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erius-Interne\Clients\Orpea\"/>
    </mc:Choice>
  </mc:AlternateContent>
  <xr:revisionPtr revIDLastSave="0" documentId="13_ncr:1_{D086D0B8-3CC7-4C76-A4AA-1C8338DED42B}" xr6:coauthVersionLast="47" xr6:coauthVersionMax="47" xr10:uidLastSave="{00000000-0000-0000-0000-000000000000}"/>
  <bookViews>
    <workbookView xWindow="-120" yWindow="-120" windowWidth="29040" windowHeight="15720" xr2:uid="{35464773-9594-4A9F-9DD6-4F59E2749FE4}"/>
  </bookViews>
  <sheets>
    <sheet name="Synthèse" sheetId="6" r:id="rId1"/>
    <sheet name="Caplet" sheetId="4" r:id="rId2"/>
    <sheet name="SWPM et prime lissée" sheetId="5" r:id="rId3"/>
    <sheet name="Startjanjuinover-FinICNE1" sheetId="1" r:id="rId4"/>
    <sheet name="Startetendjanjuin-FINJanJun" sheetId="3" r:id="rId5"/>
    <sheet name="Start22EndS123-FinICNE2" sheetId="2" r:id="rId6"/>
  </sheets>
  <definedNames>
    <definedName name="_xlnm._FilterDatabase" localSheetId="5" hidden="1">'Start22EndS123-FinICNE2'!$A$1:$AT$407</definedName>
    <definedName name="_xlnm._FilterDatabase" localSheetId="4" hidden="1">'Startetendjanjuin-FINJanJun'!$A$1:$AV$1230</definedName>
    <definedName name="_xlnm._FilterDatabase" localSheetId="3" hidden="1">'Startjanjuinover-FinICNE1'!$A$1:$AV$549</definedName>
    <definedName name="_xlnm._FilterDatabase" localSheetId="2" hidden="1">'SWPM et prime lissée'!$A$1:$P$114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1" i="1" l="1"/>
  <c r="V41" i="1"/>
  <c r="G9" i="6"/>
  <c r="F9" i="6"/>
  <c r="E9" i="6"/>
  <c r="AL113" i="5"/>
  <c r="AL110" i="5"/>
  <c r="AL98" i="5"/>
  <c r="AL82" i="5"/>
  <c r="AL70" i="5"/>
  <c r="AL58" i="5"/>
  <c r="AL43" i="5"/>
  <c r="AL31" i="5"/>
  <c r="AL19" i="5"/>
  <c r="AL7" i="5"/>
  <c r="AJ110" i="5"/>
  <c r="AJ109" i="5"/>
  <c r="AJ98" i="5"/>
  <c r="AJ97" i="5"/>
  <c r="AJ82" i="5"/>
  <c r="AJ81" i="5"/>
  <c r="AJ70" i="5"/>
  <c r="AJ69" i="5"/>
  <c r="AJ58" i="5"/>
  <c r="AJ57" i="5"/>
  <c r="AJ43" i="5"/>
  <c r="AJ42" i="5"/>
  <c r="AJ31" i="5"/>
  <c r="AJ30" i="5"/>
  <c r="AJ19" i="5"/>
  <c r="AJ18" i="5"/>
  <c r="AJ7" i="5"/>
  <c r="AJ5" i="5"/>
  <c r="AK114" i="5"/>
  <c r="AK113" i="5"/>
  <c r="AK110" i="5"/>
  <c r="AK109" i="5"/>
  <c r="AK106" i="5"/>
  <c r="AK105" i="5"/>
  <c r="AK102" i="5"/>
  <c r="AK101" i="5"/>
  <c r="AK98" i="5"/>
  <c r="AK97" i="5"/>
  <c r="AK94" i="5"/>
  <c r="AK93" i="5"/>
  <c r="AK86" i="5"/>
  <c r="AK85" i="5"/>
  <c r="AK82" i="5"/>
  <c r="AK81" i="5"/>
  <c r="AK78" i="5"/>
  <c r="AK77" i="5"/>
  <c r="AK74" i="5"/>
  <c r="AK73" i="5"/>
  <c r="AK70" i="5"/>
  <c r="AK69" i="5"/>
  <c r="AK66" i="5"/>
  <c r="AK64" i="5"/>
  <c r="AK62" i="5"/>
  <c r="AK61" i="5"/>
  <c r="AK58" i="5"/>
  <c r="AK57" i="5"/>
  <c r="AK52" i="5"/>
  <c r="AK49" i="5"/>
  <c r="AK48" i="5"/>
  <c r="AK45" i="5"/>
  <c r="AK43" i="5"/>
  <c r="AK42" i="5"/>
  <c r="AK39" i="5"/>
  <c r="AK38" i="5"/>
  <c r="AK35" i="5"/>
  <c r="AK34" i="5"/>
  <c r="AK31" i="5"/>
  <c r="AK30" i="5"/>
  <c r="AK27" i="5"/>
  <c r="AK26" i="5"/>
  <c r="AK23" i="5"/>
  <c r="AK22" i="5"/>
  <c r="AK19" i="5"/>
  <c r="AK18" i="5"/>
  <c r="AK15" i="5"/>
  <c r="AK14" i="5"/>
  <c r="AK11" i="5"/>
  <c r="AK10" i="5"/>
  <c r="AK7" i="5"/>
  <c r="AK5" i="5"/>
  <c r="AK3" i="5"/>
  <c r="AI110" i="5"/>
  <c r="AI109" i="5"/>
  <c r="AL109" i="5" s="1"/>
  <c r="AI106" i="5"/>
  <c r="AL106" i="5" s="1"/>
  <c r="AI105" i="5"/>
  <c r="AL105" i="5" s="1"/>
  <c r="AI102" i="5"/>
  <c r="AL102" i="5" s="1"/>
  <c r="AI101" i="5"/>
  <c r="AL101" i="5" s="1"/>
  <c r="AI98" i="5"/>
  <c r="AI97" i="5"/>
  <c r="AL97" i="5" s="1"/>
  <c r="AI94" i="5"/>
  <c r="AL94" i="5" s="1"/>
  <c r="AI93" i="5"/>
  <c r="AL93" i="5" s="1"/>
  <c r="AI86" i="5"/>
  <c r="AL86" i="5" s="1"/>
  <c r="AI85" i="5"/>
  <c r="AL85" i="5" s="1"/>
  <c r="AI82" i="5"/>
  <c r="AI81" i="5"/>
  <c r="AL81" i="5" s="1"/>
  <c r="AI78" i="5"/>
  <c r="AL78" i="5" s="1"/>
  <c r="AI77" i="5"/>
  <c r="AL77" i="5" s="1"/>
  <c r="AI74" i="5"/>
  <c r="AL74" i="5" s="1"/>
  <c r="AI73" i="5"/>
  <c r="AL73" i="5" s="1"/>
  <c r="AI70" i="5"/>
  <c r="AI69" i="5"/>
  <c r="AL69" i="5" s="1"/>
  <c r="AI66" i="5"/>
  <c r="AL66" i="5" s="1"/>
  <c r="AI64" i="5"/>
  <c r="AL64" i="5" s="1"/>
  <c r="AI62" i="5"/>
  <c r="AL62" i="5" s="1"/>
  <c r="AI61" i="5"/>
  <c r="AL61" i="5" s="1"/>
  <c r="AI58" i="5"/>
  <c r="AI57" i="5"/>
  <c r="AL57" i="5" s="1"/>
  <c r="AI52" i="5"/>
  <c r="AL52" i="5" s="1"/>
  <c r="AI49" i="5"/>
  <c r="AL49" i="5" s="1"/>
  <c r="AI48" i="5"/>
  <c r="AL48" i="5" s="1"/>
  <c r="AI45" i="5"/>
  <c r="AL45" i="5" s="1"/>
  <c r="AI43" i="5"/>
  <c r="AI42" i="5"/>
  <c r="AL42" i="5" s="1"/>
  <c r="AI39" i="5"/>
  <c r="AL39" i="5" s="1"/>
  <c r="AI38" i="5"/>
  <c r="AL38" i="5" s="1"/>
  <c r="AI35" i="5"/>
  <c r="AL35" i="5" s="1"/>
  <c r="AI34" i="5"/>
  <c r="AL34" i="5" s="1"/>
  <c r="AI31" i="5"/>
  <c r="AI30" i="5"/>
  <c r="AL30" i="5" s="1"/>
  <c r="AI27" i="5"/>
  <c r="AL27" i="5" s="1"/>
  <c r="AI26" i="5"/>
  <c r="AL26" i="5" s="1"/>
  <c r="AI23" i="5"/>
  <c r="AL23" i="5" s="1"/>
  <c r="AI22" i="5"/>
  <c r="AL22" i="5" s="1"/>
  <c r="AI19" i="5"/>
  <c r="AI18" i="5"/>
  <c r="AL18" i="5" s="1"/>
  <c r="AI15" i="5"/>
  <c r="AL15" i="5" s="1"/>
  <c r="AI14" i="5"/>
  <c r="AL14" i="5" s="1"/>
  <c r="AI11" i="5"/>
  <c r="AL11" i="5" s="1"/>
  <c r="AI10" i="5"/>
  <c r="AL10" i="5" s="1"/>
  <c r="AI7" i="5"/>
  <c r="AI5" i="5"/>
  <c r="AL5" i="5" s="1"/>
  <c r="AI3" i="5"/>
  <c r="AL3" i="5" s="1"/>
  <c r="AH110" i="5"/>
  <c r="AH109" i="5"/>
  <c r="AH106" i="5"/>
  <c r="AJ106" i="5" s="1"/>
  <c r="AH105" i="5"/>
  <c r="AJ105" i="5" s="1"/>
  <c r="AH102" i="5"/>
  <c r="AJ102" i="5" s="1"/>
  <c r="AH101" i="5"/>
  <c r="AJ101" i="5" s="1"/>
  <c r="AH98" i="5"/>
  <c r="AH97" i="5"/>
  <c r="AH94" i="5"/>
  <c r="AJ94" i="5" s="1"/>
  <c r="AH93" i="5"/>
  <c r="AJ93" i="5" s="1"/>
  <c r="AH86" i="5"/>
  <c r="AJ86" i="5" s="1"/>
  <c r="AH85" i="5"/>
  <c r="AJ85" i="5" s="1"/>
  <c r="AH82" i="5"/>
  <c r="AH81" i="5"/>
  <c r="AH78" i="5"/>
  <c r="AJ78" i="5" s="1"/>
  <c r="AH77" i="5"/>
  <c r="AJ77" i="5" s="1"/>
  <c r="AH74" i="5"/>
  <c r="AJ74" i="5" s="1"/>
  <c r="AH73" i="5"/>
  <c r="AJ73" i="5" s="1"/>
  <c r="AH70" i="5"/>
  <c r="AH69" i="5"/>
  <c r="AH66" i="5"/>
  <c r="AJ66" i="5" s="1"/>
  <c r="AH64" i="5"/>
  <c r="AJ64" i="5" s="1"/>
  <c r="AH62" i="5"/>
  <c r="AJ62" i="5" s="1"/>
  <c r="AH61" i="5"/>
  <c r="AJ61" i="5" s="1"/>
  <c r="AH58" i="5"/>
  <c r="AH57" i="5"/>
  <c r="AH52" i="5"/>
  <c r="AJ52" i="5" s="1"/>
  <c r="AH49" i="5"/>
  <c r="AJ49" i="5" s="1"/>
  <c r="AH48" i="5"/>
  <c r="AJ48" i="5" s="1"/>
  <c r="AH45" i="5"/>
  <c r="AJ45" i="5" s="1"/>
  <c r="AH43" i="5"/>
  <c r="AH42" i="5"/>
  <c r="AH39" i="5"/>
  <c r="AJ39" i="5" s="1"/>
  <c r="AH38" i="5"/>
  <c r="AJ38" i="5" s="1"/>
  <c r="AH35" i="5"/>
  <c r="AJ35" i="5" s="1"/>
  <c r="AH34" i="5"/>
  <c r="AJ34" i="5" s="1"/>
  <c r="AH31" i="5"/>
  <c r="AH30" i="5"/>
  <c r="AH27" i="5"/>
  <c r="AJ27" i="5" s="1"/>
  <c r="AH26" i="5"/>
  <c r="AJ26" i="5" s="1"/>
  <c r="AH23" i="5"/>
  <c r="AJ23" i="5" s="1"/>
  <c r="AH22" i="5"/>
  <c r="AJ22" i="5" s="1"/>
  <c r="AH19" i="5"/>
  <c r="AH18" i="5"/>
  <c r="AH15" i="5"/>
  <c r="AJ15" i="5" s="1"/>
  <c r="AH14" i="5"/>
  <c r="AJ14" i="5" s="1"/>
  <c r="AH11" i="5"/>
  <c r="AJ11" i="5" s="1"/>
  <c r="AH10" i="5"/>
  <c r="AJ10" i="5" s="1"/>
  <c r="AH7" i="5"/>
  <c r="AH5" i="5"/>
  <c r="AH3" i="5"/>
  <c r="AJ3" i="5" s="1"/>
  <c r="AL8" i="4"/>
  <c r="AL7" i="4"/>
  <c r="AO7" i="4" s="1"/>
  <c r="AL6" i="4"/>
  <c r="AL5" i="4"/>
  <c r="AL4" i="4"/>
  <c r="AO4" i="4" s="1"/>
  <c r="AL3" i="4"/>
  <c r="AO3" i="4" s="1"/>
  <c r="AL2" i="4"/>
  <c r="AI114" i="5"/>
  <c r="AL114" i="5" s="1"/>
  <c r="AI113" i="5"/>
  <c r="AH114" i="5"/>
  <c r="AJ114" i="5" s="1"/>
  <c r="AH113" i="5"/>
  <c r="AJ113" i="5" s="1"/>
  <c r="AJ112" i="5"/>
  <c r="AK112" i="5" s="1"/>
  <c r="AL112" i="5" s="1"/>
  <c r="AJ111" i="5"/>
  <c r="AK111" i="5" s="1"/>
  <c r="AL111" i="5" s="1"/>
  <c r="AJ108" i="5"/>
  <c r="AK108" i="5" s="1"/>
  <c r="AL108" i="5" s="1"/>
  <c r="AJ107" i="5"/>
  <c r="AK107" i="5" s="1"/>
  <c r="AL107" i="5" s="1"/>
  <c r="AJ104" i="5"/>
  <c r="AK104" i="5" s="1"/>
  <c r="AL104" i="5" s="1"/>
  <c r="AJ103" i="5"/>
  <c r="AK103" i="5" s="1"/>
  <c r="AL103" i="5" s="1"/>
  <c r="AJ100" i="5"/>
  <c r="AK100" i="5" s="1"/>
  <c r="AL100" i="5" s="1"/>
  <c r="AJ99" i="5"/>
  <c r="AK99" i="5" s="1"/>
  <c r="AL99" i="5" s="1"/>
  <c r="AJ96" i="5"/>
  <c r="AK96" i="5" s="1"/>
  <c r="AL96" i="5" s="1"/>
  <c r="AJ95" i="5"/>
  <c r="AK95" i="5" s="1"/>
  <c r="AL95" i="5" s="1"/>
  <c r="AJ92" i="5"/>
  <c r="AK92" i="5" s="1"/>
  <c r="AL92" i="5" s="1"/>
  <c r="AJ91" i="5"/>
  <c r="AK91" i="5" s="1"/>
  <c r="AL91" i="5" s="1"/>
  <c r="AJ90" i="5"/>
  <c r="AK90" i="5" s="1"/>
  <c r="AL90" i="5" s="1"/>
  <c r="AJ89" i="5"/>
  <c r="AK89" i="5" s="1"/>
  <c r="AL89" i="5" s="1"/>
  <c r="AJ88" i="5"/>
  <c r="AK88" i="5" s="1"/>
  <c r="AL88" i="5" s="1"/>
  <c r="AJ87" i="5"/>
  <c r="AK87" i="5" s="1"/>
  <c r="AL87" i="5" s="1"/>
  <c r="AJ84" i="5"/>
  <c r="AK84" i="5" s="1"/>
  <c r="AL84" i="5" s="1"/>
  <c r="AJ83" i="5"/>
  <c r="AK83" i="5" s="1"/>
  <c r="AL83" i="5" s="1"/>
  <c r="AJ80" i="5"/>
  <c r="AK80" i="5" s="1"/>
  <c r="AL80" i="5" s="1"/>
  <c r="AJ79" i="5"/>
  <c r="AK79" i="5" s="1"/>
  <c r="AL79" i="5" s="1"/>
  <c r="AK76" i="5"/>
  <c r="AL76" i="5" s="1"/>
  <c r="AJ76" i="5"/>
  <c r="AJ75" i="5"/>
  <c r="AK75" i="5" s="1"/>
  <c r="AL75" i="5" s="1"/>
  <c r="AJ72" i="5"/>
  <c r="AK72" i="5" s="1"/>
  <c r="AL72" i="5" s="1"/>
  <c r="AJ71" i="5"/>
  <c r="AK71" i="5" s="1"/>
  <c r="AL71" i="5" s="1"/>
  <c r="AJ68" i="5"/>
  <c r="AK68" i="5" s="1"/>
  <c r="AL68" i="5" s="1"/>
  <c r="AJ67" i="5"/>
  <c r="AK67" i="5" s="1"/>
  <c r="AL67" i="5" s="1"/>
  <c r="AJ65" i="5"/>
  <c r="AK65" i="5" s="1"/>
  <c r="AL65" i="5" s="1"/>
  <c r="AJ63" i="5"/>
  <c r="AK63" i="5" s="1"/>
  <c r="AL63" i="5" s="1"/>
  <c r="AJ60" i="5"/>
  <c r="AK60" i="5" s="1"/>
  <c r="AL60" i="5" s="1"/>
  <c r="AJ59" i="5"/>
  <c r="AK59" i="5" s="1"/>
  <c r="AL59" i="5" s="1"/>
  <c r="AJ56" i="5"/>
  <c r="AK56" i="5" s="1"/>
  <c r="AL56" i="5" s="1"/>
  <c r="AJ55" i="5"/>
  <c r="AK55" i="5" s="1"/>
  <c r="AL55" i="5" s="1"/>
  <c r="AJ54" i="5"/>
  <c r="AK54" i="5" s="1"/>
  <c r="AL54" i="5" s="1"/>
  <c r="AJ53" i="5"/>
  <c r="AK53" i="5" s="1"/>
  <c r="AL53" i="5" s="1"/>
  <c r="AJ51" i="5"/>
  <c r="AK51" i="5" s="1"/>
  <c r="AL51" i="5" s="1"/>
  <c r="AJ50" i="5"/>
  <c r="AK50" i="5" s="1"/>
  <c r="AL50" i="5" s="1"/>
  <c r="AJ47" i="5"/>
  <c r="AK47" i="5" s="1"/>
  <c r="AL47" i="5" s="1"/>
  <c r="AJ46" i="5"/>
  <c r="AK46" i="5" s="1"/>
  <c r="AL46" i="5" s="1"/>
  <c r="AJ44" i="5"/>
  <c r="AK44" i="5" s="1"/>
  <c r="AL44" i="5" s="1"/>
  <c r="AJ41" i="5"/>
  <c r="AK41" i="5" s="1"/>
  <c r="AL41" i="5" s="1"/>
  <c r="AJ40" i="5"/>
  <c r="AK40" i="5" s="1"/>
  <c r="AL40" i="5" s="1"/>
  <c r="AJ37" i="5"/>
  <c r="AK37" i="5" s="1"/>
  <c r="AL37" i="5" s="1"/>
  <c r="AJ36" i="5"/>
  <c r="AK36" i="5" s="1"/>
  <c r="AL36" i="5" s="1"/>
  <c r="AJ33" i="5"/>
  <c r="AK33" i="5" s="1"/>
  <c r="AL33" i="5" s="1"/>
  <c r="AJ32" i="5"/>
  <c r="AK32" i="5" s="1"/>
  <c r="AL32" i="5" s="1"/>
  <c r="AJ29" i="5"/>
  <c r="AK29" i="5" s="1"/>
  <c r="AL29" i="5" s="1"/>
  <c r="AJ28" i="5"/>
  <c r="AK28" i="5" s="1"/>
  <c r="AL28" i="5" s="1"/>
  <c r="AJ25" i="5"/>
  <c r="AK25" i="5" s="1"/>
  <c r="AL25" i="5" s="1"/>
  <c r="AJ24" i="5"/>
  <c r="AK24" i="5" s="1"/>
  <c r="AL24" i="5" s="1"/>
  <c r="AJ21" i="5"/>
  <c r="AK21" i="5" s="1"/>
  <c r="AL21" i="5" s="1"/>
  <c r="AJ20" i="5"/>
  <c r="AK20" i="5" s="1"/>
  <c r="AL20" i="5" s="1"/>
  <c r="AJ17" i="5"/>
  <c r="AK17" i="5" s="1"/>
  <c r="AL17" i="5" s="1"/>
  <c r="AJ16" i="5"/>
  <c r="AK16" i="5" s="1"/>
  <c r="AL16" i="5" s="1"/>
  <c r="AJ13" i="5"/>
  <c r="AK13" i="5" s="1"/>
  <c r="AL13" i="5" s="1"/>
  <c r="AJ12" i="5"/>
  <c r="AK12" i="5" s="1"/>
  <c r="AL12" i="5" s="1"/>
  <c r="AJ9" i="5"/>
  <c r="AK9" i="5" s="1"/>
  <c r="AL9" i="5" s="1"/>
  <c r="AJ8" i="5"/>
  <c r="AK8" i="5" s="1"/>
  <c r="AL8" i="5" s="1"/>
  <c r="AJ6" i="5"/>
  <c r="AK6" i="5" s="1"/>
  <c r="AL6" i="5" s="1"/>
  <c r="AJ4" i="5"/>
  <c r="AK4" i="5" s="1"/>
  <c r="AL4" i="5" s="1"/>
  <c r="AJ2" i="5"/>
  <c r="AK2" i="5" s="1"/>
  <c r="AL2" i="5" s="1"/>
  <c r="AN10" i="4"/>
  <c r="AM10" i="4"/>
  <c r="AN8" i="4"/>
  <c r="AN7" i="4"/>
  <c r="AN6" i="4"/>
  <c r="AN5" i="4"/>
  <c r="AN4" i="4"/>
  <c r="AN3" i="4"/>
  <c r="AN2" i="4"/>
  <c r="AM7" i="4"/>
  <c r="AO6" i="4"/>
  <c r="AO5" i="4"/>
  <c r="AM4" i="4"/>
  <c r="AO8" i="4"/>
  <c r="AK8" i="4"/>
  <c r="AM8" i="4" s="1"/>
  <c r="AK7" i="4"/>
  <c r="AK6" i="4"/>
  <c r="AM6" i="4" s="1"/>
  <c r="AK5" i="4"/>
  <c r="AM5" i="4" s="1"/>
  <c r="AK4" i="4"/>
  <c r="AK3" i="4"/>
  <c r="AM3" i="4" s="1"/>
  <c r="AO2" i="4"/>
  <c r="AK2" i="4"/>
  <c r="AM2" i="4"/>
  <c r="G11" i="6" l="1"/>
  <c r="AL115" i="5"/>
  <c r="E10" i="6" s="1"/>
  <c r="E11" i="6" s="1"/>
  <c r="AK115" i="5"/>
  <c r="F10" i="6" s="1"/>
  <c r="F11" i="6" s="1"/>
  <c r="AJ115" i="5"/>
  <c r="G10" i="6" s="1"/>
  <c r="AO10" i="4"/>
  <c r="AQ3" i="1" l="1"/>
  <c r="AK24" i="2"/>
  <c r="AM24" i="2" s="1"/>
  <c r="AN24" i="2" s="1"/>
  <c r="AK401" i="2"/>
  <c r="AK400" i="2"/>
  <c r="AL400" i="2" s="1"/>
  <c r="AO400" i="2" s="1"/>
  <c r="AK399" i="2"/>
  <c r="AM399" i="2" s="1"/>
  <c r="AN399" i="2" s="1"/>
  <c r="AK395" i="2"/>
  <c r="AK394" i="2"/>
  <c r="AL394" i="2" s="1"/>
  <c r="AK360" i="2"/>
  <c r="AM360" i="2" s="1"/>
  <c r="AN360" i="2" s="1"/>
  <c r="AK359" i="2"/>
  <c r="AK355" i="2"/>
  <c r="AL355" i="2" s="1"/>
  <c r="AM354" i="2"/>
  <c r="AN354" i="2" s="1"/>
  <c r="AL354" i="2"/>
  <c r="AK354" i="2"/>
  <c r="AK353" i="2"/>
  <c r="AK352" i="2"/>
  <c r="AL352" i="2" s="1"/>
  <c r="AM351" i="2"/>
  <c r="AN351" i="2" s="1"/>
  <c r="AL351" i="2"/>
  <c r="AK351" i="2"/>
  <c r="AK348" i="2"/>
  <c r="AK347" i="2"/>
  <c r="AL347" i="2" s="1"/>
  <c r="AK346" i="2"/>
  <c r="AM346" i="2" s="1"/>
  <c r="AN346" i="2" s="1"/>
  <c r="AQ346" i="2" s="1"/>
  <c r="AK345" i="2"/>
  <c r="AK344" i="2"/>
  <c r="AL344" i="2" s="1"/>
  <c r="AK343" i="2"/>
  <c r="AK342" i="2"/>
  <c r="AK341" i="2"/>
  <c r="AL341" i="2" s="1"/>
  <c r="AK340" i="2"/>
  <c r="AM340" i="2" s="1"/>
  <c r="AN340" i="2" s="1"/>
  <c r="AQ340" i="2" s="1"/>
  <c r="AK339" i="2"/>
  <c r="AK337" i="2"/>
  <c r="AL337" i="2" s="1"/>
  <c r="AM336" i="2"/>
  <c r="AN336" i="2" s="1"/>
  <c r="AK336" i="2"/>
  <c r="AL336" i="2" s="1"/>
  <c r="AK335" i="2"/>
  <c r="AK334" i="2"/>
  <c r="AL334" i="2" s="1"/>
  <c r="AO334" i="2" s="1"/>
  <c r="AM333" i="2"/>
  <c r="AN333" i="2" s="1"/>
  <c r="AL333" i="2"/>
  <c r="AK333" i="2"/>
  <c r="AK332" i="2"/>
  <c r="AL332" i="2" s="1"/>
  <c r="AK331" i="2"/>
  <c r="AM330" i="2"/>
  <c r="AN330" i="2" s="1"/>
  <c r="AQ330" i="2" s="1"/>
  <c r="AL330" i="2"/>
  <c r="AK330" i="2"/>
  <c r="AK329" i="2"/>
  <c r="AL329" i="2" s="1"/>
  <c r="AK326" i="2"/>
  <c r="AL326" i="2" s="1"/>
  <c r="AM325" i="2"/>
  <c r="AN325" i="2" s="1"/>
  <c r="AK325" i="2"/>
  <c r="AL325" i="2" s="1"/>
  <c r="AK323" i="2"/>
  <c r="AL323" i="2" s="1"/>
  <c r="AK322" i="2"/>
  <c r="AK321" i="2"/>
  <c r="AM321" i="2" s="1"/>
  <c r="AN321" i="2" s="1"/>
  <c r="AK320" i="2"/>
  <c r="AL320" i="2" s="1"/>
  <c r="AK319" i="2"/>
  <c r="AK318" i="2"/>
  <c r="AL318" i="2" s="1"/>
  <c r="AK316" i="2"/>
  <c r="AL316" i="2" s="1"/>
  <c r="AK315" i="2"/>
  <c r="AL315" i="2" s="1"/>
  <c r="AK314" i="2"/>
  <c r="AL314" i="2" s="1"/>
  <c r="AO314" i="2" s="1"/>
  <c r="AK312" i="2"/>
  <c r="AL312" i="2" s="1"/>
  <c r="AK310" i="2"/>
  <c r="AL310" i="2" s="1"/>
  <c r="AK306" i="2"/>
  <c r="AM306" i="2" s="1"/>
  <c r="AN306" i="2" s="1"/>
  <c r="AK301" i="2"/>
  <c r="AL301" i="2" s="1"/>
  <c r="AK300" i="2"/>
  <c r="AK299" i="2"/>
  <c r="AL299" i="2" s="1"/>
  <c r="AK298" i="2"/>
  <c r="AL298" i="2" s="1"/>
  <c r="AK294" i="2"/>
  <c r="AL294" i="2" s="1"/>
  <c r="AO294" i="2" s="1"/>
  <c r="AK292" i="2"/>
  <c r="AL292" i="2" s="1"/>
  <c r="AK285" i="2"/>
  <c r="AL285" i="2" s="1"/>
  <c r="AK284" i="2"/>
  <c r="AL284" i="2" s="1"/>
  <c r="AL283" i="2"/>
  <c r="AO283" i="2" s="1"/>
  <c r="AK283" i="2"/>
  <c r="AM283" i="2" s="1"/>
  <c r="AN283" i="2" s="1"/>
  <c r="AK282" i="2"/>
  <c r="AL282" i="2" s="1"/>
  <c r="AK276" i="2"/>
  <c r="AK275" i="2"/>
  <c r="AL275" i="2" s="1"/>
  <c r="AK273" i="2"/>
  <c r="AL273" i="2" s="1"/>
  <c r="AK272" i="2"/>
  <c r="AL272" i="2" s="1"/>
  <c r="AK271" i="2"/>
  <c r="AL271" i="2" s="1"/>
  <c r="AM270" i="2"/>
  <c r="AN270" i="2" s="1"/>
  <c r="AQ270" i="2" s="1"/>
  <c r="AK270" i="2"/>
  <c r="AL270" i="2" s="1"/>
  <c r="AK269" i="2"/>
  <c r="AL269" i="2" s="1"/>
  <c r="AK268" i="2"/>
  <c r="AM268" i="2" s="1"/>
  <c r="AN268" i="2" s="1"/>
  <c r="AK258" i="2"/>
  <c r="AL258" i="2" s="1"/>
  <c r="AK257" i="2"/>
  <c r="AK253" i="2"/>
  <c r="AL253" i="2" s="1"/>
  <c r="AK252" i="2"/>
  <c r="AL252" i="2" s="1"/>
  <c r="AK248" i="2"/>
  <c r="AL248" i="2" s="1"/>
  <c r="AM247" i="2"/>
  <c r="AN247" i="2" s="1"/>
  <c r="AQ247" i="2" s="1"/>
  <c r="AK247" i="2"/>
  <c r="AL247" i="2" s="1"/>
  <c r="AK246" i="2"/>
  <c r="AL246" i="2" s="1"/>
  <c r="AM245" i="2"/>
  <c r="AN245" i="2" s="1"/>
  <c r="AK245" i="2"/>
  <c r="AL245" i="2" s="1"/>
  <c r="AK244" i="2"/>
  <c r="AM244" i="2" s="1"/>
  <c r="AN244" i="2" s="1"/>
  <c r="AK243" i="2"/>
  <c r="AK242" i="2"/>
  <c r="AK241" i="2"/>
  <c r="AL241" i="2" s="1"/>
  <c r="AK240" i="2"/>
  <c r="AL240" i="2" s="1"/>
  <c r="AK239" i="2"/>
  <c r="AL239" i="2" s="1"/>
  <c r="AO239" i="2" s="1"/>
  <c r="AK238" i="2"/>
  <c r="AL238" i="2" s="1"/>
  <c r="AK237" i="2"/>
  <c r="AL237" i="2" s="1"/>
  <c r="AK235" i="2"/>
  <c r="AL235" i="2" s="1"/>
  <c r="AK234" i="2"/>
  <c r="AM234" i="2" s="1"/>
  <c r="AN234" i="2" s="1"/>
  <c r="AQ234" i="2" s="1"/>
  <c r="AK233" i="2"/>
  <c r="AK232" i="2"/>
  <c r="AK231" i="2"/>
  <c r="AL231" i="2" s="1"/>
  <c r="AK230" i="2"/>
  <c r="AL230" i="2" s="1"/>
  <c r="AM227" i="2"/>
  <c r="AN227" i="2" s="1"/>
  <c r="AQ227" i="2" s="1"/>
  <c r="AK227" i="2"/>
  <c r="AL227" i="2" s="1"/>
  <c r="AK226" i="2"/>
  <c r="AL226" i="2" s="1"/>
  <c r="AK225" i="2"/>
  <c r="AL225" i="2" s="1"/>
  <c r="AM224" i="2"/>
  <c r="AN224" i="2" s="1"/>
  <c r="AQ224" i="2" s="1"/>
  <c r="AK224" i="2"/>
  <c r="AL224" i="2" s="1"/>
  <c r="AK223" i="2"/>
  <c r="AM223" i="2" s="1"/>
  <c r="AN223" i="2" s="1"/>
  <c r="AK222" i="2"/>
  <c r="AK221" i="2"/>
  <c r="AK220" i="2"/>
  <c r="AL220" i="2" s="1"/>
  <c r="AK218" i="2"/>
  <c r="AL218" i="2" s="1"/>
  <c r="AK217" i="2"/>
  <c r="AL217" i="2" s="1"/>
  <c r="AM216" i="2"/>
  <c r="AN216" i="2" s="1"/>
  <c r="AK216" i="2"/>
  <c r="AL216" i="2" s="1"/>
  <c r="AK215" i="2"/>
  <c r="AL215" i="2" s="1"/>
  <c r="AM214" i="2"/>
  <c r="AN214" i="2" s="1"/>
  <c r="AQ214" i="2" s="1"/>
  <c r="AK214" i="2"/>
  <c r="AL214" i="2" s="1"/>
  <c r="AK213" i="2"/>
  <c r="AM213" i="2" s="1"/>
  <c r="AN213" i="2" s="1"/>
  <c r="AK212" i="2"/>
  <c r="AK211" i="2"/>
  <c r="AL211" i="2" s="1"/>
  <c r="AK210" i="2"/>
  <c r="AL210" i="2" s="1"/>
  <c r="AO210" i="2" s="1"/>
  <c r="AK209" i="2"/>
  <c r="AK208" i="2"/>
  <c r="AL208" i="2" s="1"/>
  <c r="AK207" i="2"/>
  <c r="AL207" i="2" s="1"/>
  <c r="AK206" i="2"/>
  <c r="AL206" i="2" s="1"/>
  <c r="AM205" i="2"/>
  <c r="AN205" i="2" s="1"/>
  <c r="AQ205" i="2" s="1"/>
  <c r="AK205" i="2"/>
  <c r="AL205" i="2" s="1"/>
  <c r="AK204" i="2"/>
  <c r="AM204" i="2" s="1"/>
  <c r="AN204" i="2" s="1"/>
  <c r="AK203" i="2"/>
  <c r="AK202" i="2"/>
  <c r="AL202" i="2" s="1"/>
  <c r="AK201" i="2"/>
  <c r="AL201" i="2" s="1"/>
  <c r="AK200" i="2"/>
  <c r="AK198" i="2"/>
  <c r="AL198" i="2" s="1"/>
  <c r="AK197" i="2"/>
  <c r="AL197" i="2" s="1"/>
  <c r="AK195" i="2"/>
  <c r="AL195" i="2" s="1"/>
  <c r="AM194" i="2"/>
  <c r="AN194" i="2" s="1"/>
  <c r="AK194" i="2"/>
  <c r="AL194" i="2" s="1"/>
  <c r="AK193" i="2"/>
  <c r="AM193" i="2" s="1"/>
  <c r="AN193" i="2" s="1"/>
  <c r="AK192" i="2"/>
  <c r="AK191" i="2"/>
  <c r="AL191" i="2" s="1"/>
  <c r="AK190" i="2"/>
  <c r="AL190" i="2" s="1"/>
  <c r="AK189" i="2"/>
  <c r="AM188" i="2"/>
  <c r="AN188" i="2" s="1"/>
  <c r="AK188" i="2"/>
  <c r="AL188" i="2" s="1"/>
  <c r="AK187" i="2"/>
  <c r="AL187" i="2" s="1"/>
  <c r="AK185" i="2"/>
  <c r="AL185" i="2" s="1"/>
  <c r="AK184" i="2"/>
  <c r="AL184" i="2" s="1"/>
  <c r="AL183" i="2"/>
  <c r="AK183" i="2"/>
  <c r="AM183" i="2" s="1"/>
  <c r="AN183" i="2" s="1"/>
  <c r="AK182" i="2"/>
  <c r="AM181" i="2"/>
  <c r="AN181" i="2" s="1"/>
  <c r="AQ181" i="2" s="1"/>
  <c r="AK181" i="2"/>
  <c r="AL181" i="2" s="1"/>
  <c r="AO181" i="2" s="1"/>
  <c r="AM180" i="2"/>
  <c r="AN180" i="2" s="1"/>
  <c r="AK180" i="2"/>
  <c r="AL180" i="2" s="1"/>
  <c r="AK179" i="2"/>
  <c r="AL179" i="2" s="1"/>
  <c r="AO179" i="2" s="1"/>
  <c r="AK178" i="2"/>
  <c r="AM178" i="2" s="1"/>
  <c r="AN178" i="2" s="1"/>
  <c r="AK170" i="2"/>
  <c r="AK169" i="2"/>
  <c r="AL169" i="2" s="1"/>
  <c r="AK167" i="2"/>
  <c r="AM163" i="2"/>
  <c r="AN163" i="2" s="1"/>
  <c r="AQ163" i="2" s="1"/>
  <c r="AK163" i="2"/>
  <c r="AL163" i="2" s="1"/>
  <c r="AK154" i="2"/>
  <c r="AL154" i="2" s="1"/>
  <c r="AK152" i="2"/>
  <c r="AM152" i="2" s="1"/>
  <c r="AN152" i="2" s="1"/>
  <c r="AQ152" i="2" s="1"/>
  <c r="AM149" i="2"/>
  <c r="AN149" i="2" s="1"/>
  <c r="AK149" i="2"/>
  <c r="AL149" i="2" s="1"/>
  <c r="AK148" i="2"/>
  <c r="AL148" i="2" s="1"/>
  <c r="AL147" i="2"/>
  <c r="AK147" i="2"/>
  <c r="AM147" i="2" s="1"/>
  <c r="AN147" i="2" s="1"/>
  <c r="AK146" i="2"/>
  <c r="AK144" i="2"/>
  <c r="AL144" i="2" s="1"/>
  <c r="AO144" i="2" s="1"/>
  <c r="AK143" i="2"/>
  <c r="AK142" i="2"/>
  <c r="AL142" i="2" s="1"/>
  <c r="AK141" i="2"/>
  <c r="AL141" i="2" s="1"/>
  <c r="AM140" i="2"/>
  <c r="AN140" i="2" s="1"/>
  <c r="AL140" i="2"/>
  <c r="AO140" i="2" s="1"/>
  <c r="AK140" i="2"/>
  <c r="AK138" i="2"/>
  <c r="AL138" i="2" s="1"/>
  <c r="AK137" i="2"/>
  <c r="AL137" i="2" s="1"/>
  <c r="AK136" i="2"/>
  <c r="AM136" i="2" s="1"/>
  <c r="AN136" i="2" s="1"/>
  <c r="AQ136" i="2" s="1"/>
  <c r="AK135" i="2"/>
  <c r="AK134" i="2"/>
  <c r="AL134" i="2" s="1"/>
  <c r="AK133" i="2"/>
  <c r="AK132" i="2"/>
  <c r="AL132" i="2" s="1"/>
  <c r="AK131" i="2"/>
  <c r="AL131" i="2" s="1"/>
  <c r="AK130" i="2"/>
  <c r="AL130" i="2" s="1"/>
  <c r="AO130" i="2" s="1"/>
  <c r="AK129" i="2"/>
  <c r="AL129" i="2" s="1"/>
  <c r="AK128" i="2"/>
  <c r="AL128" i="2" s="1"/>
  <c r="AO128" i="2" s="1"/>
  <c r="AK127" i="2"/>
  <c r="AM127" i="2" s="1"/>
  <c r="AN127" i="2" s="1"/>
  <c r="AK126" i="2"/>
  <c r="AM126" i="2" s="1"/>
  <c r="AN126" i="2" s="1"/>
  <c r="AK125" i="2"/>
  <c r="AL125" i="2" s="1"/>
  <c r="AM124" i="2"/>
  <c r="AN124" i="2" s="1"/>
  <c r="AQ124" i="2" s="1"/>
  <c r="AK124" i="2"/>
  <c r="AL124" i="2" s="1"/>
  <c r="AO124" i="2" s="1"/>
  <c r="AK123" i="2"/>
  <c r="AM123" i="2" s="1"/>
  <c r="AN123" i="2" s="1"/>
  <c r="AK122" i="2"/>
  <c r="AL122" i="2" s="1"/>
  <c r="AK121" i="2"/>
  <c r="AK120" i="2"/>
  <c r="AL120" i="2" s="1"/>
  <c r="AK119" i="2"/>
  <c r="AK118" i="2"/>
  <c r="AM118" i="2" s="1"/>
  <c r="AN118" i="2" s="1"/>
  <c r="AQ118" i="2" s="1"/>
  <c r="AK117" i="2"/>
  <c r="AM117" i="2" s="1"/>
  <c r="AN117" i="2" s="1"/>
  <c r="AK116" i="2"/>
  <c r="AL116" i="2" s="1"/>
  <c r="AK115" i="2"/>
  <c r="AM115" i="2" s="1"/>
  <c r="AN115" i="2" s="1"/>
  <c r="AQ115" i="2" s="1"/>
  <c r="AK114" i="2"/>
  <c r="AM114" i="2" s="1"/>
  <c r="AN114" i="2" s="1"/>
  <c r="AM113" i="2"/>
  <c r="AN113" i="2" s="1"/>
  <c r="AK113" i="2"/>
  <c r="AL113" i="2" s="1"/>
  <c r="AK112" i="2"/>
  <c r="AM111" i="2"/>
  <c r="AN111" i="2" s="1"/>
  <c r="AK111" i="2"/>
  <c r="AL111" i="2" s="1"/>
  <c r="AK110" i="2"/>
  <c r="AL109" i="2"/>
  <c r="AK109" i="2"/>
  <c r="AM109" i="2" s="1"/>
  <c r="AN109" i="2" s="1"/>
  <c r="AK108" i="2"/>
  <c r="AM108" i="2" s="1"/>
  <c r="AN108" i="2" s="1"/>
  <c r="AM107" i="2"/>
  <c r="AN107" i="2" s="1"/>
  <c r="AK107" i="2"/>
  <c r="AL107" i="2" s="1"/>
  <c r="AL106" i="2"/>
  <c r="AK106" i="2"/>
  <c r="AM106" i="2" s="1"/>
  <c r="AN106" i="2" s="1"/>
  <c r="AQ106" i="2" s="1"/>
  <c r="AK105" i="2"/>
  <c r="AM105" i="2" s="1"/>
  <c r="AN105" i="2" s="1"/>
  <c r="AK104" i="2"/>
  <c r="AL104" i="2" s="1"/>
  <c r="AK103" i="2"/>
  <c r="AK102" i="2"/>
  <c r="AL102" i="2" s="1"/>
  <c r="AK101" i="2"/>
  <c r="AK100" i="2"/>
  <c r="AM100" i="2" s="1"/>
  <c r="AN100" i="2" s="1"/>
  <c r="AK98" i="2"/>
  <c r="AM98" i="2" s="1"/>
  <c r="AN98" i="2" s="1"/>
  <c r="AK95" i="2"/>
  <c r="AL95" i="2" s="1"/>
  <c r="AM94" i="2"/>
  <c r="AN94" i="2" s="1"/>
  <c r="AL94" i="2"/>
  <c r="AO94" i="2" s="1"/>
  <c r="AK94" i="2"/>
  <c r="AK85" i="2"/>
  <c r="AM85" i="2" s="1"/>
  <c r="AN85" i="2" s="1"/>
  <c r="AM83" i="2"/>
  <c r="AN83" i="2" s="1"/>
  <c r="AK83" i="2"/>
  <c r="AL83" i="2" s="1"/>
  <c r="AK82" i="2"/>
  <c r="AM80" i="2"/>
  <c r="AN80" i="2" s="1"/>
  <c r="AQ80" i="2" s="1"/>
  <c r="AK80" i="2"/>
  <c r="AL80" i="2" s="1"/>
  <c r="AK79" i="2"/>
  <c r="AK78" i="2"/>
  <c r="AL78" i="2" s="1"/>
  <c r="AK77" i="2"/>
  <c r="AM77" i="2" s="1"/>
  <c r="AN77" i="2" s="1"/>
  <c r="AK76" i="2"/>
  <c r="AL76" i="2" s="1"/>
  <c r="AM75" i="2"/>
  <c r="AN75" i="2" s="1"/>
  <c r="AK75" i="2"/>
  <c r="AL75" i="2" s="1"/>
  <c r="AO75" i="2" s="1"/>
  <c r="AK74" i="2"/>
  <c r="AM74" i="2" s="1"/>
  <c r="AN74" i="2" s="1"/>
  <c r="AK73" i="2"/>
  <c r="AL73" i="2" s="1"/>
  <c r="AO73" i="2" s="1"/>
  <c r="AK72" i="2"/>
  <c r="AK71" i="2"/>
  <c r="AL71" i="2" s="1"/>
  <c r="AK69" i="2"/>
  <c r="AK68" i="2"/>
  <c r="AL68" i="2" s="1"/>
  <c r="AL66" i="2"/>
  <c r="AO66" i="2" s="1"/>
  <c r="AK66" i="2"/>
  <c r="AM66" i="2" s="1"/>
  <c r="AN66" i="2" s="1"/>
  <c r="AK65" i="2"/>
  <c r="AL65" i="2" s="1"/>
  <c r="AK64" i="2"/>
  <c r="AM64" i="2" s="1"/>
  <c r="AN64" i="2" s="1"/>
  <c r="AQ64" i="2" s="1"/>
  <c r="AK63" i="2"/>
  <c r="AM63" i="2" s="1"/>
  <c r="AN63" i="2" s="1"/>
  <c r="AK62" i="2"/>
  <c r="AL62" i="2" s="1"/>
  <c r="AK61" i="2"/>
  <c r="AL61" i="2" s="1"/>
  <c r="AK56" i="2"/>
  <c r="AK50" i="2"/>
  <c r="AL50" i="2" s="1"/>
  <c r="AK49" i="2"/>
  <c r="AM49" i="2" s="1"/>
  <c r="AN49" i="2" s="1"/>
  <c r="AK47" i="2"/>
  <c r="AK45" i="2"/>
  <c r="AL45" i="2" s="1"/>
  <c r="AK44" i="2"/>
  <c r="AM44" i="2" s="1"/>
  <c r="AN44" i="2" s="1"/>
  <c r="AK42" i="2"/>
  <c r="AM40" i="2"/>
  <c r="AN40" i="2" s="1"/>
  <c r="AK40" i="2"/>
  <c r="AL40" i="2" s="1"/>
  <c r="AK38" i="2"/>
  <c r="AL38" i="2" s="1"/>
  <c r="AK37" i="2"/>
  <c r="AK36" i="2"/>
  <c r="AL36" i="2" s="1"/>
  <c r="AK33" i="2"/>
  <c r="AM33" i="2" s="1"/>
  <c r="AN33" i="2" s="1"/>
  <c r="AQ33" i="2" s="1"/>
  <c r="AK32" i="2"/>
  <c r="AK30" i="2"/>
  <c r="AL30" i="2" s="1"/>
  <c r="AK28" i="2"/>
  <c r="AL28" i="2" s="1"/>
  <c r="AO28" i="2" s="1"/>
  <c r="AK27" i="2"/>
  <c r="AL24" i="2"/>
  <c r="AK22" i="2"/>
  <c r="AL22" i="2" s="1"/>
  <c r="AK21" i="2"/>
  <c r="AL21" i="2" s="1"/>
  <c r="AK20" i="2"/>
  <c r="AL20" i="2" s="1"/>
  <c r="AK17" i="2"/>
  <c r="AM17" i="2" s="1"/>
  <c r="AN17" i="2" s="1"/>
  <c r="AQ17" i="2" s="1"/>
  <c r="AM14" i="2"/>
  <c r="AN14" i="2" s="1"/>
  <c r="AK14" i="2"/>
  <c r="AL14" i="2" s="1"/>
  <c r="AK11" i="2"/>
  <c r="AL11" i="2" s="1"/>
  <c r="AO11" i="2" s="1"/>
  <c r="AK7" i="2"/>
  <c r="AL7" i="2" s="1"/>
  <c r="AO7" i="2" s="1"/>
  <c r="AK6" i="2"/>
  <c r="AL6" i="2" s="1"/>
  <c r="AK5" i="2"/>
  <c r="AL5" i="2" s="1"/>
  <c r="AK4" i="2"/>
  <c r="AL4" i="2" s="1"/>
  <c r="AK3" i="2"/>
  <c r="AL3" i="2" s="1"/>
  <c r="AK2" i="2"/>
  <c r="AM2" i="2" s="1"/>
  <c r="AN2" i="2" s="1"/>
  <c r="AQ2" i="2" s="1"/>
  <c r="AQ396" i="2"/>
  <c r="AQ376" i="2"/>
  <c r="AQ374" i="2"/>
  <c r="AQ365" i="2"/>
  <c r="AQ358" i="2"/>
  <c r="AQ295" i="2"/>
  <c r="AQ151" i="2"/>
  <c r="AQ145" i="2"/>
  <c r="AQ70" i="2"/>
  <c r="AQ54" i="2"/>
  <c r="AP332" i="2"/>
  <c r="V10" i="2"/>
  <c r="AP10" i="2" s="1"/>
  <c r="V16" i="2"/>
  <c r="AP16" i="2" s="1"/>
  <c r="AO16" i="2" s="1"/>
  <c r="V22" i="2"/>
  <c r="AP22" i="2" s="1"/>
  <c r="V28" i="2"/>
  <c r="AP28" i="2" s="1"/>
  <c r="V29" i="2"/>
  <c r="AP29" i="2" s="1"/>
  <c r="AO29" i="2" s="1"/>
  <c r="V34" i="2"/>
  <c r="AP34" i="2" s="1"/>
  <c r="AO34" i="2" s="1"/>
  <c r="V40" i="2"/>
  <c r="AP40" i="2" s="1"/>
  <c r="V46" i="2"/>
  <c r="AP46" i="2" s="1"/>
  <c r="V47" i="2"/>
  <c r="AP47" i="2" s="1"/>
  <c r="V58" i="2"/>
  <c r="AP58" i="2" s="1"/>
  <c r="AO58" i="2" s="1"/>
  <c r="V59" i="2"/>
  <c r="AP59" i="2" s="1"/>
  <c r="V64" i="2"/>
  <c r="AP64" i="2" s="1"/>
  <c r="V70" i="2"/>
  <c r="AP70" i="2" s="1"/>
  <c r="AO70" i="2" s="1"/>
  <c r="V76" i="2"/>
  <c r="AP76" i="2" s="1"/>
  <c r="V88" i="2"/>
  <c r="AP88" i="2" s="1"/>
  <c r="V94" i="2"/>
  <c r="AP94" i="2" s="1"/>
  <c r="V98" i="2"/>
  <c r="AP98" i="2" s="1"/>
  <c r="V106" i="2"/>
  <c r="AP106" i="2" s="1"/>
  <c r="V112" i="2"/>
  <c r="AP112" i="2" s="1"/>
  <c r="V118" i="2"/>
  <c r="AP118" i="2" s="1"/>
  <c r="V119" i="2"/>
  <c r="AP119" i="2" s="1"/>
  <c r="V130" i="2"/>
  <c r="AP130" i="2" s="1"/>
  <c r="V131" i="2"/>
  <c r="AP131" i="2" s="1"/>
  <c r="V136" i="2"/>
  <c r="AP136" i="2" s="1"/>
  <c r="V142" i="2"/>
  <c r="AP142" i="2" s="1"/>
  <c r="V148" i="2"/>
  <c r="AP148" i="2" s="1"/>
  <c r="V160" i="2"/>
  <c r="AP160" i="2" s="1"/>
  <c r="V166" i="2"/>
  <c r="AP166" i="2" s="1"/>
  <c r="V170" i="2"/>
  <c r="AP170" i="2" s="1"/>
  <c r="V178" i="2"/>
  <c r="AP178" i="2" s="1"/>
  <c r="V179" i="2"/>
  <c r="AP179" i="2" s="1"/>
  <c r="V184" i="2"/>
  <c r="AP184" i="2" s="1"/>
  <c r="V185" i="2"/>
  <c r="AP185" i="2" s="1"/>
  <c r="V202" i="2"/>
  <c r="AP202" i="2" s="1"/>
  <c r="V203" i="2"/>
  <c r="AP203" i="2" s="1"/>
  <c r="V206" i="2"/>
  <c r="AP206" i="2" s="1"/>
  <c r="V214" i="2"/>
  <c r="AP214" i="2" s="1"/>
  <c r="V215" i="2"/>
  <c r="AP215" i="2" s="1"/>
  <c r="V220" i="2"/>
  <c r="AP220" i="2" s="1"/>
  <c r="V221" i="2"/>
  <c r="AP221" i="2" s="1"/>
  <c r="V232" i="2"/>
  <c r="AP232" i="2" s="1"/>
  <c r="V233" i="2"/>
  <c r="AP233" i="2" s="1"/>
  <c r="V238" i="2"/>
  <c r="AP238" i="2" s="1"/>
  <c r="V244" i="2"/>
  <c r="AP244" i="2" s="1"/>
  <c r="V256" i="2"/>
  <c r="AP256" i="2" s="1"/>
  <c r="AO256" i="2" s="1"/>
  <c r="V257" i="2"/>
  <c r="AP257" i="2" s="1"/>
  <c r="V262" i="2"/>
  <c r="AP262" i="2" s="1"/>
  <c r="V274" i="2"/>
  <c r="AP274" i="2" s="1"/>
  <c r="V280" i="2"/>
  <c r="AP280" i="2" s="1"/>
  <c r="V292" i="2"/>
  <c r="AP292" i="2" s="1"/>
  <c r="V310" i="2"/>
  <c r="AP310" i="2" s="1"/>
  <c r="V316" i="2"/>
  <c r="AP316" i="2" s="1"/>
  <c r="V323" i="2"/>
  <c r="AP323" i="2" s="1"/>
  <c r="V325" i="2"/>
  <c r="AP325" i="2" s="1"/>
  <c r="V334" i="2"/>
  <c r="AP334" i="2" s="1"/>
  <c r="V355" i="2"/>
  <c r="AP355" i="2" s="1"/>
  <c r="V377" i="2"/>
  <c r="AP377" i="2" s="1"/>
  <c r="AO377" i="2" s="1"/>
  <c r="V397" i="2"/>
  <c r="AP397" i="2" s="1"/>
  <c r="AO397" i="2" s="1"/>
  <c r="W3" i="2"/>
  <c r="V3" i="2" s="1"/>
  <c r="AP3" i="2" s="1"/>
  <c r="W4" i="2"/>
  <c r="V4" i="2" s="1"/>
  <c r="AP4" i="2" s="1"/>
  <c r="W5" i="2"/>
  <c r="V5" i="2" s="1"/>
  <c r="AP5" i="2" s="1"/>
  <c r="W6" i="2"/>
  <c r="V6" i="2" s="1"/>
  <c r="AP6" i="2" s="1"/>
  <c r="W7" i="2"/>
  <c r="V7" i="2" s="1"/>
  <c r="AP7" i="2" s="1"/>
  <c r="W8" i="2"/>
  <c r="V8" i="2" s="1"/>
  <c r="AP8" i="2" s="1"/>
  <c r="W9" i="2"/>
  <c r="V9" i="2" s="1"/>
  <c r="AP9" i="2" s="1"/>
  <c r="W10" i="2"/>
  <c r="W11" i="2"/>
  <c r="V11" i="2" s="1"/>
  <c r="AP11" i="2" s="1"/>
  <c r="W12" i="2"/>
  <c r="V12" i="2" s="1"/>
  <c r="AP12" i="2" s="1"/>
  <c r="W13" i="2"/>
  <c r="V13" i="2" s="1"/>
  <c r="AP13" i="2" s="1"/>
  <c r="AQ13" i="2" s="1"/>
  <c r="W14" i="2"/>
  <c r="V14" i="2" s="1"/>
  <c r="AP14" i="2" s="1"/>
  <c r="W15" i="2"/>
  <c r="V15" i="2" s="1"/>
  <c r="AP15" i="2" s="1"/>
  <c r="AO15" i="2" s="1"/>
  <c r="W16" i="2"/>
  <c r="W17" i="2"/>
  <c r="V17" i="2" s="1"/>
  <c r="AP17" i="2" s="1"/>
  <c r="W18" i="2"/>
  <c r="V18" i="2" s="1"/>
  <c r="AP18" i="2" s="1"/>
  <c r="W19" i="2"/>
  <c r="V19" i="2" s="1"/>
  <c r="AP19" i="2" s="1"/>
  <c r="AO19" i="2" s="1"/>
  <c r="W20" i="2"/>
  <c r="V20" i="2" s="1"/>
  <c r="AP20" i="2" s="1"/>
  <c r="W21" i="2"/>
  <c r="V21" i="2" s="1"/>
  <c r="AP21" i="2" s="1"/>
  <c r="W22" i="2"/>
  <c r="W23" i="2"/>
  <c r="V23" i="2" s="1"/>
  <c r="AP23" i="2" s="1"/>
  <c r="W24" i="2"/>
  <c r="V24" i="2" s="1"/>
  <c r="AP24" i="2" s="1"/>
  <c r="W25" i="2"/>
  <c r="V25" i="2" s="1"/>
  <c r="AP25" i="2" s="1"/>
  <c r="AO25" i="2" s="1"/>
  <c r="W26" i="2"/>
  <c r="V26" i="2" s="1"/>
  <c r="AP26" i="2" s="1"/>
  <c r="AO26" i="2" s="1"/>
  <c r="W27" i="2"/>
  <c r="V27" i="2" s="1"/>
  <c r="AP27" i="2" s="1"/>
  <c r="W28" i="2"/>
  <c r="W29" i="2"/>
  <c r="W30" i="2"/>
  <c r="V30" i="2" s="1"/>
  <c r="AP30" i="2" s="1"/>
  <c r="W31" i="2"/>
  <c r="V31" i="2" s="1"/>
  <c r="AP31" i="2" s="1"/>
  <c r="W32" i="2"/>
  <c r="V32" i="2" s="1"/>
  <c r="AP32" i="2" s="1"/>
  <c r="W33" i="2"/>
  <c r="V33" i="2" s="1"/>
  <c r="AP33" i="2" s="1"/>
  <c r="W34" i="2"/>
  <c r="W35" i="2"/>
  <c r="V35" i="2" s="1"/>
  <c r="AP35" i="2" s="1"/>
  <c r="W36" i="2"/>
  <c r="V36" i="2" s="1"/>
  <c r="AP36" i="2" s="1"/>
  <c r="W37" i="2"/>
  <c r="V37" i="2" s="1"/>
  <c r="AP37" i="2" s="1"/>
  <c r="W38" i="2"/>
  <c r="V38" i="2" s="1"/>
  <c r="AP38" i="2" s="1"/>
  <c r="W39" i="2"/>
  <c r="V39" i="2" s="1"/>
  <c r="AP39" i="2" s="1"/>
  <c r="AO39" i="2" s="1"/>
  <c r="W40" i="2"/>
  <c r="W41" i="2"/>
  <c r="V41" i="2" s="1"/>
  <c r="AP41" i="2" s="1"/>
  <c r="AO41" i="2" s="1"/>
  <c r="W42" i="2"/>
  <c r="V42" i="2" s="1"/>
  <c r="AP42" i="2" s="1"/>
  <c r="W43" i="2"/>
  <c r="V43" i="2" s="1"/>
  <c r="AP43" i="2" s="1"/>
  <c r="AO43" i="2" s="1"/>
  <c r="W44" i="2"/>
  <c r="V44" i="2" s="1"/>
  <c r="AP44" i="2" s="1"/>
  <c r="W45" i="2"/>
  <c r="V45" i="2" s="1"/>
  <c r="AP45" i="2" s="1"/>
  <c r="W46" i="2"/>
  <c r="W47" i="2"/>
  <c r="W48" i="2"/>
  <c r="V48" i="2" s="1"/>
  <c r="AP48" i="2" s="1"/>
  <c r="W49" i="2"/>
  <c r="V49" i="2" s="1"/>
  <c r="AP49" i="2" s="1"/>
  <c r="W50" i="2"/>
  <c r="V50" i="2" s="1"/>
  <c r="AP50" i="2" s="1"/>
  <c r="W51" i="2"/>
  <c r="V51" i="2" s="1"/>
  <c r="AP51" i="2" s="1"/>
  <c r="AO51" i="2" s="1"/>
  <c r="W52" i="2"/>
  <c r="V52" i="2" s="1"/>
  <c r="AP52" i="2" s="1"/>
  <c r="W53" i="2"/>
  <c r="V53" i="2" s="1"/>
  <c r="AP53" i="2" s="1"/>
  <c r="W54" i="2"/>
  <c r="V54" i="2" s="1"/>
  <c r="AP54" i="2" s="1"/>
  <c r="AO54" i="2" s="1"/>
  <c r="W55" i="2"/>
  <c r="V55" i="2" s="1"/>
  <c r="AP55" i="2" s="1"/>
  <c r="AO55" i="2" s="1"/>
  <c r="W56" i="2"/>
  <c r="V56" i="2" s="1"/>
  <c r="AP56" i="2" s="1"/>
  <c r="W57" i="2"/>
  <c r="V57" i="2" s="1"/>
  <c r="AP57" i="2" s="1"/>
  <c r="W58" i="2"/>
  <c r="W59" i="2"/>
  <c r="W60" i="2"/>
  <c r="V60" i="2" s="1"/>
  <c r="AP60" i="2" s="1"/>
  <c r="W61" i="2"/>
  <c r="V61" i="2" s="1"/>
  <c r="AP61" i="2" s="1"/>
  <c r="W62" i="2"/>
  <c r="V62" i="2" s="1"/>
  <c r="AP62" i="2" s="1"/>
  <c r="W63" i="2"/>
  <c r="V63" i="2" s="1"/>
  <c r="AP63" i="2" s="1"/>
  <c r="W64" i="2"/>
  <c r="W65" i="2"/>
  <c r="V65" i="2" s="1"/>
  <c r="AP65" i="2" s="1"/>
  <c r="W66" i="2"/>
  <c r="V66" i="2" s="1"/>
  <c r="AP66" i="2" s="1"/>
  <c r="W67" i="2"/>
  <c r="V67" i="2" s="1"/>
  <c r="AP67" i="2" s="1"/>
  <c r="W68" i="2"/>
  <c r="V68" i="2" s="1"/>
  <c r="AP68" i="2" s="1"/>
  <c r="W69" i="2"/>
  <c r="V69" i="2" s="1"/>
  <c r="AP69" i="2" s="1"/>
  <c r="W70" i="2"/>
  <c r="W71" i="2"/>
  <c r="V71" i="2" s="1"/>
  <c r="AP71" i="2" s="1"/>
  <c r="W72" i="2"/>
  <c r="V72" i="2" s="1"/>
  <c r="AP72" i="2" s="1"/>
  <c r="W73" i="2"/>
  <c r="V73" i="2" s="1"/>
  <c r="AP73" i="2" s="1"/>
  <c r="W74" i="2"/>
  <c r="V74" i="2" s="1"/>
  <c r="AP74" i="2" s="1"/>
  <c r="W75" i="2"/>
  <c r="V75" i="2" s="1"/>
  <c r="AP75" i="2" s="1"/>
  <c r="W76" i="2"/>
  <c r="W77" i="2"/>
  <c r="V77" i="2" s="1"/>
  <c r="AP77" i="2" s="1"/>
  <c r="W78" i="2"/>
  <c r="V78" i="2" s="1"/>
  <c r="AP78" i="2" s="1"/>
  <c r="W79" i="2"/>
  <c r="V79" i="2" s="1"/>
  <c r="AP79" i="2" s="1"/>
  <c r="W80" i="2"/>
  <c r="V80" i="2" s="1"/>
  <c r="AP80" i="2" s="1"/>
  <c r="W81" i="2"/>
  <c r="V81" i="2" s="1"/>
  <c r="AP81" i="2" s="1"/>
  <c r="W82" i="2"/>
  <c r="V82" i="2" s="1"/>
  <c r="AP82" i="2" s="1"/>
  <c r="W83" i="2"/>
  <c r="V83" i="2" s="1"/>
  <c r="AP83" i="2" s="1"/>
  <c r="W84" i="2"/>
  <c r="V84" i="2" s="1"/>
  <c r="AP84" i="2" s="1"/>
  <c r="W85" i="2"/>
  <c r="V85" i="2" s="1"/>
  <c r="AP85" i="2" s="1"/>
  <c r="W86" i="2"/>
  <c r="V86" i="2" s="1"/>
  <c r="AP86" i="2" s="1"/>
  <c r="AO86" i="2" s="1"/>
  <c r="W87" i="2"/>
  <c r="V87" i="2" s="1"/>
  <c r="AP87" i="2" s="1"/>
  <c r="AO87" i="2" s="1"/>
  <c r="W88" i="2"/>
  <c r="W89" i="2"/>
  <c r="V89" i="2" s="1"/>
  <c r="AP89" i="2" s="1"/>
  <c r="W90" i="2"/>
  <c r="V90" i="2" s="1"/>
  <c r="AP90" i="2" s="1"/>
  <c r="W91" i="2"/>
  <c r="V91" i="2" s="1"/>
  <c r="AP91" i="2" s="1"/>
  <c r="AO91" i="2" s="1"/>
  <c r="W92" i="2"/>
  <c r="V92" i="2" s="1"/>
  <c r="AP92" i="2" s="1"/>
  <c r="AO92" i="2" s="1"/>
  <c r="W93" i="2"/>
  <c r="V93" i="2" s="1"/>
  <c r="AP93" i="2" s="1"/>
  <c r="AO93" i="2" s="1"/>
  <c r="W94" i="2"/>
  <c r="W95" i="2"/>
  <c r="V95" i="2" s="1"/>
  <c r="AP95" i="2" s="1"/>
  <c r="W96" i="2"/>
  <c r="V96" i="2" s="1"/>
  <c r="AP96" i="2" s="1"/>
  <c r="W97" i="2"/>
  <c r="V97" i="2" s="1"/>
  <c r="AP97" i="2" s="1"/>
  <c r="AO97" i="2" s="1"/>
  <c r="W98" i="2"/>
  <c r="W99" i="2"/>
  <c r="V99" i="2" s="1"/>
  <c r="AP99" i="2" s="1"/>
  <c r="W100" i="2"/>
  <c r="V100" i="2" s="1"/>
  <c r="AP100" i="2" s="1"/>
  <c r="W101" i="2"/>
  <c r="V101" i="2" s="1"/>
  <c r="AP101" i="2" s="1"/>
  <c r="W102" i="2"/>
  <c r="V102" i="2" s="1"/>
  <c r="AP102" i="2" s="1"/>
  <c r="W103" i="2"/>
  <c r="V103" i="2" s="1"/>
  <c r="AP103" i="2" s="1"/>
  <c r="W104" i="2"/>
  <c r="V104" i="2" s="1"/>
  <c r="AP104" i="2" s="1"/>
  <c r="W105" i="2"/>
  <c r="V105" i="2" s="1"/>
  <c r="AP105" i="2" s="1"/>
  <c r="W106" i="2"/>
  <c r="W107" i="2"/>
  <c r="V107" i="2" s="1"/>
  <c r="AP107" i="2" s="1"/>
  <c r="W108" i="2"/>
  <c r="V108" i="2" s="1"/>
  <c r="AP108" i="2" s="1"/>
  <c r="W109" i="2"/>
  <c r="V109" i="2" s="1"/>
  <c r="AP109" i="2" s="1"/>
  <c r="W110" i="2"/>
  <c r="V110" i="2" s="1"/>
  <c r="AP110" i="2" s="1"/>
  <c r="W111" i="2"/>
  <c r="V111" i="2" s="1"/>
  <c r="AP111" i="2" s="1"/>
  <c r="W112" i="2"/>
  <c r="W113" i="2"/>
  <c r="V113" i="2" s="1"/>
  <c r="AP113" i="2" s="1"/>
  <c r="W114" i="2"/>
  <c r="V114" i="2" s="1"/>
  <c r="AP114" i="2" s="1"/>
  <c r="W115" i="2"/>
  <c r="V115" i="2" s="1"/>
  <c r="AP115" i="2" s="1"/>
  <c r="W116" i="2"/>
  <c r="V116" i="2" s="1"/>
  <c r="AP116" i="2" s="1"/>
  <c r="W117" i="2"/>
  <c r="V117" i="2" s="1"/>
  <c r="AP117" i="2" s="1"/>
  <c r="W118" i="2"/>
  <c r="W119" i="2"/>
  <c r="W120" i="2"/>
  <c r="V120" i="2" s="1"/>
  <c r="AP120" i="2" s="1"/>
  <c r="W121" i="2"/>
  <c r="V121" i="2" s="1"/>
  <c r="AP121" i="2" s="1"/>
  <c r="W122" i="2"/>
  <c r="V122" i="2" s="1"/>
  <c r="AP122" i="2" s="1"/>
  <c r="W123" i="2"/>
  <c r="V123" i="2" s="1"/>
  <c r="AP123" i="2" s="1"/>
  <c r="W124" i="2"/>
  <c r="V124" i="2" s="1"/>
  <c r="AP124" i="2" s="1"/>
  <c r="W125" i="2"/>
  <c r="V125" i="2" s="1"/>
  <c r="AP125" i="2" s="1"/>
  <c r="W126" i="2"/>
  <c r="V126" i="2" s="1"/>
  <c r="AP126" i="2" s="1"/>
  <c r="W127" i="2"/>
  <c r="V127" i="2" s="1"/>
  <c r="AP127" i="2" s="1"/>
  <c r="W128" i="2"/>
  <c r="V128" i="2" s="1"/>
  <c r="AP128" i="2" s="1"/>
  <c r="W129" i="2"/>
  <c r="V129" i="2" s="1"/>
  <c r="AP129" i="2" s="1"/>
  <c r="W130" i="2"/>
  <c r="W131" i="2"/>
  <c r="W132" i="2"/>
  <c r="V132" i="2" s="1"/>
  <c r="AP132" i="2" s="1"/>
  <c r="W133" i="2"/>
  <c r="V133" i="2" s="1"/>
  <c r="AP133" i="2" s="1"/>
  <c r="W134" i="2"/>
  <c r="V134" i="2" s="1"/>
  <c r="AP134" i="2" s="1"/>
  <c r="W135" i="2"/>
  <c r="V135" i="2" s="1"/>
  <c r="AP135" i="2" s="1"/>
  <c r="W136" i="2"/>
  <c r="W137" i="2"/>
  <c r="V137" i="2" s="1"/>
  <c r="AP137" i="2" s="1"/>
  <c r="W138" i="2"/>
  <c r="V138" i="2" s="1"/>
  <c r="AP138" i="2" s="1"/>
  <c r="W139" i="2"/>
  <c r="V139" i="2" s="1"/>
  <c r="AP139" i="2" s="1"/>
  <c r="AO139" i="2" s="1"/>
  <c r="W140" i="2"/>
  <c r="V140" i="2" s="1"/>
  <c r="AP140" i="2" s="1"/>
  <c r="W141" i="2"/>
  <c r="V141" i="2" s="1"/>
  <c r="AP141" i="2" s="1"/>
  <c r="W142" i="2"/>
  <c r="W143" i="2"/>
  <c r="V143" i="2" s="1"/>
  <c r="AP143" i="2" s="1"/>
  <c r="W144" i="2"/>
  <c r="V144" i="2" s="1"/>
  <c r="AP144" i="2" s="1"/>
  <c r="W145" i="2"/>
  <c r="V145" i="2" s="1"/>
  <c r="AP145" i="2" s="1"/>
  <c r="AO145" i="2" s="1"/>
  <c r="W146" i="2"/>
  <c r="V146" i="2" s="1"/>
  <c r="AP146" i="2" s="1"/>
  <c r="W147" i="2"/>
  <c r="V147" i="2" s="1"/>
  <c r="AP147" i="2" s="1"/>
  <c r="W148" i="2"/>
  <c r="W149" i="2"/>
  <c r="V149" i="2" s="1"/>
  <c r="AP149" i="2" s="1"/>
  <c r="W150" i="2"/>
  <c r="V150" i="2" s="1"/>
  <c r="AP150" i="2" s="1"/>
  <c r="W151" i="2"/>
  <c r="V151" i="2" s="1"/>
  <c r="AP151" i="2" s="1"/>
  <c r="AO151" i="2" s="1"/>
  <c r="W152" i="2"/>
  <c r="V152" i="2" s="1"/>
  <c r="AP152" i="2" s="1"/>
  <c r="W153" i="2"/>
  <c r="V153" i="2" s="1"/>
  <c r="AP153" i="2" s="1"/>
  <c r="W154" i="2"/>
  <c r="V154" i="2" s="1"/>
  <c r="AP154" i="2" s="1"/>
  <c r="W155" i="2"/>
  <c r="V155" i="2" s="1"/>
  <c r="AP155" i="2" s="1"/>
  <c r="W156" i="2"/>
  <c r="V156" i="2" s="1"/>
  <c r="AP156" i="2" s="1"/>
  <c r="AO156" i="2" s="1"/>
  <c r="W157" i="2"/>
  <c r="V157" i="2" s="1"/>
  <c r="AP157" i="2" s="1"/>
  <c r="W158" i="2"/>
  <c r="V158" i="2" s="1"/>
  <c r="AP158" i="2" s="1"/>
  <c r="W159" i="2"/>
  <c r="V159" i="2" s="1"/>
  <c r="AP159" i="2" s="1"/>
  <c r="W160" i="2"/>
  <c r="W161" i="2"/>
  <c r="V161" i="2" s="1"/>
  <c r="AP161" i="2" s="1"/>
  <c r="W162" i="2"/>
  <c r="V162" i="2" s="1"/>
  <c r="AP162" i="2" s="1"/>
  <c r="W163" i="2"/>
  <c r="V163" i="2" s="1"/>
  <c r="AP163" i="2" s="1"/>
  <c r="W164" i="2"/>
  <c r="V164" i="2" s="1"/>
  <c r="AP164" i="2" s="1"/>
  <c r="AO164" i="2" s="1"/>
  <c r="W165" i="2"/>
  <c r="V165" i="2" s="1"/>
  <c r="AP165" i="2" s="1"/>
  <c r="AO165" i="2" s="1"/>
  <c r="W166" i="2"/>
  <c r="W167" i="2"/>
  <c r="V167" i="2" s="1"/>
  <c r="AP167" i="2" s="1"/>
  <c r="W168" i="2"/>
  <c r="V168" i="2" s="1"/>
  <c r="AP168" i="2" s="1"/>
  <c r="AO168" i="2" s="1"/>
  <c r="W169" i="2"/>
  <c r="V169" i="2" s="1"/>
  <c r="AP169" i="2" s="1"/>
  <c r="W170" i="2"/>
  <c r="W171" i="2"/>
  <c r="V171" i="2" s="1"/>
  <c r="AP171" i="2" s="1"/>
  <c r="W172" i="2"/>
  <c r="V172" i="2" s="1"/>
  <c r="AP172" i="2" s="1"/>
  <c r="W173" i="2"/>
  <c r="V173" i="2" s="1"/>
  <c r="AP173" i="2" s="1"/>
  <c r="W174" i="2"/>
  <c r="V174" i="2" s="1"/>
  <c r="AP174" i="2" s="1"/>
  <c r="W175" i="2"/>
  <c r="V175" i="2" s="1"/>
  <c r="AP175" i="2" s="1"/>
  <c r="W176" i="2"/>
  <c r="V176" i="2" s="1"/>
  <c r="AP176" i="2" s="1"/>
  <c r="W177" i="2"/>
  <c r="V177" i="2" s="1"/>
  <c r="AP177" i="2" s="1"/>
  <c r="AO177" i="2" s="1"/>
  <c r="W178" i="2"/>
  <c r="W179" i="2"/>
  <c r="W180" i="2"/>
  <c r="V180" i="2" s="1"/>
  <c r="AP180" i="2" s="1"/>
  <c r="W181" i="2"/>
  <c r="V181" i="2" s="1"/>
  <c r="AP181" i="2" s="1"/>
  <c r="W182" i="2"/>
  <c r="V182" i="2" s="1"/>
  <c r="AP182" i="2" s="1"/>
  <c r="W183" i="2"/>
  <c r="V183" i="2" s="1"/>
  <c r="AP183" i="2" s="1"/>
  <c r="W184" i="2"/>
  <c r="W185" i="2"/>
  <c r="W186" i="2"/>
  <c r="V186" i="2" s="1"/>
  <c r="AP186" i="2" s="1"/>
  <c r="AO186" i="2" s="1"/>
  <c r="W187" i="2"/>
  <c r="V187" i="2" s="1"/>
  <c r="AP187" i="2" s="1"/>
  <c r="W188" i="2"/>
  <c r="V188" i="2" s="1"/>
  <c r="AP188" i="2" s="1"/>
  <c r="W189" i="2"/>
  <c r="V189" i="2" s="1"/>
  <c r="AP189" i="2" s="1"/>
  <c r="W190" i="2"/>
  <c r="V190" i="2" s="1"/>
  <c r="AP190" i="2" s="1"/>
  <c r="W191" i="2"/>
  <c r="V191" i="2" s="1"/>
  <c r="AP191" i="2" s="1"/>
  <c r="W192" i="2"/>
  <c r="V192" i="2" s="1"/>
  <c r="AP192" i="2" s="1"/>
  <c r="W193" i="2"/>
  <c r="V193" i="2" s="1"/>
  <c r="AP193" i="2" s="1"/>
  <c r="W194" i="2"/>
  <c r="V194" i="2" s="1"/>
  <c r="AP194" i="2" s="1"/>
  <c r="W195" i="2"/>
  <c r="V195" i="2" s="1"/>
  <c r="AP195" i="2" s="1"/>
  <c r="W196" i="2"/>
  <c r="V196" i="2" s="1"/>
  <c r="AP196" i="2" s="1"/>
  <c r="W197" i="2"/>
  <c r="V197" i="2" s="1"/>
  <c r="AP197" i="2" s="1"/>
  <c r="W198" i="2"/>
  <c r="V198" i="2" s="1"/>
  <c r="AP198" i="2" s="1"/>
  <c r="W199" i="2"/>
  <c r="V199" i="2" s="1"/>
  <c r="AP199" i="2" s="1"/>
  <c r="AO199" i="2" s="1"/>
  <c r="W200" i="2"/>
  <c r="V200" i="2" s="1"/>
  <c r="AP200" i="2" s="1"/>
  <c r="W201" i="2"/>
  <c r="V201" i="2" s="1"/>
  <c r="AP201" i="2" s="1"/>
  <c r="W202" i="2"/>
  <c r="W203" i="2"/>
  <c r="W204" i="2"/>
  <c r="V204" i="2" s="1"/>
  <c r="AP204" i="2" s="1"/>
  <c r="W205" i="2"/>
  <c r="V205" i="2" s="1"/>
  <c r="AP205" i="2" s="1"/>
  <c r="W206" i="2"/>
  <c r="W207" i="2"/>
  <c r="V207" i="2" s="1"/>
  <c r="AP207" i="2" s="1"/>
  <c r="W208" i="2"/>
  <c r="V208" i="2" s="1"/>
  <c r="AP208" i="2" s="1"/>
  <c r="W209" i="2"/>
  <c r="V209" i="2" s="1"/>
  <c r="AP209" i="2" s="1"/>
  <c r="W210" i="2"/>
  <c r="V210" i="2" s="1"/>
  <c r="AP210" i="2" s="1"/>
  <c r="W211" i="2"/>
  <c r="V211" i="2" s="1"/>
  <c r="AP211" i="2" s="1"/>
  <c r="W212" i="2"/>
  <c r="V212" i="2" s="1"/>
  <c r="AP212" i="2" s="1"/>
  <c r="W213" i="2"/>
  <c r="V213" i="2" s="1"/>
  <c r="AP213" i="2" s="1"/>
  <c r="W214" i="2"/>
  <c r="W215" i="2"/>
  <c r="W216" i="2"/>
  <c r="V216" i="2" s="1"/>
  <c r="AP216" i="2" s="1"/>
  <c r="W217" i="2"/>
  <c r="V217" i="2" s="1"/>
  <c r="AP217" i="2" s="1"/>
  <c r="W218" i="2"/>
  <c r="V218" i="2" s="1"/>
  <c r="AP218" i="2" s="1"/>
  <c r="W219" i="2"/>
  <c r="V219" i="2" s="1"/>
  <c r="AP219" i="2" s="1"/>
  <c r="W220" i="2"/>
  <c r="W221" i="2"/>
  <c r="W222" i="2"/>
  <c r="V222" i="2" s="1"/>
  <c r="AP222" i="2" s="1"/>
  <c r="W223" i="2"/>
  <c r="V223" i="2" s="1"/>
  <c r="AP223" i="2" s="1"/>
  <c r="W224" i="2"/>
  <c r="V224" i="2" s="1"/>
  <c r="AP224" i="2" s="1"/>
  <c r="W225" i="2"/>
  <c r="V225" i="2" s="1"/>
  <c r="AP225" i="2" s="1"/>
  <c r="W226" i="2"/>
  <c r="V226" i="2" s="1"/>
  <c r="AP226" i="2" s="1"/>
  <c r="W227" i="2"/>
  <c r="V227" i="2" s="1"/>
  <c r="AP227" i="2" s="1"/>
  <c r="W228" i="2"/>
  <c r="V228" i="2" s="1"/>
  <c r="AP228" i="2" s="1"/>
  <c r="AO228" i="2" s="1"/>
  <c r="W229" i="2"/>
  <c r="V229" i="2" s="1"/>
  <c r="AP229" i="2" s="1"/>
  <c r="AO229" i="2" s="1"/>
  <c r="W230" i="2"/>
  <c r="V230" i="2" s="1"/>
  <c r="AP230" i="2" s="1"/>
  <c r="W231" i="2"/>
  <c r="V231" i="2" s="1"/>
  <c r="AP231" i="2" s="1"/>
  <c r="W232" i="2"/>
  <c r="W233" i="2"/>
  <c r="W234" i="2"/>
  <c r="V234" i="2" s="1"/>
  <c r="AP234" i="2" s="1"/>
  <c r="W235" i="2"/>
  <c r="V235" i="2" s="1"/>
  <c r="AP235" i="2" s="1"/>
  <c r="W236" i="2"/>
  <c r="V236" i="2" s="1"/>
  <c r="AP236" i="2" s="1"/>
  <c r="AO236" i="2" s="1"/>
  <c r="W237" i="2"/>
  <c r="V237" i="2" s="1"/>
  <c r="AP237" i="2" s="1"/>
  <c r="W238" i="2"/>
  <c r="W239" i="2"/>
  <c r="V239" i="2" s="1"/>
  <c r="AP239" i="2" s="1"/>
  <c r="W240" i="2"/>
  <c r="V240" i="2" s="1"/>
  <c r="AP240" i="2" s="1"/>
  <c r="W241" i="2"/>
  <c r="V241" i="2" s="1"/>
  <c r="AP241" i="2" s="1"/>
  <c r="W242" i="2"/>
  <c r="V242" i="2" s="1"/>
  <c r="AP242" i="2" s="1"/>
  <c r="W243" i="2"/>
  <c r="V243" i="2" s="1"/>
  <c r="AP243" i="2" s="1"/>
  <c r="W244" i="2"/>
  <c r="W245" i="2"/>
  <c r="V245" i="2" s="1"/>
  <c r="AP245" i="2" s="1"/>
  <c r="W246" i="2"/>
  <c r="V246" i="2" s="1"/>
  <c r="AP246" i="2" s="1"/>
  <c r="W247" i="2"/>
  <c r="V247" i="2" s="1"/>
  <c r="AP247" i="2" s="1"/>
  <c r="W248" i="2"/>
  <c r="V248" i="2" s="1"/>
  <c r="AP248" i="2" s="1"/>
  <c r="W249" i="2"/>
  <c r="V249" i="2" s="1"/>
  <c r="AP249" i="2" s="1"/>
  <c r="W250" i="2"/>
  <c r="V250" i="2" s="1"/>
  <c r="AP250" i="2" s="1"/>
  <c r="AO250" i="2" s="1"/>
  <c r="W251" i="2"/>
  <c r="V251" i="2" s="1"/>
  <c r="AP251" i="2" s="1"/>
  <c r="W252" i="2"/>
  <c r="V252" i="2" s="1"/>
  <c r="AP252" i="2" s="1"/>
  <c r="W253" i="2"/>
  <c r="V253" i="2" s="1"/>
  <c r="AP253" i="2" s="1"/>
  <c r="W254" i="2"/>
  <c r="V254" i="2" s="1"/>
  <c r="AP254" i="2" s="1"/>
  <c r="W255" i="2"/>
  <c r="V255" i="2" s="1"/>
  <c r="AP255" i="2" s="1"/>
  <c r="AO255" i="2" s="1"/>
  <c r="W256" i="2"/>
  <c r="W257" i="2"/>
  <c r="W258" i="2"/>
  <c r="V258" i="2" s="1"/>
  <c r="AP258" i="2" s="1"/>
  <c r="W259" i="2"/>
  <c r="V259" i="2" s="1"/>
  <c r="AP259" i="2" s="1"/>
  <c r="AO259" i="2" s="1"/>
  <c r="W260" i="2"/>
  <c r="V260" i="2" s="1"/>
  <c r="AP260" i="2" s="1"/>
  <c r="W261" i="2"/>
  <c r="V261" i="2" s="1"/>
  <c r="AP261" i="2" s="1"/>
  <c r="AO261" i="2" s="1"/>
  <c r="W262" i="2"/>
  <c r="W263" i="2"/>
  <c r="V263" i="2" s="1"/>
  <c r="AP263" i="2" s="1"/>
  <c r="AO263" i="2" s="1"/>
  <c r="W264" i="2"/>
  <c r="V264" i="2" s="1"/>
  <c r="AP264" i="2" s="1"/>
  <c r="AO264" i="2" s="1"/>
  <c r="W265" i="2"/>
  <c r="V265" i="2" s="1"/>
  <c r="AP265" i="2" s="1"/>
  <c r="AO265" i="2" s="1"/>
  <c r="W266" i="2"/>
  <c r="V266" i="2" s="1"/>
  <c r="AP266" i="2" s="1"/>
  <c r="W267" i="2"/>
  <c r="V267" i="2" s="1"/>
  <c r="AP267" i="2" s="1"/>
  <c r="AO267" i="2" s="1"/>
  <c r="W268" i="2"/>
  <c r="V268" i="2" s="1"/>
  <c r="AP268" i="2" s="1"/>
  <c r="W269" i="2"/>
  <c r="V269" i="2" s="1"/>
  <c r="AP269" i="2" s="1"/>
  <c r="W270" i="2"/>
  <c r="V270" i="2" s="1"/>
  <c r="AP270" i="2" s="1"/>
  <c r="W271" i="2"/>
  <c r="V271" i="2" s="1"/>
  <c r="AP271" i="2" s="1"/>
  <c r="W272" i="2"/>
  <c r="V272" i="2" s="1"/>
  <c r="AP272" i="2" s="1"/>
  <c r="W273" i="2"/>
  <c r="V273" i="2" s="1"/>
  <c r="AP273" i="2" s="1"/>
  <c r="W274" i="2"/>
  <c r="W275" i="2"/>
  <c r="V275" i="2" s="1"/>
  <c r="AP275" i="2" s="1"/>
  <c r="W276" i="2"/>
  <c r="V276" i="2" s="1"/>
  <c r="AP276" i="2" s="1"/>
  <c r="W277" i="2"/>
  <c r="V277" i="2" s="1"/>
  <c r="AP277" i="2" s="1"/>
  <c r="AO277" i="2" s="1"/>
  <c r="W278" i="2"/>
  <c r="V278" i="2" s="1"/>
  <c r="AP278" i="2" s="1"/>
  <c r="W279" i="2"/>
  <c r="V279" i="2" s="1"/>
  <c r="AP279" i="2" s="1"/>
  <c r="AO279" i="2" s="1"/>
  <c r="W280" i="2"/>
  <c r="W281" i="2"/>
  <c r="V281" i="2" s="1"/>
  <c r="AP281" i="2" s="1"/>
  <c r="W282" i="2"/>
  <c r="V282" i="2" s="1"/>
  <c r="AP282" i="2" s="1"/>
  <c r="W283" i="2"/>
  <c r="V283" i="2" s="1"/>
  <c r="AP283" i="2" s="1"/>
  <c r="W284" i="2"/>
  <c r="V284" i="2" s="1"/>
  <c r="AP284" i="2" s="1"/>
  <c r="W285" i="2"/>
  <c r="V285" i="2" s="1"/>
  <c r="AP285" i="2" s="1"/>
  <c r="W286" i="2"/>
  <c r="V286" i="2" s="1"/>
  <c r="AP286" i="2" s="1"/>
  <c r="W287" i="2"/>
  <c r="V287" i="2" s="1"/>
  <c r="AP287" i="2" s="1"/>
  <c r="W288" i="2"/>
  <c r="V288" i="2" s="1"/>
  <c r="AP288" i="2" s="1"/>
  <c r="AO288" i="2" s="1"/>
  <c r="W289" i="2"/>
  <c r="V289" i="2" s="1"/>
  <c r="AP289" i="2" s="1"/>
  <c r="W290" i="2"/>
  <c r="V290" i="2" s="1"/>
  <c r="AP290" i="2" s="1"/>
  <c r="W291" i="2"/>
  <c r="V291" i="2" s="1"/>
  <c r="AP291" i="2" s="1"/>
  <c r="AO291" i="2" s="1"/>
  <c r="W292" i="2"/>
  <c r="W293" i="2"/>
  <c r="V293" i="2" s="1"/>
  <c r="AP293" i="2" s="1"/>
  <c r="W294" i="2"/>
  <c r="V294" i="2" s="1"/>
  <c r="AP294" i="2" s="1"/>
  <c r="W295" i="2"/>
  <c r="V295" i="2" s="1"/>
  <c r="AP295" i="2" s="1"/>
  <c r="AO295" i="2" s="1"/>
  <c r="W296" i="2"/>
  <c r="V296" i="2" s="1"/>
  <c r="AP296" i="2" s="1"/>
  <c r="AO296" i="2" s="1"/>
  <c r="W297" i="2"/>
  <c r="V297" i="2" s="1"/>
  <c r="AP297" i="2" s="1"/>
  <c r="W298" i="2"/>
  <c r="V298" i="2" s="1"/>
  <c r="AP298" i="2" s="1"/>
  <c r="W299" i="2"/>
  <c r="V299" i="2" s="1"/>
  <c r="AP299" i="2" s="1"/>
  <c r="W300" i="2"/>
  <c r="V300" i="2" s="1"/>
  <c r="AP300" i="2" s="1"/>
  <c r="W301" i="2"/>
  <c r="V301" i="2" s="1"/>
  <c r="AP301" i="2" s="1"/>
  <c r="W302" i="2"/>
  <c r="V302" i="2" s="1"/>
  <c r="AP302" i="2" s="1"/>
  <c r="W303" i="2"/>
  <c r="V303" i="2" s="1"/>
  <c r="AP303" i="2" s="1"/>
  <c r="W304" i="2"/>
  <c r="V304" i="2" s="1"/>
  <c r="AP304" i="2" s="1"/>
  <c r="AO304" i="2" s="1"/>
  <c r="W305" i="2"/>
  <c r="V305" i="2" s="1"/>
  <c r="AP305" i="2" s="1"/>
  <c r="W306" i="2"/>
  <c r="V306" i="2" s="1"/>
  <c r="AP306" i="2" s="1"/>
  <c r="W307" i="2"/>
  <c r="V307" i="2" s="1"/>
  <c r="AP307" i="2" s="1"/>
  <c r="AO307" i="2" s="1"/>
  <c r="W308" i="2"/>
  <c r="V308" i="2" s="1"/>
  <c r="AP308" i="2" s="1"/>
  <c r="AO308" i="2" s="1"/>
  <c r="W309" i="2"/>
  <c r="V309" i="2" s="1"/>
  <c r="AP309" i="2" s="1"/>
  <c r="AO309" i="2" s="1"/>
  <c r="W310" i="2"/>
  <c r="W311" i="2"/>
  <c r="V311" i="2" s="1"/>
  <c r="AP311" i="2" s="1"/>
  <c r="W312" i="2"/>
  <c r="V312" i="2" s="1"/>
  <c r="AP312" i="2" s="1"/>
  <c r="W313" i="2"/>
  <c r="V313" i="2" s="1"/>
  <c r="AP313" i="2" s="1"/>
  <c r="AO313" i="2" s="1"/>
  <c r="W314" i="2"/>
  <c r="V314" i="2" s="1"/>
  <c r="AP314" i="2" s="1"/>
  <c r="W315" i="2"/>
  <c r="V315" i="2" s="1"/>
  <c r="AP315" i="2" s="1"/>
  <c r="W316" i="2"/>
  <c r="W317" i="2"/>
  <c r="V317" i="2" s="1"/>
  <c r="AP317" i="2" s="1"/>
  <c r="W318" i="2"/>
  <c r="V318" i="2" s="1"/>
  <c r="AP318" i="2" s="1"/>
  <c r="W319" i="2"/>
  <c r="V319" i="2" s="1"/>
  <c r="AP319" i="2" s="1"/>
  <c r="W320" i="2"/>
  <c r="V320" i="2" s="1"/>
  <c r="AP320" i="2" s="1"/>
  <c r="W321" i="2"/>
  <c r="V321" i="2" s="1"/>
  <c r="AP321" i="2" s="1"/>
  <c r="W322" i="2"/>
  <c r="V322" i="2" s="1"/>
  <c r="AP322" i="2" s="1"/>
  <c r="W323" i="2"/>
  <c r="W324" i="2"/>
  <c r="V324" i="2" s="1"/>
  <c r="AP324" i="2" s="1"/>
  <c r="AO324" i="2" s="1"/>
  <c r="W325" i="2"/>
  <c r="W326" i="2"/>
  <c r="V326" i="2" s="1"/>
  <c r="AP326" i="2" s="1"/>
  <c r="W327" i="2"/>
  <c r="V327" i="2" s="1"/>
  <c r="AP327" i="2" s="1"/>
  <c r="AO327" i="2" s="1"/>
  <c r="W328" i="2"/>
  <c r="V328" i="2" s="1"/>
  <c r="AP328" i="2" s="1"/>
  <c r="AO328" i="2" s="1"/>
  <c r="W329" i="2"/>
  <c r="V329" i="2" s="1"/>
  <c r="AP329" i="2" s="1"/>
  <c r="W330" i="2"/>
  <c r="V330" i="2" s="1"/>
  <c r="AP330" i="2" s="1"/>
  <c r="W331" i="2"/>
  <c r="V331" i="2" s="1"/>
  <c r="AP331" i="2" s="1"/>
  <c r="W332" i="2"/>
  <c r="V332" i="2" s="1"/>
  <c r="W333" i="2"/>
  <c r="V333" i="2" s="1"/>
  <c r="AP333" i="2" s="1"/>
  <c r="W334" i="2"/>
  <c r="W335" i="2"/>
  <c r="V335" i="2" s="1"/>
  <c r="AP335" i="2" s="1"/>
  <c r="W336" i="2"/>
  <c r="V336" i="2" s="1"/>
  <c r="AP336" i="2" s="1"/>
  <c r="W337" i="2"/>
  <c r="V337" i="2" s="1"/>
  <c r="AP337" i="2" s="1"/>
  <c r="W338" i="2"/>
  <c r="V338" i="2" s="1"/>
  <c r="AP338" i="2" s="1"/>
  <c r="W339" i="2"/>
  <c r="V339" i="2" s="1"/>
  <c r="AP339" i="2" s="1"/>
  <c r="W340" i="2"/>
  <c r="V340" i="2" s="1"/>
  <c r="AP340" i="2" s="1"/>
  <c r="W341" i="2"/>
  <c r="V341" i="2" s="1"/>
  <c r="AP341" i="2" s="1"/>
  <c r="W342" i="2"/>
  <c r="V342" i="2" s="1"/>
  <c r="AP342" i="2" s="1"/>
  <c r="W343" i="2"/>
  <c r="V343" i="2" s="1"/>
  <c r="AP343" i="2" s="1"/>
  <c r="W344" i="2"/>
  <c r="V344" i="2" s="1"/>
  <c r="AP344" i="2" s="1"/>
  <c r="W345" i="2"/>
  <c r="V345" i="2" s="1"/>
  <c r="AP345" i="2" s="1"/>
  <c r="W346" i="2"/>
  <c r="V346" i="2" s="1"/>
  <c r="AP346" i="2" s="1"/>
  <c r="W347" i="2"/>
  <c r="V347" i="2" s="1"/>
  <c r="AP347" i="2" s="1"/>
  <c r="W348" i="2"/>
  <c r="V348" i="2" s="1"/>
  <c r="AP348" i="2" s="1"/>
  <c r="W349" i="2"/>
  <c r="V349" i="2" s="1"/>
  <c r="AP349" i="2" s="1"/>
  <c r="W350" i="2"/>
  <c r="V350" i="2" s="1"/>
  <c r="AP350" i="2" s="1"/>
  <c r="W351" i="2"/>
  <c r="V351" i="2" s="1"/>
  <c r="AP351" i="2" s="1"/>
  <c r="W352" i="2"/>
  <c r="V352" i="2" s="1"/>
  <c r="AP352" i="2" s="1"/>
  <c r="W353" i="2"/>
  <c r="V353" i="2" s="1"/>
  <c r="AP353" i="2" s="1"/>
  <c r="W354" i="2"/>
  <c r="V354" i="2" s="1"/>
  <c r="AP354" i="2" s="1"/>
  <c r="W355" i="2"/>
  <c r="W356" i="2"/>
  <c r="V356" i="2" s="1"/>
  <c r="AP356" i="2" s="1"/>
  <c r="AO356" i="2" s="1"/>
  <c r="W357" i="2"/>
  <c r="V357" i="2" s="1"/>
  <c r="AP357" i="2" s="1"/>
  <c r="AO357" i="2" s="1"/>
  <c r="W358" i="2"/>
  <c r="V358" i="2" s="1"/>
  <c r="AP358" i="2" s="1"/>
  <c r="AO358" i="2" s="1"/>
  <c r="W359" i="2"/>
  <c r="V359" i="2" s="1"/>
  <c r="AP359" i="2" s="1"/>
  <c r="W360" i="2"/>
  <c r="V360" i="2" s="1"/>
  <c r="AP360" i="2" s="1"/>
  <c r="W361" i="2"/>
  <c r="V361" i="2" s="1"/>
  <c r="AP361" i="2" s="1"/>
  <c r="W362" i="2"/>
  <c r="V362" i="2" s="1"/>
  <c r="AP362" i="2" s="1"/>
  <c r="AO362" i="2" s="1"/>
  <c r="W363" i="2"/>
  <c r="V363" i="2" s="1"/>
  <c r="AP363" i="2" s="1"/>
  <c r="W364" i="2"/>
  <c r="V364" i="2" s="1"/>
  <c r="AP364" i="2" s="1"/>
  <c r="AO364" i="2" s="1"/>
  <c r="W365" i="2"/>
  <c r="V365" i="2" s="1"/>
  <c r="AP365" i="2" s="1"/>
  <c r="AO365" i="2" s="1"/>
  <c r="W366" i="2"/>
  <c r="V366" i="2" s="1"/>
  <c r="AP366" i="2" s="1"/>
  <c r="AO366" i="2" s="1"/>
  <c r="W367" i="2"/>
  <c r="V367" i="2" s="1"/>
  <c r="AP367" i="2" s="1"/>
  <c r="W368" i="2"/>
  <c r="V368" i="2" s="1"/>
  <c r="AP368" i="2" s="1"/>
  <c r="AO368" i="2" s="1"/>
  <c r="W369" i="2"/>
  <c r="V369" i="2" s="1"/>
  <c r="AP369" i="2" s="1"/>
  <c r="W370" i="2"/>
  <c r="V370" i="2" s="1"/>
  <c r="AP370" i="2" s="1"/>
  <c r="AO370" i="2" s="1"/>
  <c r="W371" i="2"/>
  <c r="V371" i="2" s="1"/>
  <c r="AP371" i="2" s="1"/>
  <c r="AO371" i="2" s="1"/>
  <c r="W372" i="2"/>
  <c r="V372" i="2" s="1"/>
  <c r="AP372" i="2" s="1"/>
  <c r="AO372" i="2" s="1"/>
  <c r="W373" i="2"/>
  <c r="V373" i="2" s="1"/>
  <c r="AP373" i="2" s="1"/>
  <c r="W374" i="2"/>
  <c r="V374" i="2" s="1"/>
  <c r="AP374" i="2" s="1"/>
  <c r="AO374" i="2" s="1"/>
  <c r="W375" i="2"/>
  <c r="V375" i="2" s="1"/>
  <c r="AP375" i="2" s="1"/>
  <c r="W376" i="2"/>
  <c r="V376" i="2" s="1"/>
  <c r="AP376" i="2" s="1"/>
  <c r="AO376" i="2" s="1"/>
  <c r="W377" i="2"/>
  <c r="W378" i="2"/>
  <c r="V378" i="2" s="1"/>
  <c r="AP378" i="2" s="1"/>
  <c r="AO378" i="2" s="1"/>
  <c r="W379" i="2"/>
  <c r="V379" i="2" s="1"/>
  <c r="AP379" i="2" s="1"/>
  <c r="W380" i="2"/>
  <c r="V380" i="2" s="1"/>
  <c r="AP380" i="2" s="1"/>
  <c r="AO380" i="2" s="1"/>
  <c r="W381" i="2"/>
  <c r="V381" i="2" s="1"/>
  <c r="AP381" i="2" s="1"/>
  <c r="W382" i="2"/>
  <c r="V382" i="2" s="1"/>
  <c r="AP382" i="2" s="1"/>
  <c r="AO382" i="2" s="1"/>
  <c r="W383" i="2"/>
  <c r="V383" i="2" s="1"/>
  <c r="AP383" i="2" s="1"/>
  <c r="AO383" i="2" s="1"/>
  <c r="W384" i="2"/>
  <c r="V384" i="2" s="1"/>
  <c r="AP384" i="2" s="1"/>
  <c r="AO384" i="2" s="1"/>
  <c r="W385" i="2"/>
  <c r="V385" i="2" s="1"/>
  <c r="AP385" i="2" s="1"/>
  <c r="W386" i="2"/>
  <c r="V386" i="2" s="1"/>
  <c r="AP386" i="2" s="1"/>
  <c r="W387" i="2"/>
  <c r="V387" i="2" s="1"/>
  <c r="AP387" i="2" s="1"/>
  <c r="W388" i="2"/>
  <c r="V388" i="2" s="1"/>
  <c r="AP388" i="2" s="1"/>
  <c r="AO388" i="2" s="1"/>
  <c r="W389" i="2"/>
  <c r="V389" i="2" s="1"/>
  <c r="AP389" i="2" s="1"/>
  <c r="W390" i="2"/>
  <c r="V390" i="2" s="1"/>
  <c r="AP390" i="2" s="1"/>
  <c r="AO390" i="2" s="1"/>
  <c r="W391" i="2"/>
  <c r="V391" i="2" s="1"/>
  <c r="AP391" i="2" s="1"/>
  <c r="W392" i="2"/>
  <c r="V392" i="2" s="1"/>
  <c r="AP392" i="2" s="1"/>
  <c r="AO392" i="2" s="1"/>
  <c r="W393" i="2"/>
  <c r="V393" i="2" s="1"/>
  <c r="AP393" i="2" s="1"/>
  <c r="W394" i="2"/>
  <c r="V394" i="2" s="1"/>
  <c r="AP394" i="2" s="1"/>
  <c r="W395" i="2"/>
  <c r="V395" i="2" s="1"/>
  <c r="AP395" i="2" s="1"/>
  <c r="W396" i="2"/>
  <c r="V396" i="2" s="1"/>
  <c r="AP396" i="2" s="1"/>
  <c r="AO396" i="2" s="1"/>
  <c r="W397" i="2"/>
  <c r="W398" i="2"/>
  <c r="V398" i="2" s="1"/>
  <c r="AP398" i="2" s="1"/>
  <c r="AO398" i="2" s="1"/>
  <c r="W399" i="2"/>
  <c r="V399" i="2" s="1"/>
  <c r="AP399" i="2" s="1"/>
  <c r="W400" i="2"/>
  <c r="V400" i="2" s="1"/>
  <c r="AP400" i="2" s="1"/>
  <c r="W401" i="2"/>
  <c r="V401" i="2" s="1"/>
  <c r="AP401" i="2" s="1"/>
  <c r="W2" i="2"/>
  <c r="V2" i="2" s="1"/>
  <c r="AP2" i="2" s="1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2" i="2"/>
  <c r="J13" i="2"/>
  <c r="AO278" i="2" l="1"/>
  <c r="AQ278" i="2"/>
  <c r="AO89" i="2"/>
  <c r="AQ89" i="2"/>
  <c r="AO172" i="2"/>
  <c r="AQ172" i="2"/>
  <c r="AQ113" i="2"/>
  <c r="AQ63" i="2"/>
  <c r="AO131" i="2"/>
  <c r="AQ149" i="2"/>
  <c r="AO191" i="2"/>
  <c r="AO218" i="2"/>
  <c r="AQ325" i="2"/>
  <c r="AO38" i="2"/>
  <c r="AM45" i="2"/>
  <c r="AN45" i="2" s="1"/>
  <c r="AQ45" i="2" s="1"/>
  <c r="AM50" i="2"/>
  <c r="AN50" i="2" s="1"/>
  <c r="AQ50" i="2" s="1"/>
  <c r="AM73" i="2"/>
  <c r="AN73" i="2" s="1"/>
  <c r="AQ73" i="2" s="1"/>
  <c r="AQ384" i="2"/>
  <c r="AQ91" i="2"/>
  <c r="AQ370" i="2"/>
  <c r="AQ392" i="2"/>
  <c r="AO6" i="2"/>
  <c r="AO14" i="2"/>
  <c r="AO24" i="2"/>
  <c r="AM36" i="2"/>
  <c r="AN36" i="2" s="1"/>
  <c r="AQ36" i="2" s="1"/>
  <c r="AQ44" i="2"/>
  <c r="AL49" i="2"/>
  <c r="AO49" i="2" s="1"/>
  <c r="AM62" i="2"/>
  <c r="AN62" i="2" s="1"/>
  <c r="AQ62" i="2" s="1"/>
  <c r="AQ66" i="2"/>
  <c r="AO80" i="2"/>
  <c r="AL100" i="2"/>
  <c r="AO100" i="2" s="1"/>
  <c r="AM104" i="2"/>
  <c r="AN104" i="2" s="1"/>
  <c r="AQ104" i="2" s="1"/>
  <c r="AO107" i="2"/>
  <c r="AO111" i="2"/>
  <c r="AQ114" i="2"/>
  <c r="AQ117" i="2"/>
  <c r="AL127" i="2"/>
  <c r="AO127" i="2" s="1"/>
  <c r="AM130" i="2"/>
  <c r="AN130" i="2" s="1"/>
  <c r="AQ130" i="2" s="1"/>
  <c r="AO149" i="2"/>
  <c r="AO163" i="2"/>
  <c r="AL178" i="2"/>
  <c r="AO178" i="2" s="1"/>
  <c r="AM184" i="2"/>
  <c r="AN184" i="2" s="1"/>
  <c r="AQ184" i="2" s="1"/>
  <c r="AO190" i="2"/>
  <c r="AO194" i="2"/>
  <c r="AO205" i="2"/>
  <c r="AO214" i="2"/>
  <c r="AM217" i="2"/>
  <c r="AN217" i="2" s="1"/>
  <c r="AQ217" i="2" s="1"/>
  <c r="AO224" i="2"/>
  <c r="AO227" i="2"/>
  <c r="AM238" i="2"/>
  <c r="AN238" i="2" s="1"/>
  <c r="AQ238" i="2" s="1"/>
  <c r="AO247" i="2"/>
  <c r="AM253" i="2"/>
  <c r="AN253" i="2" s="1"/>
  <c r="AQ253" i="2" s="1"/>
  <c r="AO270" i="2"/>
  <c r="AQ283" i="2"/>
  <c r="AM292" i="2"/>
  <c r="AN292" i="2" s="1"/>
  <c r="AQ292" i="2" s="1"/>
  <c r="AM299" i="2"/>
  <c r="AN299" i="2" s="1"/>
  <c r="AQ299" i="2" s="1"/>
  <c r="AO312" i="2"/>
  <c r="AO318" i="2"/>
  <c r="AO325" i="2"/>
  <c r="AO330" i="2"/>
  <c r="AQ333" i="2"/>
  <c r="AO351" i="2"/>
  <c r="AQ354" i="2"/>
  <c r="AQ399" i="2"/>
  <c r="AQ94" i="2"/>
  <c r="AO102" i="2"/>
  <c r="AQ105" i="2"/>
  <c r="AQ108" i="2"/>
  <c r="AL115" i="2"/>
  <c r="AO115" i="2" s="1"/>
  <c r="AL118" i="2"/>
  <c r="AO118" i="2" s="1"/>
  <c r="AM122" i="2"/>
  <c r="AN122" i="2" s="1"/>
  <c r="AQ122" i="2" s="1"/>
  <c r="AO125" i="2"/>
  <c r="AO129" i="2"/>
  <c r="AO132" i="2"/>
  <c r="AL136" i="2"/>
  <c r="AO136" i="2" s="1"/>
  <c r="AQ140" i="2"/>
  <c r="AM179" i="2"/>
  <c r="AN179" i="2" s="1"/>
  <c r="AQ179" i="2" s="1"/>
  <c r="AO187" i="2"/>
  <c r="AM191" i="2"/>
  <c r="AN191" i="2" s="1"/>
  <c r="AQ191" i="2" s="1"/>
  <c r="AO195" i="2"/>
  <c r="AO202" i="2"/>
  <c r="AO206" i="2"/>
  <c r="AO211" i="2"/>
  <c r="AO215" i="2"/>
  <c r="AO220" i="2"/>
  <c r="AO225" i="2"/>
  <c r="AO235" i="2"/>
  <c r="AM239" i="2"/>
  <c r="AN239" i="2" s="1"/>
  <c r="AQ239" i="2" s="1"/>
  <c r="AQ244" i="2"/>
  <c r="AO248" i="2"/>
  <c r="AO258" i="2"/>
  <c r="AO271" i="2"/>
  <c r="AO275" i="2"/>
  <c r="AO284" i="2"/>
  <c r="AM294" i="2"/>
  <c r="AN294" i="2" s="1"/>
  <c r="AQ294" i="2" s="1"/>
  <c r="AO301" i="2"/>
  <c r="AM314" i="2"/>
  <c r="AN314" i="2" s="1"/>
  <c r="AQ314" i="2" s="1"/>
  <c r="AO320" i="2"/>
  <c r="AO326" i="2"/>
  <c r="AO341" i="2"/>
  <c r="AL346" i="2"/>
  <c r="AO346" i="2" s="1"/>
  <c r="AO352" i="2"/>
  <c r="AQ194" i="2"/>
  <c r="AO355" i="2"/>
  <c r="AO76" i="2"/>
  <c r="AQ55" i="2"/>
  <c r="AQ168" i="2"/>
  <c r="AQ383" i="2"/>
  <c r="AO3" i="2"/>
  <c r="AM7" i="2"/>
  <c r="AN7" i="2" s="1"/>
  <c r="AQ7" i="2" s="1"/>
  <c r="AO20" i="2"/>
  <c r="AM28" i="2"/>
  <c r="AN28" i="2" s="1"/>
  <c r="AQ28" i="2" s="1"/>
  <c r="AL33" i="2"/>
  <c r="AO33" i="2" s="1"/>
  <c r="AO40" i="2"/>
  <c r="AL64" i="2"/>
  <c r="AO64" i="2" s="1"/>
  <c r="AQ77" i="2"/>
  <c r="AO83" i="2"/>
  <c r="AO95" i="2"/>
  <c r="AM102" i="2"/>
  <c r="AN102" i="2" s="1"/>
  <c r="AQ102" i="2" s="1"/>
  <c r="AQ109" i="2"/>
  <c r="AO113" i="2"/>
  <c r="AM125" i="2"/>
  <c r="AN125" i="2" s="1"/>
  <c r="AQ125" i="2" s="1"/>
  <c r="AM129" i="2"/>
  <c r="AN129" i="2" s="1"/>
  <c r="AQ129" i="2" s="1"/>
  <c r="AM132" i="2"/>
  <c r="AN132" i="2" s="1"/>
  <c r="AQ132" i="2" s="1"/>
  <c r="AO137" i="2"/>
  <c r="AO141" i="2"/>
  <c r="AQ147" i="2"/>
  <c r="AL152" i="2"/>
  <c r="AO152" i="2" s="1"/>
  <c r="AO169" i="2"/>
  <c r="AO180" i="2"/>
  <c r="AQ183" i="2"/>
  <c r="AO188" i="2"/>
  <c r="AO197" i="2"/>
  <c r="AO207" i="2"/>
  <c r="AO216" i="2"/>
  <c r="AM225" i="2"/>
  <c r="AN225" i="2" s="1"/>
  <c r="AQ225" i="2" s="1"/>
  <c r="AO230" i="2"/>
  <c r="AM235" i="2"/>
  <c r="AN235" i="2" s="1"/>
  <c r="AQ235" i="2" s="1"/>
  <c r="AO245" i="2"/>
  <c r="AM248" i="2"/>
  <c r="AN248" i="2" s="1"/>
  <c r="AQ248" i="2" s="1"/>
  <c r="AQ268" i="2"/>
  <c r="AM271" i="2"/>
  <c r="AN271" i="2" s="1"/>
  <c r="AQ271" i="2" s="1"/>
  <c r="AM275" i="2"/>
  <c r="AN275" i="2" s="1"/>
  <c r="AQ275" i="2" s="1"/>
  <c r="AM284" i="2"/>
  <c r="AN284" i="2" s="1"/>
  <c r="AQ284" i="2" s="1"/>
  <c r="AQ306" i="2"/>
  <c r="AO315" i="2"/>
  <c r="AQ321" i="2"/>
  <c r="AM326" i="2"/>
  <c r="AN326" i="2" s="1"/>
  <c r="AQ326" i="2" s="1"/>
  <c r="AO332" i="2"/>
  <c r="AO336" i="2"/>
  <c r="AO347" i="2"/>
  <c r="AQ360" i="2"/>
  <c r="AQ24" i="2"/>
  <c r="AO50" i="2"/>
  <c r="AQ75" i="2"/>
  <c r="AQ107" i="2"/>
  <c r="AO122" i="2"/>
  <c r="AO185" i="2"/>
  <c r="AO68" i="2"/>
  <c r="AO4" i="2"/>
  <c r="AO21" i="2"/>
  <c r="AO30" i="2"/>
  <c r="AQ40" i="2"/>
  <c r="AO61" i="2"/>
  <c r="AO71" i="2"/>
  <c r="AQ74" i="2"/>
  <c r="AO78" i="2"/>
  <c r="AQ83" i="2"/>
  <c r="AQ98" i="2"/>
  <c r="AO106" i="2"/>
  <c r="AO109" i="2"/>
  <c r="AO116" i="2"/>
  <c r="AO120" i="2"/>
  <c r="AQ123" i="2"/>
  <c r="AQ126" i="2"/>
  <c r="AO138" i="2"/>
  <c r="AO142" i="2"/>
  <c r="AO147" i="2"/>
  <c r="AQ180" i="2"/>
  <c r="AO183" i="2"/>
  <c r="AQ188" i="2"/>
  <c r="AQ193" i="2"/>
  <c r="AO198" i="2"/>
  <c r="AQ204" i="2"/>
  <c r="AO208" i="2"/>
  <c r="AQ213" i="2"/>
  <c r="AQ216" i="2"/>
  <c r="AO226" i="2"/>
  <c r="AO231" i="2"/>
  <c r="AO237" i="2"/>
  <c r="AO240" i="2"/>
  <c r="AQ245" i="2"/>
  <c r="AO252" i="2"/>
  <c r="AO269" i="2"/>
  <c r="AO272" i="2"/>
  <c r="AO285" i="2"/>
  <c r="AO298" i="2"/>
  <c r="AO310" i="2"/>
  <c r="AM315" i="2"/>
  <c r="AN315" i="2" s="1"/>
  <c r="AQ315" i="2" s="1"/>
  <c r="AL322" i="2"/>
  <c r="AO322" i="2" s="1"/>
  <c r="AM322" i="2"/>
  <c r="AN322" i="2" s="1"/>
  <c r="AQ322" i="2" s="1"/>
  <c r="AO329" i="2"/>
  <c r="AQ336" i="2"/>
  <c r="AL343" i="2"/>
  <c r="AO343" i="2" s="1"/>
  <c r="AM343" i="2"/>
  <c r="AN343" i="2" s="1"/>
  <c r="AQ343" i="2" s="1"/>
  <c r="AO394" i="2"/>
  <c r="AQ14" i="2"/>
  <c r="AO45" i="2"/>
  <c r="AQ111" i="2"/>
  <c r="AO201" i="2"/>
  <c r="AO273" i="2"/>
  <c r="AQ351" i="2"/>
  <c r="AQ308" i="2"/>
  <c r="AP408" i="2"/>
  <c r="AQ229" i="2"/>
  <c r="AQ366" i="2"/>
  <c r="AQ388" i="2"/>
  <c r="AO5" i="2"/>
  <c r="AM11" i="2"/>
  <c r="AN11" i="2" s="1"/>
  <c r="AQ11" i="2" s="1"/>
  <c r="AO22" i="2"/>
  <c r="AM30" i="2"/>
  <c r="AN30" i="2" s="1"/>
  <c r="AQ30" i="2" s="1"/>
  <c r="AO36" i="2"/>
  <c r="AQ49" i="2"/>
  <c r="AO62" i="2"/>
  <c r="AO65" i="2"/>
  <c r="AM71" i="2"/>
  <c r="AN71" i="2" s="1"/>
  <c r="AQ71" i="2" s="1"/>
  <c r="AQ85" i="2"/>
  <c r="AQ100" i="2"/>
  <c r="AO104" i="2"/>
  <c r="AM116" i="2"/>
  <c r="AN116" i="2" s="1"/>
  <c r="AQ116" i="2" s="1"/>
  <c r="AM120" i="2"/>
  <c r="AN120" i="2" s="1"/>
  <c r="AQ120" i="2" s="1"/>
  <c r="AQ127" i="2"/>
  <c r="AO134" i="2"/>
  <c r="AM138" i="2"/>
  <c r="AN138" i="2" s="1"/>
  <c r="AQ138" i="2" s="1"/>
  <c r="AM142" i="2"/>
  <c r="AN142" i="2" s="1"/>
  <c r="AQ142" i="2" s="1"/>
  <c r="AO148" i="2"/>
  <c r="AO154" i="2"/>
  <c r="AQ178" i="2"/>
  <c r="AO184" i="2"/>
  <c r="AL193" i="2"/>
  <c r="AO193" i="2" s="1"/>
  <c r="AM198" i="2"/>
  <c r="AN198" i="2" s="1"/>
  <c r="AQ198" i="2" s="1"/>
  <c r="AL204" i="2"/>
  <c r="AO204" i="2" s="1"/>
  <c r="AM208" i="2"/>
  <c r="AN208" i="2" s="1"/>
  <c r="AQ208" i="2" s="1"/>
  <c r="AL213" i="2"/>
  <c r="AO213" i="2" s="1"/>
  <c r="AO217" i="2"/>
  <c r="AQ223" i="2"/>
  <c r="AM226" i="2"/>
  <c r="AN226" i="2" s="1"/>
  <c r="AQ226" i="2" s="1"/>
  <c r="AO238" i="2"/>
  <c r="AO241" i="2"/>
  <c r="AO246" i="2"/>
  <c r="AO253" i="2"/>
  <c r="AM269" i="2"/>
  <c r="AN269" i="2" s="1"/>
  <c r="AQ269" i="2" s="1"/>
  <c r="AM272" i="2"/>
  <c r="AN272" i="2" s="1"/>
  <c r="AQ272" i="2" s="1"/>
  <c r="AO282" i="2"/>
  <c r="AO292" i="2"/>
  <c r="AO299" i="2"/>
  <c r="AM310" i="2"/>
  <c r="AN310" i="2" s="1"/>
  <c r="AQ310" i="2" s="1"/>
  <c r="AO316" i="2"/>
  <c r="AO323" i="2"/>
  <c r="AO333" i="2"/>
  <c r="AO337" i="2"/>
  <c r="AO344" i="2"/>
  <c r="AO354" i="2"/>
  <c r="AM318" i="2"/>
  <c r="AN318" i="2" s="1"/>
  <c r="AQ318" i="2" s="1"/>
  <c r="AM332" i="2"/>
  <c r="AN332" i="2" s="1"/>
  <c r="AQ332" i="2" s="1"/>
  <c r="AL340" i="2"/>
  <c r="AO340" i="2" s="1"/>
  <c r="AL399" i="2"/>
  <c r="AO399" i="2" s="1"/>
  <c r="AL360" i="2"/>
  <c r="AO360" i="2" s="1"/>
  <c r="AO302" i="2"/>
  <c r="AQ302" i="2"/>
  <c r="AO389" i="2"/>
  <c r="AQ389" i="2"/>
  <c r="AO311" i="2"/>
  <c r="AQ311" i="2"/>
  <c r="AO287" i="2"/>
  <c r="AQ287" i="2"/>
  <c r="AO155" i="2"/>
  <c r="AQ155" i="2"/>
  <c r="AO266" i="2"/>
  <c r="AQ266" i="2"/>
  <c r="AO158" i="2"/>
  <c r="AQ158" i="2"/>
  <c r="AO196" i="2"/>
  <c r="AQ196" i="2"/>
  <c r="AO52" i="2"/>
  <c r="AQ52" i="2"/>
  <c r="AO386" i="2"/>
  <c r="AQ386" i="2"/>
  <c r="AO391" i="2"/>
  <c r="AQ391" i="2"/>
  <c r="AO385" i="2"/>
  <c r="AQ385" i="2"/>
  <c r="AO373" i="2"/>
  <c r="AQ373" i="2"/>
  <c r="AO367" i="2"/>
  <c r="AQ367" i="2"/>
  <c r="AO361" i="2"/>
  <c r="AQ361" i="2"/>
  <c r="AO349" i="2"/>
  <c r="AQ349" i="2"/>
  <c r="AO289" i="2"/>
  <c r="AQ289" i="2"/>
  <c r="AO290" i="2"/>
  <c r="AQ290" i="2"/>
  <c r="AO317" i="2"/>
  <c r="AQ317" i="2"/>
  <c r="AO305" i="2"/>
  <c r="AQ305" i="2"/>
  <c r="AQ281" i="2"/>
  <c r="AO281" i="2"/>
  <c r="AO53" i="2"/>
  <c r="AQ53" i="2"/>
  <c r="AO393" i="2"/>
  <c r="AQ393" i="2"/>
  <c r="AO375" i="2"/>
  <c r="AQ375" i="2"/>
  <c r="AO363" i="2"/>
  <c r="AQ363" i="2"/>
  <c r="AO303" i="2"/>
  <c r="AQ303" i="2"/>
  <c r="AO219" i="2"/>
  <c r="AQ219" i="2"/>
  <c r="AO171" i="2"/>
  <c r="AQ171" i="2"/>
  <c r="AO99" i="2"/>
  <c r="AQ99" i="2"/>
  <c r="AO57" i="2"/>
  <c r="AQ57" i="2"/>
  <c r="AO251" i="2"/>
  <c r="AQ251" i="2"/>
  <c r="AM133" i="2"/>
  <c r="AN133" i="2" s="1"/>
  <c r="AQ133" i="2" s="1"/>
  <c r="AL133" i="2"/>
  <c r="AO133" i="2" s="1"/>
  <c r="AL221" i="2"/>
  <c r="AO221" i="2" s="1"/>
  <c r="AM221" i="2"/>
  <c r="AN221" i="2" s="1"/>
  <c r="AQ221" i="2" s="1"/>
  <c r="AQ263" i="2"/>
  <c r="AM82" i="2"/>
  <c r="AN82" i="2" s="1"/>
  <c r="AQ82" i="2" s="1"/>
  <c r="AL82" i="2"/>
  <c r="AO82" i="2" s="1"/>
  <c r="AM137" i="2"/>
  <c r="AN137" i="2" s="1"/>
  <c r="AQ137" i="2" s="1"/>
  <c r="AL319" i="2"/>
  <c r="AO319" i="2" s="1"/>
  <c r="AM319" i="2"/>
  <c r="AN319" i="2" s="1"/>
  <c r="AQ319" i="2" s="1"/>
  <c r="AO48" i="2"/>
  <c r="AQ48" i="2"/>
  <c r="AO18" i="2"/>
  <c r="AQ18" i="2"/>
  <c r="AQ274" i="2"/>
  <c r="AO274" i="2"/>
  <c r="AO286" i="2"/>
  <c r="AQ286" i="2"/>
  <c r="AQ29" i="2"/>
  <c r="AQ87" i="2"/>
  <c r="AQ139" i="2"/>
  <c r="AQ165" i="2"/>
  <c r="AQ228" i="2"/>
  <c r="AQ259" i="2"/>
  <c r="AQ277" i="2"/>
  <c r="AQ307" i="2"/>
  <c r="AQ328" i="2"/>
  <c r="AQ364" i="2"/>
  <c r="AQ372" i="2"/>
  <c r="AQ382" i="2"/>
  <c r="AQ390" i="2"/>
  <c r="AM4" i="2"/>
  <c r="AN4" i="2" s="1"/>
  <c r="AQ4" i="2" s="1"/>
  <c r="AM20" i="2"/>
  <c r="AN20" i="2" s="1"/>
  <c r="AQ20" i="2" s="1"/>
  <c r="AM22" i="2"/>
  <c r="AN22" i="2" s="1"/>
  <c r="AQ22" i="2" s="1"/>
  <c r="AM37" i="2"/>
  <c r="AN37" i="2" s="1"/>
  <c r="AQ37" i="2" s="1"/>
  <c r="AL37" i="2"/>
  <c r="AO37" i="2" s="1"/>
  <c r="AM61" i="2"/>
  <c r="AN61" i="2" s="1"/>
  <c r="AQ61" i="2" s="1"/>
  <c r="AL98" i="2"/>
  <c r="AO98" i="2" s="1"/>
  <c r="AL108" i="2"/>
  <c r="AO108" i="2" s="1"/>
  <c r="AL117" i="2"/>
  <c r="AO117" i="2" s="1"/>
  <c r="AL126" i="2"/>
  <c r="AO126" i="2" s="1"/>
  <c r="AM148" i="2"/>
  <c r="AN148" i="2" s="1"/>
  <c r="AQ148" i="2" s="1"/>
  <c r="AL170" i="2"/>
  <c r="AO170" i="2" s="1"/>
  <c r="AM170" i="2"/>
  <c r="AN170" i="2" s="1"/>
  <c r="AQ170" i="2" s="1"/>
  <c r="AM211" i="2"/>
  <c r="AN211" i="2" s="1"/>
  <c r="AQ211" i="2" s="1"/>
  <c r="AL234" i="2"/>
  <c r="AO234" i="2" s="1"/>
  <c r="AO338" i="2"/>
  <c r="AQ338" i="2"/>
  <c r="AO280" i="2"/>
  <c r="AQ280" i="2"/>
  <c r="AO166" i="2"/>
  <c r="AQ166" i="2"/>
  <c r="AQ15" i="2"/>
  <c r="AM103" i="2"/>
  <c r="AN103" i="2" s="1"/>
  <c r="AQ103" i="2" s="1"/>
  <c r="AL103" i="2"/>
  <c r="AO103" i="2" s="1"/>
  <c r="AQ16" i="2"/>
  <c r="AQ279" i="2"/>
  <c r="AM47" i="2"/>
  <c r="AN47" i="2" s="1"/>
  <c r="AQ47" i="2" s="1"/>
  <c r="AL47" i="2"/>
  <c r="AO47" i="2" s="1"/>
  <c r="AL77" i="2"/>
  <c r="AO77" i="2" s="1"/>
  <c r="AO157" i="2"/>
  <c r="AQ157" i="2"/>
  <c r="AO67" i="2"/>
  <c r="AQ67" i="2"/>
  <c r="AO31" i="2"/>
  <c r="AQ31" i="2"/>
  <c r="AO262" i="2"/>
  <c r="AQ262" i="2"/>
  <c r="AO88" i="2"/>
  <c r="AQ88" i="2"/>
  <c r="AQ19" i="2"/>
  <c r="AQ41" i="2"/>
  <c r="AQ58" i="2"/>
  <c r="AQ92" i="2"/>
  <c r="AQ156" i="2"/>
  <c r="AQ177" i="2"/>
  <c r="AQ250" i="2"/>
  <c r="AQ264" i="2"/>
  <c r="AQ296" i="2"/>
  <c r="AQ313" i="2"/>
  <c r="AQ357" i="2"/>
  <c r="AQ368" i="2"/>
  <c r="AQ377" i="2"/>
  <c r="AQ397" i="2"/>
  <c r="AM3" i="2"/>
  <c r="AN3" i="2" s="1"/>
  <c r="AQ3" i="2" s="1"/>
  <c r="AQ408" i="2" s="1"/>
  <c r="AL17" i="2"/>
  <c r="AO17" i="2" s="1"/>
  <c r="AM21" i="2"/>
  <c r="AN21" i="2" s="1"/>
  <c r="AQ21" i="2" s="1"/>
  <c r="AM38" i="2"/>
  <c r="AN38" i="2" s="1"/>
  <c r="AQ38" i="2" s="1"/>
  <c r="AL44" i="2"/>
  <c r="AO44" i="2" s="1"/>
  <c r="AM56" i="2"/>
  <c r="AN56" i="2" s="1"/>
  <c r="AQ56" i="2" s="1"/>
  <c r="AL56" i="2"/>
  <c r="AO56" i="2" s="1"/>
  <c r="AM167" i="2"/>
  <c r="AN167" i="2" s="1"/>
  <c r="AQ167" i="2" s="1"/>
  <c r="AL167" i="2"/>
  <c r="AO167" i="2" s="1"/>
  <c r="AO387" i="2"/>
  <c r="AQ387" i="2"/>
  <c r="AO369" i="2"/>
  <c r="AQ369" i="2"/>
  <c r="AO293" i="2"/>
  <c r="AQ293" i="2"/>
  <c r="AQ34" i="2"/>
  <c r="AQ261" i="2"/>
  <c r="AQ291" i="2"/>
  <c r="AM42" i="2"/>
  <c r="AN42" i="2" s="1"/>
  <c r="AQ42" i="2" s="1"/>
  <c r="AL42" i="2"/>
  <c r="AO42" i="2" s="1"/>
  <c r="AM121" i="2"/>
  <c r="AN121" i="2" s="1"/>
  <c r="AQ121" i="2" s="1"/>
  <c r="AL121" i="2"/>
  <c r="AO121" i="2" s="1"/>
  <c r="AQ356" i="2"/>
  <c r="AO96" i="2"/>
  <c r="AQ96" i="2"/>
  <c r="AQ25" i="2"/>
  <c r="AQ43" i="2"/>
  <c r="AQ93" i="2"/>
  <c r="AQ186" i="2"/>
  <c r="AQ255" i="2"/>
  <c r="AQ265" i="2"/>
  <c r="AQ324" i="2"/>
  <c r="AQ378" i="2"/>
  <c r="AQ398" i="2"/>
  <c r="AM27" i="2"/>
  <c r="AN27" i="2" s="1"/>
  <c r="AQ27" i="2" s="1"/>
  <c r="AL27" i="2"/>
  <c r="AO27" i="2" s="1"/>
  <c r="AM72" i="2"/>
  <c r="AN72" i="2" s="1"/>
  <c r="AQ72" i="2" s="1"/>
  <c r="AL72" i="2"/>
  <c r="AO72" i="2" s="1"/>
  <c r="AL101" i="2"/>
  <c r="AO101" i="2" s="1"/>
  <c r="AM101" i="2"/>
  <c r="AN101" i="2" s="1"/>
  <c r="AQ101" i="2" s="1"/>
  <c r="AL110" i="2"/>
  <c r="AO110" i="2" s="1"/>
  <c r="AM110" i="2"/>
  <c r="AN110" i="2" s="1"/>
  <c r="AQ110" i="2" s="1"/>
  <c r="AL119" i="2"/>
  <c r="AO119" i="2" s="1"/>
  <c r="AM119" i="2"/>
  <c r="AN119" i="2" s="1"/>
  <c r="AQ119" i="2" s="1"/>
  <c r="AM128" i="2"/>
  <c r="AN128" i="2" s="1"/>
  <c r="AQ128" i="2" s="1"/>
  <c r="AL135" i="2"/>
  <c r="AO135" i="2" s="1"/>
  <c r="AM135" i="2"/>
  <c r="AN135" i="2" s="1"/>
  <c r="AQ135" i="2" s="1"/>
  <c r="AO381" i="2"/>
  <c r="AQ381" i="2"/>
  <c r="AO249" i="2"/>
  <c r="AQ249" i="2"/>
  <c r="AO379" i="2"/>
  <c r="AQ379" i="2"/>
  <c r="AL69" i="2"/>
  <c r="AO69" i="2" s="1"/>
  <c r="AM69" i="2"/>
  <c r="AN69" i="2" s="1"/>
  <c r="AQ69" i="2" s="1"/>
  <c r="AM112" i="2"/>
  <c r="AN112" i="2" s="1"/>
  <c r="AQ112" i="2" s="1"/>
  <c r="AL112" i="2"/>
  <c r="AO112" i="2" s="1"/>
  <c r="AL257" i="2"/>
  <c r="AO257" i="2" s="1"/>
  <c r="AM257" i="2"/>
  <c r="AN257" i="2" s="1"/>
  <c r="AQ257" i="2" s="1"/>
  <c r="AO350" i="2"/>
  <c r="AQ350" i="2"/>
  <c r="AO260" i="2"/>
  <c r="AQ260" i="2"/>
  <c r="AQ39" i="2"/>
  <c r="AQ236" i="2"/>
  <c r="AQ309" i="2"/>
  <c r="AM5" i="2"/>
  <c r="AN5" i="2" s="1"/>
  <c r="AQ5" i="2" s="1"/>
  <c r="AL146" i="2"/>
  <c r="AO146" i="2" s="1"/>
  <c r="AM146" i="2"/>
  <c r="AN146" i="2" s="1"/>
  <c r="AQ146" i="2" s="1"/>
  <c r="AL222" i="2"/>
  <c r="AO222" i="2" s="1"/>
  <c r="AM222" i="2"/>
  <c r="AN222" i="2" s="1"/>
  <c r="AQ222" i="2" s="1"/>
  <c r="AM323" i="2"/>
  <c r="AN323" i="2" s="1"/>
  <c r="AQ323" i="2" s="1"/>
  <c r="AO90" i="2"/>
  <c r="AQ90" i="2"/>
  <c r="AO35" i="2"/>
  <c r="AQ35" i="2"/>
  <c r="AO23" i="2"/>
  <c r="AQ23" i="2"/>
  <c r="AO13" i="2"/>
  <c r="AQ26" i="2"/>
  <c r="AQ51" i="2"/>
  <c r="AQ86" i="2"/>
  <c r="AQ97" i="2"/>
  <c r="AQ164" i="2"/>
  <c r="AQ199" i="2"/>
  <c r="AQ256" i="2"/>
  <c r="AQ267" i="2"/>
  <c r="AQ288" i="2"/>
  <c r="AQ304" i="2"/>
  <c r="AQ327" i="2"/>
  <c r="AQ362" i="2"/>
  <c r="AQ371" i="2"/>
  <c r="AQ380" i="2"/>
  <c r="AL2" i="2"/>
  <c r="AO2" i="2" s="1"/>
  <c r="AM6" i="2"/>
  <c r="AN6" i="2" s="1"/>
  <c r="AQ6" i="2" s="1"/>
  <c r="AM32" i="2"/>
  <c r="AN32" i="2" s="1"/>
  <c r="AQ32" i="2" s="1"/>
  <c r="AL32" i="2"/>
  <c r="AO32" i="2" s="1"/>
  <c r="AL79" i="2"/>
  <c r="AO79" i="2" s="1"/>
  <c r="AM79" i="2"/>
  <c r="AN79" i="2" s="1"/>
  <c r="AQ79" i="2" s="1"/>
  <c r="AM143" i="2"/>
  <c r="AN143" i="2" s="1"/>
  <c r="AQ143" i="2" s="1"/>
  <c r="AL143" i="2"/>
  <c r="AO143" i="2" s="1"/>
  <c r="AM202" i="2"/>
  <c r="AN202" i="2" s="1"/>
  <c r="AQ202" i="2" s="1"/>
  <c r="AM241" i="2"/>
  <c r="AN241" i="2" s="1"/>
  <c r="AQ241" i="2" s="1"/>
  <c r="AM68" i="2"/>
  <c r="AN68" i="2" s="1"/>
  <c r="AQ68" i="2" s="1"/>
  <c r="AM78" i="2"/>
  <c r="AN78" i="2" s="1"/>
  <c r="AQ78" i="2" s="1"/>
  <c r="AM134" i="2"/>
  <c r="AN134" i="2" s="1"/>
  <c r="AQ134" i="2" s="1"/>
  <c r="AM144" i="2"/>
  <c r="AN144" i="2" s="1"/>
  <c r="AQ144" i="2" s="1"/>
  <c r="AM169" i="2"/>
  <c r="AN169" i="2" s="1"/>
  <c r="AQ169" i="2" s="1"/>
  <c r="AM187" i="2"/>
  <c r="AN187" i="2" s="1"/>
  <c r="AQ187" i="2" s="1"/>
  <c r="AM190" i="2"/>
  <c r="AN190" i="2" s="1"/>
  <c r="AQ190" i="2" s="1"/>
  <c r="AM197" i="2"/>
  <c r="AN197" i="2" s="1"/>
  <c r="AQ197" i="2" s="1"/>
  <c r="AM201" i="2"/>
  <c r="AN201" i="2" s="1"/>
  <c r="AQ201" i="2" s="1"/>
  <c r="AM207" i="2"/>
  <c r="AN207" i="2" s="1"/>
  <c r="AQ207" i="2" s="1"/>
  <c r="AM210" i="2"/>
  <c r="AN210" i="2" s="1"/>
  <c r="AQ210" i="2" s="1"/>
  <c r="AM220" i="2"/>
  <c r="AN220" i="2" s="1"/>
  <c r="AQ220" i="2" s="1"/>
  <c r="AL233" i="2"/>
  <c r="AO233" i="2" s="1"/>
  <c r="AM233" i="2"/>
  <c r="AN233" i="2" s="1"/>
  <c r="AQ233" i="2" s="1"/>
  <c r="AM237" i="2"/>
  <c r="AN237" i="2" s="1"/>
  <c r="AQ237" i="2" s="1"/>
  <c r="AL244" i="2"/>
  <c r="AO244" i="2" s="1"/>
  <c r="AM285" i="2"/>
  <c r="AN285" i="2" s="1"/>
  <c r="AQ285" i="2" s="1"/>
  <c r="AL306" i="2"/>
  <c r="AO306" i="2" s="1"/>
  <c r="AL331" i="2"/>
  <c r="AO331" i="2" s="1"/>
  <c r="AM331" i="2"/>
  <c r="AN331" i="2" s="1"/>
  <c r="AQ331" i="2" s="1"/>
  <c r="AL182" i="2"/>
  <c r="AO182" i="2" s="1"/>
  <c r="AM182" i="2"/>
  <c r="AN182" i="2" s="1"/>
  <c r="AQ182" i="2" s="1"/>
  <c r="AL192" i="2"/>
  <c r="AO192" i="2" s="1"/>
  <c r="AM192" i="2"/>
  <c r="AN192" i="2" s="1"/>
  <c r="AQ192" i="2" s="1"/>
  <c r="AL203" i="2"/>
  <c r="AO203" i="2" s="1"/>
  <c r="AM203" i="2"/>
  <c r="AN203" i="2" s="1"/>
  <c r="AQ203" i="2" s="1"/>
  <c r="AL212" i="2"/>
  <c r="AO212" i="2" s="1"/>
  <c r="AM212" i="2"/>
  <c r="AN212" i="2" s="1"/>
  <c r="AQ212" i="2" s="1"/>
  <c r="AL242" i="2"/>
  <c r="AO242" i="2" s="1"/>
  <c r="AM242" i="2"/>
  <c r="AN242" i="2" s="1"/>
  <c r="AQ242" i="2" s="1"/>
  <c r="AL300" i="2"/>
  <c r="AO300" i="2" s="1"/>
  <c r="AM300" i="2"/>
  <c r="AN300" i="2" s="1"/>
  <c r="AQ300" i="2" s="1"/>
  <c r="AL63" i="2"/>
  <c r="AO63" i="2" s="1"/>
  <c r="AL74" i="2"/>
  <c r="AO74" i="2" s="1"/>
  <c r="AL85" i="2"/>
  <c r="AO85" i="2" s="1"/>
  <c r="AL105" i="2"/>
  <c r="AO105" i="2" s="1"/>
  <c r="AL114" i="2"/>
  <c r="AO114" i="2" s="1"/>
  <c r="AL123" i="2"/>
  <c r="AO123" i="2" s="1"/>
  <c r="AM131" i="2"/>
  <c r="AN131" i="2" s="1"/>
  <c r="AQ131" i="2" s="1"/>
  <c r="AM141" i="2"/>
  <c r="AN141" i="2" s="1"/>
  <c r="AQ141" i="2" s="1"/>
  <c r="AM154" i="2"/>
  <c r="AN154" i="2" s="1"/>
  <c r="AQ154" i="2" s="1"/>
  <c r="AM185" i="2"/>
  <c r="AN185" i="2" s="1"/>
  <c r="AQ185" i="2" s="1"/>
  <c r="AL189" i="2"/>
  <c r="AO189" i="2" s="1"/>
  <c r="AM189" i="2"/>
  <c r="AN189" i="2" s="1"/>
  <c r="AQ189" i="2" s="1"/>
  <c r="AM195" i="2"/>
  <c r="AN195" i="2" s="1"/>
  <c r="AQ195" i="2" s="1"/>
  <c r="AL200" i="2"/>
  <c r="AO200" i="2" s="1"/>
  <c r="AM200" i="2"/>
  <c r="AN200" i="2" s="1"/>
  <c r="AQ200" i="2" s="1"/>
  <c r="AM206" i="2"/>
  <c r="AN206" i="2" s="1"/>
  <c r="AQ206" i="2" s="1"/>
  <c r="AL209" i="2"/>
  <c r="AO209" i="2" s="1"/>
  <c r="AM209" i="2"/>
  <c r="AN209" i="2" s="1"/>
  <c r="AQ209" i="2" s="1"/>
  <c r="AM215" i="2"/>
  <c r="AN215" i="2" s="1"/>
  <c r="AQ215" i="2" s="1"/>
  <c r="AL223" i="2"/>
  <c r="AO223" i="2" s="1"/>
  <c r="AM231" i="2"/>
  <c r="AN231" i="2" s="1"/>
  <c r="AQ231" i="2" s="1"/>
  <c r="AL243" i="2"/>
  <c r="AO243" i="2" s="1"/>
  <c r="AM243" i="2"/>
  <c r="AN243" i="2" s="1"/>
  <c r="AQ243" i="2" s="1"/>
  <c r="AM246" i="2"/>
  <c r="AN246" i="2" s="1"/>
  <c r="AQ246" i="2" s="1"/>
  <c r="AL268" i="2"/>
  <c r="AO268" i="2" s="1"/>
  <c r="AM312" i="2"/>
  <c r="AN312" i="2" s="1"/>
  <c r="AQ312" i="2" s="1"/>
  <c r="AL321" i="2"/>
  <c r="AO321" i="2" s="1"/>
  <c r="AM65" i="2"/>
  <c r="AN65" i="2" s="1"/>
  <c r="AQ65" i="2" s="1"/>
  <c r="AM76" i="2"/>
  <c r="AN76" i="2" s="1"/>
  <c r="AQ76" i="2" s="1"/>
  <c r="AM95" i="2"/>
  <c r="AN95" i="2" s="1"/>
  <c r="AQ95" i="2" s="1"/>
  <c r="AL232" i="2"/>
  <c r="AO232" i="2" s="1"/>
  <c r="AM232" i="2"/>
  <c r="AN232" i="2" s="1"/>
  <c r="AQ232" i="2" s="1"/>
  <c r="AL276" i="2"/>
  <c r="AO276" i="2" s="1"/>
  <c r="AM276" i="2"/>
  <c r="AN276" i="2" s="1"/>
  <c r="AQ276" i="2" s="1"/>
  <c r="AM258" i="2"/>
  <c r="AN258" i="2" s="1"/>
  <c r="AQ258" i="2" s="1"/>
  <c r="AM282" i="2"/>
  <c r="AN282" i="2" s="1"/>
  <c r="AQ282" i="2" s="1"/>
  <c r="AM301" i="2"/>
  <c r="AN301" i="2" s="1"/>
  <c r="AQ301" i="2" s="1"/>
  <c r="AM320" i="2"/>
  <c r="AN320" i="2" s="1"/>
  <c r="AQ320" i="2" s="1"/>
  <c r="AM218" i="2"/>
  <c r="AN218" i="2" s="1"/>
  <c r="AQ218" i="2" s="1"/>
  <c r="AM230" i="2"/>
  <c r="AN230" i="2" s="1"/>
  <c r="AQ230" i="2" s="1"/>
  <c r="AM240" i="2"/>
  <c r="AN240" i="2" s="1"/>
  <c r="AQ240" i="2" s="1"/>
  <c r="AM252" i="2"/>
  <c r="AN252" i="2" s="1"/>
  <c r="AQ252" i="2" s="1"/>
  <c r="AM273" i="2"/>
  <c r="AN273" i="2" s="1"/>
  <c r="AQ273" i="2" s="1"/>
  <c r="AM298" i="2"/>
  <c r="AN298" i="2" s="1"/>
  <c r="AQ298" i="2" s="1"/>
  <c r="AM316" i="2"/>
  <c r="AN316" i="2" s="1"/>
  <c r="AQ316" i="2" s="1"/>
  <c r="AM329" i="2"/>
  <c r="AN329" i="2" s="1"/>
  <c r="AQ329" i="2" s="1"/>
  <c r="AM335" i="2"/>
  <c r="AN335" i="2" s="1"/>
  <c r="AQ335" i="2" s="1"/>
  <c r="AL335" i="2"/>
  <c r="AO335" i="2" s="1"/>
  <c r="AM339" i="2"/>
  <c r="AN339" i="2" s="1"/>
  <c r="AQ339" i="2" s="1"/>
  <c r="AL339" i="2"/>
  <c r="AO339" i="2" s="1"/>
  <c r="AM342" i="2"/>
  <c r="AN342" i="2" s="1"/>
  <c r="AQ342" i="2" s="1"/>
  <c r="AL342" i="2"/>
  <c r="AO342" i="2" s="1"/>
  <c r="AM345" i="2"/>
  <c r="AN345" i="2" s="1"/>
  <c r="AQ345" i="2" s="1"/>
  <c r="AL345" i="2"/>
  <c r="AO345" i="2" s="1"/>
  <c r="AM348" i="2"/>
  <c r="AN348" i="2" s="1"/>
  <c r="AQ348" i="2" s="1"/>
  <c r="AL348" i="2"/>
  <c r="AO348" i="2" s="1"/>
  <c r="AM353" i="2"/>
  <c r="AN353" i="2" s="1"/>
  <c r="AQ353" i="2" s="1"/>
  <c r="AL353" i="2"/>
  <c r="AO353" i="2" s="1"/>
  <c r="AM359" i="2"/>
  <c r="AN359" i="2" s="1"/>
  <c r="AQ359" i="2" s="1"/>
  <c r="AL359" i="2"/>
  <c r="AO359" i="2" s="1"/>
  <c r="AM395" i="2"/>
  <c r="AN395" i="2" s="1"/>
  <c r="AQ395" i="2" s="1"/>
  <c r="AL395" i="2"/>
  <c r="AO395" i="2" s="1"/>
  <c r="AM401" i="2"/>
  <c r="AN401" i="2" s="1"/>
  <c r="AQ401" i="2" s="1"/>
  <c r="AL401" i="2"/>
  <c r="AO401" i="2" s="1"/>
  <c r="AM334" i="2"/>
  <c r="AN334" i="2" s="1"/>
  <c r="AQ334" i="2" s="1"/>
  <c r="AM337" i="2"/>
  <c r="AN337" i="2" s="1"/>
  <c r="AQ337" i="2" s="1"/>
  <c r="AM341" i="2"/>
  <c r="AN341" i="2" s="1"/>
  <c r="AQ341" i="2" s="1"/>
  <c r="AM344" i="2"/>
  <c r="AN344" i="2" s="1"/>
  <c r="AQ344" i="2" s="1"/>
  <c r="AM347" i="2"/>
  <c r="AN347" i="2" s="1"/>
  <c r="AQ347" i="2" s="1"/>
  <c r="AM352" i="2"/>
  <c r="AN352" i="2" s="1"/>
  <c r="AQ352" i="2" s="1"/>
  <c r="AM355" i="2"/>
  <c r="AN355" i="2" s="1"/>
  <c r="AQ355" i="2" s="1"/>
  <c r="AM394" i="2"/>
  <c r="AN394" i="2" s="1"/>
  <c r="AQ394" i="2" s="1"/>
  <c r="AM400" i="2"/>
  <c r="AN400" i="2" s="1"/>
  <c r="AQ400" i="2" s="1"/>
  <c r="AK378" i="1"/>
  <c r="AK151" i="1"/>
  <c r="AM151" i="1" s="1"/>
  <c r="AN151" i="1" s="1"/>
  <c r="AQ151" i="1" s="1"/>
  <c r="AK139" i="1"/>
  <c r="AM139" i="1" s="1"/>
  <c r="AN139" i="1" s="1"/>
  <c r="AQ139" i="1" s="1"/>
  <c r="AK134" i="1"/>
  <c r="AM134" i="1" s="1"/>
  <c r="AN134" i="1" s="1"/>
  <c r="AQ134" i="1" s="1"/>
  <c r="AK130" i="1"/>
  <c r="AM130" i="1" s="1"/>
  <c r="AN130" i="1" s="1"/>
  <c r="AQ130" i="1" s="1"/>
  <c r="AK90" i="1"/>
  <c r="AM90" i="1" s="1"/>
  <c r="AN90" i="1" s="1"/>
  <c r="AQ90" i="1" s="1"/>
  <c r="AK89" i="1"/>
  <c r="AM89" i="1" s="1"/>
  <c r="AN89" i="1" s="1"/>
  <c r="AQ89" i="1" s="1"/>
  <c r="AK85" i="1"/>
  <c r="AM85" i="1" s="1"/>
  <c r="AN85" i="1" s="1"/>
  <c r="AQ85" i="1" s="1"/>
  <c r="AK57" i="1"/>
  <c r="AM57" i="1" s="1"/>
  <c r="AN57" i="1" s="1"/>
  <c r="AQ57" i="1" s="1"/>
  <c r="AK54" i="1"/>
  <c r="AM54" i="1" s="1"/>
  <c r="AN54" i="1" s="1"/>
  <c r="AQ54" i="1" s="1"/>
  <c r="AK32" i="1"/>
  <c r="AM32" i="1" s="1"/>
  <c r="AN32" i="1" s="1"/>
  <c r="AQ32" i="1" s="1"/>
  <c r="AK547" i="1"/>
  <c r="AK546" i="1"/>
  <c r="AK545" i="1"/>
  <c r="AK541" i="1"/>
  <c r="AK540" i="1"/>
  <c r="AK521" i="1"/>
  <c r="AK520" i="1"/>
  <c r="AK513" i="1"/>
  <c r="AK506" i="1"/>
  <c r="AK505" i="1"/>
  <c r="AK504" i="1"/>
  <c r="AK503" i="1"/>
  <c r="AK502" i="1"/>
  <c r="AK490" i="1"/>
  <c r="AK489" i="1"/>
  <c r="AK486" i="1"/>
  <c r="AK485" i="1"/>
  <c r="AK484" i="1"/>
  <c r="AK483" i="1"/>
  <c r="AK482" i="1"/>
  <c r="AK481" i="1"/>
  <c r="AK480" i="1"/>
  <c r="AK479" i="1"/>
  <c r="AK478" i="1"/>
  <c r="AK477" i="1"/>
  <c r="AK473" i="1"/>
  <c r="AK472" i="1"/>
  <c r="AK471" i="1"/>
  <c r="AK470" i="1"/>
  <c r="AK467" i="1"/>
  <c r="AK466" i="1"/>
  <c r="AK465" i="1"/>
  <c r="AK463" i="1"/>
  <c r="AK462" i="1"/>
  <c r="AK461" i="1"/>
  <c r="AK460" i="1"/>
  <c r="AK459" i="1"/>
  <c r="AK457" i="1"/>
  <c r="AK455" i="1"/>
  <c r="AK451" i="1"/>
  <c r="AK447" i="1"/>
  <c r="AK446" i="1"/>
  <c r="AK445" i="1"/>
  <c r="AK444" i="1"/>
  <c r="AK439" i="1"/>
  <c r="AK403" i="1"/>
  <c r="AK398" i="1"/>
  <c r="AK397" i="1"/>
  <c r="AK396" i="1"/>
  <c r="AK395" i="1"/>
  <c r="AK389" i="1"/>
  <c r="AK388" i="1"/>
  <c r="AK386" i="1"/>
  <c r="AK385" i="1"/>
  <c r="AK384" i="1"/>
  <c r="AK383" i="1"/>
  <c r="AK382" i="1"/>
  <c r="AK380" i="1"/>
  <c r="AK379" i="1"/>
  <c r="AK377" i="1"/>
  <c r="AK376" i="1"/>
  <c r="AK375" i="1"/>
  <c r="AK369" i="1"/>
  <c r="AK367" i="1"/>
  <c r="AK366" i="1"/>
  <c r="AK362" i="1"/>
  <c r="AK361" i="1"/>
  <c r="AK360" i="1"/>
  <c r="AK359" i="1"/>
  <c r="AK358" i="1"/>
  <c r="AK357" i="1"/>
  <c r="AK356" i="1"/>
  <c r="AK355" i="1"/>
  <c r="AK354" i="1"/>
  <c r="AK353" i="1"/>
  <c r="AK352" i="1"/>
  <c r="AK350" i="1"/>
  <c r="AK349" i="1"/>
  <c r="AK348" i="1"/>
  <c r="AK347" i="1"/>
  <c r="AK346" i="1"/>
  <c r="AK345" i="1"/>
  <c r="AK342" i="1"/>
  <c r="AK341" i="1"/>
  <c r="AK340" i="1"/>
  <c r="AK339" i="1"/>
  <c r="AK338" i="1"/>
  <c r="AK337" i="1"/>
  <c r="AK336" i="1"/>
  <c r="AK335" i="1"/>
  <c r="AK333" i="1"/>
  <c r="AK332" i="1"/>
  <c r="AK331" i="1"/>
  <c r="AK330" i="1"/>
  <c r="AK329" i="1"/>
  <c r="AK327" i="1"/>
  <c r="AK326" i="1"/>
  <c r="AK325" i="1"/>
  <c r="AK324" i="1"/>
  <c r="AK323" i="1"/>
  <c r="AK322" i="1"/>
  <c r="AK321" i="1"/>
  <c r="AK319" i="1"/>
  <c r="AK318" i="1"/>
  <c r="AK317" i="1"/>
  <c r="AK316" i="1"/>
  <c r="AK315" i="1"/>
  <c r="AK314" i="1"/>
  <c r="AK313" i="1"/>
  <c r="AK312" i="1"/>
  <c r="AK309" i="1"/>
  <c r="AK308" i="1"/>
  <c r="AK307" i="1"/>
  <c r="AK306" i="1"/>
  <c r="AK305" i="1"/>
  <c r="AK304" i="1"/>
  <c r="AK303" i="1"/>
  <c r="AK302" i="1"/>
  <c r="AK301" i="1"/>
  <c r="AK299" i="1"/>
  <c r="AK298" i="1"/>
  <c r="AK297" i="1"/>
  <c r="AK296" i="1"/>
  <c r="AK295" i="1"/>
  <c r="AK294" i="1"/>
  <c r="AK293" i="1"/>
  <c r="AK292" i="1"/>
  <c r="AK291" i="1"/>
  <c r="AK282" i="1"/>
  <c r="AK281" i="1"/>
  <c r="AK280" i="1"/>
  <c r="AK278" i="1"/>
  <c r="AK274" i="1"/>
  <c r="AK265" i="1"/>
  <c r="AK263" i="1"/>
  <c r="AK260" i="1"/>
  <c r="AK259" i="1"/>
  <c r="AK258" i="1"/>
  <c r="AK257" i="1"/>
  <c r="AK255" i="1"/>
  <c r="AK254" i="1"/>
  <c r="AK253" i="1"/>
  <c r="AK252" i="1"/>
  <c r="AK251" i="1"/>
  <c r="AK250" i="1"/>
  <c r="AK249" i="1"/>
  <c r="AK247" i="1"/>
  <c r="AK246" i="1"/>
  <c r="AK245" i="1"/>
  <c r="AK244" i="1"/>
  <c r="AK243" i="1"/>
  <c r="AK242" i="1"/>
  <c r="AK241" i="1"/>
  <c r="AK240" i="1"/>
  <c r="AK239" i="1"/>
  <c r="AK238" i="1"/>
  <c r="AK237" i="1"/>
  <c r="AL237" i="1" s="1"/>
  <c r="AO237" i="1" s="1"/>
  <c r="AK236" i="1"/>
  <c r="AK235" i="1"/>
  <c r="AK231" i="1"/>
  <c r="AM231" i="1" s="1"/>
  <c r="AN231" i="1" s="1"/>
  <c r="AQ231" i="1" s="1"/>
  <c r="AK230" i="1"/>
  <c r="AK229" i="1"/>
  <c r="AK228" i="1"/>
  <c r="AL228" i="1" s="1"/>
  <c r="AK227" i="1"/>
  <c r="AK226" i="1"/>
  <c r="AL226" i="1" s="1"/>
  <c r="AO226" i="1" s="1"/>
  <c r="AK225" i="1"/>
  <c r="AK224" i="1"/>
  <c r="AK223" i="1"/>
  <c r="AM223" i="1" s="1"/>
  <c r="AN223" i="1" s="1"/>
  <c r="AQ223" i="1" s="1"/>
  <c r="AK222" i="1"/>
  <c r="AK221" i="1"/>
  <c r="AM221" i="1" s="1"/>
  <c r="AN221" i="1" s="1"/>
  <c r="AK220" i="1"/>
  <c r="AL220" i="1" s="1"/>
  <c r="AK219" i="1"/>
  <c r="AK218" i="1"/>
  <c r="AL218" i="1" s="1"/>
  <c r="AO218" i="1" s="1"/>
  <c r="AK217" i="1"/>
  <c r="AK216" i="1"/>
  <c r="AM216" i="1" s="1"/>
  <c r="AN216" i="1" s="1"/>
  <c r="AK215" i="1"/>
  <c r="AK214" i="1"/>
  <c r="AK213" i="1"/>
  <c r="AL213" i="1" s="1"/>
  <c r="AK212" i="1"/>
  <c r="AK211" i="1"/>
  <c r="AL211" i="1" s="1"/>
  <c r="AO211" i="1" s="1"/>
  <c r="AK210" i="1"/>
  <c r="AK209" i="1"/>
  <c r="AM209" i="1" s="1"/>
  <c r="AN209" i="1" s="1"/>
  <c r="AK208" i="1"/>
  <c r="AL208" i="1" s="1"/>
  <c r="AK207" i="1"/>
  <c r="AK206" i="1"/>
  <c r="AM206" i="1" s="1"/>
  <c r="AN206" i="1" s="1"/>
  <c r="AQ206" i="1" s="1"/>
  <c r="AK205" i="1"/>
  <c r="AK203" i="1"/>
  <c r="AM203" i="1" s="1"/>
  <c r="AN203" i="1" s="1"/>
  <c r="AK200" i="1"/>
  <c r="AL200" i="1" s="1"/>
  <c r="AK197" i="1"/>
  <c r="AK196" i="1"/>
  <c r="AM196" i="1" s="1"/>
  <c r="AN196" i="1" s="1"/>
  <c r="AQ196" i="1" s="1"/>
  <c r="AK153" i="1"/>
  <c r="AM153" i="1" s="1"/>
  <c r="AN153" i="1" s="1"/>
  <c r="AK149" i="1"/>
  <c r="AL149" i="1" s="1"/>
  <c r="AK148" i="1"/>
  <c r="AM148" i="1" s="1"/>
  <c r="AN148" i="1" s="1"/>
  <c r="AQ148" i="1" s="1"/>
  <c r="AK147" i="1"/>
  <c r="AL147" i="1" s="1"/>
  <c r="AK146" i="1"/>
  <c r="AM146" i="1" s="1"/>
  <c r="AN146" i="1" s="1"/>
  <c r="AQ146" i="1" s="1"/>
  <c r="AK145" i="1"/>
  <c r="AM145" i="1" s="1"/>
  <c r="AN145" i="1" s="1"/>
  <c r="AQ145" i="1" s="1"/>
  <c r="AK144" i="1"/>
  <c r="AM144" i="1" s="1"/>
  <c r="AN144" i="1" s="1"/>
  <c r="AQ144" i="1" s="1"/>
  <c r="AK143" i="1"/>
  <c r="AM143" i="1" s="1"/>
  <c r="AN143" i="1" s="1"/>
  <c r="AQ143" i="1" s="1"/>
  <c r="AK142" i="1"/>
  <c r="AM142" i="1" s="1"/>
  <c r="AN142" i="1" s="1"/>
  <c r="AQ142" i="1" s="1"/>
  <c r="AK141" i="1"/>
  <c r="AM141" i="1" s="1"/>
  <c r="AN141" i="1" s="1"/>
  <c r="AQ141" i="1" s="1"/>
  <c r="AK140" i="1"/>
  <c r="AM140" i="1" s="1"/>
  <c r="AN140" i="1" s="1"/>
  <c r="AQ140" i="1" s="1"/>
  <c r="AK138" i="1"/>
  <c r="AM138" i="1" s="1"/>
  <c r="AN138" i="1" s="1"/>
  <c r="AQ138" i="1" s="1"/>
  <c r="AK137" i="1"/>
  <c r="AM137" i="1" s="1"/>
  <c r="AN137" i="1" s="1"/>
  <c r="AQ137" i="1" s="1"/>
  <c r="AK136" i="1"/>
  <c r="AM136" i="1" s="1"/>
  <c r="AN136" i="1" s="1"/>
  <c r="AQ136" i="1" s="1"/>
  <c r="AK135" i="1"/>
  <c r="AM135" i="1" s="1"/>
  <c r="AN135" i="1" s="1"/>
  <c r="AQ135" i="1" s="1"/>
  <c r="AK133" i="1"/>
  <c r="AM133" i="1" s="1"/>
  <c r="AN133" i="1" s="1"/>
  <c r="AQ133" i="1" s="1"/>
  <c r="AK132" i="1"/>
  <c r="AM132" i="1" s="1"/>
  <c r="AN132" i="1" s="1"/>
  <c r="AQ132" i="1" s="1"/>
  <c r="AK131" i="1"/>
  <c r="AM131" i="1" s="1"/>
  <c r="AN131" i="1" s="1"/>
  <c r="AQ131" i="1" s="1"/>
  <c r="AK129" i="1"/>
  <c r="AM129" i="1" s="1"/>
  <c r="AN129" i="1" s="1"/>
  <c r="AQ129" i="1" s="1"/>
  <c r="AK128" i="1"/>
  <c r="AM128" i="1" s="1"/>
  <c r="AN128" i="1" s="1"/>
  <c r="AQ128" i="1" s="1"/>
  <c r="AK127" i="1"/>
  <c r="AM127" i="1" s="1"/>
  <c r="AN127" i="1" s="1"/>
  <c r="AQ127" i="1" s="1"/>
  <c r="AK126" i="1"/>
  <c r="AM126" i="1" s="1"/>
  <c r="AN126" i="1" s="1"/>
  <c r="AQ126" i="1" s="1"/>
  <c r="AK125" i="1"/>
  <c r="AM125" i="1" s="1"/>
  <c r="AN125" i="1" s="1"/>
  <c r="AQ125" i="1" s="1"/>
  <c r="AK124" i="1"/>
  <c r="AM124" i="1" s="1"/>
  <c r="AN124" i="1" s="1"/>
  <c r="AQ124" i="1" s="1"/>
  <c r="AK123" i="1"/>
  <c r="AM123" i="1" s="1"/>
  <c r="AN123" i="1" s="1"/>
  <c r="AQ123" i="1" s="1"/>
  <c r="AK122" i="1"/>
  <c r="AM122" i="1" s="1"/>
  <c r="AN122" i="1" s="1"/>
  <c r="AQ122" i="1" s="1"/>
  <c r="AK120" i="1"/>
  <c r="AM120" i="1" s="1"/>
  <c r="AN120" i="1" s="1"/>
  <c r="AQ120" i="1" s="1"/>
  <c r="AK119" i="1"/>
  <c r="AM119" i="1" s="1"/>
  <c r="AN119" i="1" s="1"/>
  <c r="AQ119" i="1" s="1"/>
  <c r="AK117" i="1"/>
  <c r="AM117" i="1" s="1"/>
  <c r="AN117" i="1" s="1"/>
  <c r="AQ117" i="1" s="1"/>
  <c r="AK116" i="1"/>
  <c r="AM116" i="1" s="1"/>
  <c r="AN116" i="1" s="1"/>
  <c r="AQ116" i="1" s="1"/>
  <c r="AK115" i="1"/>
  <c r="AM115" i="1" s="1"/>
  <c r="AN115" i="1" s="1"/>
  <c r="AQ115" i="1" s="1"/>
  <c r="AK114" i="1"/>
  <c r="AM114" i="1" s="1"/>
  <c r="AN114" i="1" s="1"/>
  <c r="AQ114" i="1" s="1"/>
  <c r="AK113" i="1"/>
  <c r="AM113" i="1" s="1"/>
  <c r="AN113" i="1" s="1"/>
  <c r="AQ113" i="1" s="1"/>
  <c r="AK112" i="1"/>
  <c r="AM112" i="1" s="1"/>
  <c r="AN112" i="1" s="1"/>
  <c r="AQ112" i="1" s="1"/>
  <c r="AK108" i="1"/>
  <c r="AM108" i="1" s="1"/>
  <c r="AN108" i="1" s="1"/>
  <c r="AQ108" i="1" s="1"/>
  <c r="AK102" i="1"/>
  <c r="AM102" i="1" s="1"/>
  <c r="AN102" i="1" s="1"/>
  <c r="AQ102" i="1" s="1"/>
  <c r="AK101" i="1"/>
  <c r="AM101" i="1" s="1"/>
  <c r="AN101" i="1" s="1"/>
  <c r="AQ101" i="1" s="1"/>
  <c r="AK99" i="1"/>
  <c r="AM99" i="1" s="1"/>
  <c r="AN99" i="1" s="1"/>
  <c r="AQ99" i="1" s="1"/>
  <c r="AK98" i="1"/>
  <c r="AM98" i="1" s="1"/>
  <c r="AN98" i="1" s="1"/>
  <c r="AQ98" i="1" s="1"/>
  <c r="AK97" i="1"/>
  <c r="AM97" i="1" s="1"/>
  <c r="AN97" i="1" s="1"/>
  <c r="AQ97" i="1" s="1"/>
  <c r="AK96" i="1"/>
  <c r="AM96" i="1" s="1"/>
  <c r="AN96" i="1" s="1"/>
  <c r="AQ96" i="1" s="1"/>
  <c r="AK95" i="1"/>
  <c r="AM95" i="1" s="1"/>
  <c r="AN95" i="1" s="1"/>
  <c r="AQ95" i="1" s="1"/>
  <c r="AK94" i="1"/>
  <c r="AM94" i="1" s="1"/>
  <c r="AN94" i="1" s="1"/>
  <c r="AQ94" i="1" s="1"/>
  <c r="AK93" i="1"/>
  <c r="AM93" i="1" s="1"/>
  <c r="AN93" i="1" s="1"/>
  <c r="AQ93" i="1" s="1"/>
  <c r="AK92" i="1"/>
  <c r="AM92" i="1" s="1"/>
  <c r="AN92" i="1" s="1"/>
  <c r="AQ92" i="1" s="1"/>
  <c r="AK91" i="1"/>
  <c r="AM91" i="1" s="1"/>
  <c r="AN91" i="1" s="1"/>
  <c r="AQ91" i="1" s="1"/>
  <c r="AK88" i="1"/>
  <c r="AM88" i="1" s="1"/>
  <c r="AN88" i="1" s="1"/>
  <c r="AQ88" i="1" s="1"/>
  <c r="AK87" i="1"/>
  <c r="AM87" i="1" s="1"/>
  <c r="AN87" i="1" s="1"/>
  <c r="AQ87" i="1" s="1"/>
  <c r="AK84" i="1"/>
  <c r="AM84" i="1" s="1"/>
  <c r="AN84" i="1" s="1"/>
  <c r="AQ84" i="1" s="1"/>
  <c r="AK83" i="1"/>
  <c r="AM83" i="1" s="1"/>
  <c r="AN83" i="1" s="1"/>
  <c r="AQ83" i="1" s="1"/>
  <c r="AK81" i="1"/>
  <c r="AM81" i="1" s="1"/>
  <c r="AN81" i="1" s="1"/>
  <c r="AQ81" i="1" s="1"/>
  <c r="AK80" i="1"/>
  <c r="AM80" i="1" s="1"/>
  <c r="AN80" i="1" s="1"/>
  <c r="AQ80" i="1" s="1"/>
  <c r="AK78" i="1"/>
  <c r="AM78" i="1" s="1"/>
  <c r="AN78" i="1" s="1"/>
  <c r="AQ78" i="1" s="1"/>
  <c r="AK76" i="1"/>
  <c r="AM76" i="1" s="1"/>
  <c r="AN76" i="1" s="1"/>
  <c r="AQ76" i="1" s="1"/>
  <c r="AK75" i="1"/>
  <c r="AM75" i="1" s="1"/>
  <c r="AN75" i="1" s="1"/>
  <c r="AQ75" i="1" s="1"/>
  <c r="AK74" i="1"/>
  <c r="AM74" i="1" s="1"/>
  <c r="AN74" i="1" s="1"/>
  <c r="AQ74" i="1" s="1"/>
  <c r="AK73" i="1"/>
  <c r="AM73" i="1" s="1"/>
  <c r="AN73" i="1" s="1"/>
  <c r="AQ73" i="1" s="1"/>
  <c r="AK70" i="1"/>
  <c r="AM70" i="1" s="1"/>
  <c r="AN70" i="1" s="1"/>
  <c r="AQ70" i="1" s="1"/>
  <c r="AK69" i="1"/>
  <c r="AM69" i="1" s="1"/>
  <c r="AN69" i="1" s="1"/>
  <c r="AQ69" i="1" s="1"/>
  <c r="AK66" i="1"/>
  <c r="AM66" i="1" s="1"/>
  <c r="AN66" i="1" s="1"/>
  <c r="AQ66" i="1" s="1"/>
  <c r="AK65" i="1"/>
  <c r="AM65" i="1" s="1"/>
  <c r="AN65" i="1" s="1"/>
  <c r="AQ65" i="1" s="1"/>
  <c r="AK63" i="1"/>
  <c r="AM63" i="1" s="1"/>
  <c r="AN63" i="1" s="1"/>
  <c r="AQ63" i="1" s="1"/>
  <c r="AK62" i="1"/>
  <c r="AM62" i="1" s="1"/>
  <c r="AN62" i="1" s="1"/>
  <c r="AQ62" i="1" s="1"/>
  <c r="AK61" i="1"/>
  <c r="AM61" i="1" s="1"/>
  <c r="AN61" i="1" s="1"/>
  <c r="AQ61" i="1" s="1"/>
  <c r="AK60" i="1"/>
  <c r="AM60" i="1" s="1"/>
  <c r="AN60" i="1" s="1"/>
  <c r="AQ60" i="1" s="1"/>
  <c r="AK56" i="1"/>
  <c r="AM56" i="1" s="1"/>
  <c r="AN56" i="1" s="1"/>
  <c r="AQ56" i="1" s="1"/>
  <c r="AK53" i="1"/>
  <c r="AM53" i="1" s="1"/>
  <c r="AN53" i="1" s="1"/>
  <c r="AQ53" i="1" s="1"/>
  <c r="AK52" i="1"/>
  <c r="AM52" i="1" s="1"/>
  <c r="AN52" i="1" s="1"/>
  <c r="AQ52" i="1" s="1"/>
  <c r="AK51" i="1"/>
  <c r="AM51" i="1" s="1"/>
  <c r="AN51" i="1" s="1"/>
  <c r="AQ51" i="1" s="1"/>
  <c r="AK50" i="1"/>
  <c r="AM50" i="1" s="1"/>
  <c r="AN50" i="1" s="1"/>
  <c r="AQ50" i="1" s="1"/>
  <c r="AK49" i="1"/>
  <c r="AM49" i="1" s="1"/>
  <c r="AN49" i="1" s="1"/>
  <c r="AQ49" i="1" s="1"/>
  <c r="AK48" i="1"/>
  <c r="AM48" i="1" s="1"/>
  <c r="AN48" i="1" s="1"/>
  <c r="AQ48" i="1" s="1"/>
  <c r="AK47" i="1"/>
  <c r="AM47" i="1" s="1"/>
  <c r="AN47" i="1" s="1"/>
  <c r="AQ47" i="1" s="1"/>
  <c r="AK46" i="1"/>
  <c r="AM46" i="1" s="1"/>
  <c r="AN46" i="1" s="1"/>
  <c r="AQ46" i="1" s="1"/>
  <c r="AK45" i="1"/>
  <c r="AM45" i="1" s="1"/>
  <c r="AN45" i="1" s="1"/>
  <c r="AQ45" i="1" s="1"/>
  <c r="AK41" i="1"/>
  <c r="AM41" i="1" s="1"/>
  <c r="AN41" i="1" s="1"/>
  <c r="AQ41" i="1" s="1"/>
  <c r="AK40" i="1"/>
  <c r="AM40" i="1" s="1"/>
  <c r="AN40" i="1" s="1"/>
  <c r="AQ40" i="1" s="1"/>
  <c r="AK37" i="1"/>
  <c r="AM37" i="1" s="1"/>
  <c r="AN37" i="1" s="1"/>
  <c r="AQ37" i="1" s="1"/>
  <c r="AK36" i="1"/>
  <c r="AM36" i="1" s="1"/>
  <c r="AN36" i="1" s="1"/>
  <c r="AQ36" i="1" s="1"/>
  <c r="AK34" i="1"/>
  <c r="AM34" i="1" s="1"/>
  <c r="AN34" i="1" s="1"/>
  <c r="AQ34" i="1" s="1"/>
  <c r="AK33" i="1"/>
  <c r="AM33" i="1" s="1"/>
  <c r="AN33" i="1" s="1"/>
  <c r="AQ33" i="1" s="1"/>
  <c r="AK31" i="1"/>
  <c r="AM31" i="1" s="1"/>
  <c r="AN31" i="1" s="1"/>
  <c r="AQ31" i="1" s="1"/>
  <c r="AK30" i="1"/>
  <c r="AM30" i="1" s="1"/>
  <c r="AN30" i="1" s="1"/>
  <c r="AQ30" i="1" s="1"/>
  <c r="AK29" i="1"/>
  <c r="AM29" i="1" s="1"/>
  <c r="AN29" i="1" s="1"/>
  <c r="AQ29" i="1" s="1"/>
  <c r="AK28" i="1"/>
  <c r="AM28" i="1" s="1"/>
  <c r="AN28" i="1" s="1"/>
  <c r="AQ28" i="1" s="1"/>
  <c r="AK27" i="1"/>
  <c r="AM27" i="1" s="1"/>
  <c r="AN27" i="1" s="1"/>
  <c r="AQ27" i="1" s="1"/>
  <c r="AK26" i="1"/>
  <c r="AM26" i="1" s="1"/>
  <c r="AN26" i="1" s="1"/>
  <c r="AQ26" i="1" s="1"/>
  <c r="AK25" i="1"/>
  <c r="AM25" i="1" s="1"/>
  <c r="AN25" i="1" s="1"/>
  <c r="AQ25" i="1" s="1"/>
  <c r="AK24" i="1"/>
  <c r="AM24" i="1" s="1"/>
  <c r="AN24" i="1" s="1"/>
  <c r="AQ24" i="1" s="1"/>
  <c r="AK23" i="1"/>
  <c r="AM23" i="1" s="1"/>
  <c r="AN23" i="1" s="1"/>
  <c r="AQ23" i="1" s="1"/>
  <c r="AK22" i="1"/>
  <c r="AM22" i="1" s="1"/>
  <c r="AN22" i="1" s="1"/>
  <c r="AQ22" i="1" s="1"/>
  <c r="AK15" i="1"/>
  <c r="AM15" i="1" s="1"/>
  <c r="AN15" i="1" s="1"/>
  <c r="AQ15" i="1" s="1"/>
  <c r="AK14" i="1"/>
  <c r="AM14" i="1" s="1"/>
  <c r="AN14" i="1" s="1"/>
  <c r="AQ14" i="1" s="1"/>
  <c r="AK13" i="1"/>
  <c r="AM13" i="1" s="1"/>
  <c r="AN13" i="1" s="1"/>
  <c r="AQ13" i="1" s="1"/>
  <c r="AK12" i="1"/>
  <c r="AM12" i="1" s="1"/>
  <c r="AN12" i="1" s="1"/>
  <c r="AQ12" i="1" s="1"/>
  <c r="AK10" i="1"/>
  <c r="AM10" i="1" s="1"/>
  <c r="AN10" i="1" s="1"/>
  <c r="AQ10" i="1" s="1"/>
  <c r="AK8" i="1"/>
  <c r="AM8" i="1" s="1"/>
  <c r="AN8" i="1" s="1"/>
  <c r="AQ8" i="1" s="1"/>
  <c r="AK7" i="1"/>
  <c r="AM7" i="1" s="1"/>
  <c r="AN7" i="1" s="1"/>
  <c r="AQ7" i="1" s="1"/>
  <c r="AK6" i="1"/>
  <c r="AM6" i="1" s="1"/>
  <c r="AN6" i="1" s="1"/>
  <c r="AQ6" i="1" s="1"/>
  <c r="AK5" i="1"/>
  <c r="AM5" i="1" s="1"/>
  <c r="AN5" i="1" s="1"/>
  <c r="AQ5" i="1" s="1"/>
  <c r="AK4" i="1"/>
  <c r="AM4" i="1" s="1"/>
  <c r="AN4" i="1" s="1"/>
  <c r="AQ4" i="1" s="1"/>
  <c r="AK3" i="1"/>
  <c r="AM3" i="1" s="1"/>
  <c r="AN3" i="1" s="1"/>
  <c r="AK2" i="1"/>
  <c r="AM2" i="1" s="1"/>
  <c r="AN2" i="1" s="1"/>
  <c r="AQ2" i="1" s="1"/>
  <c r="AP44" i="1"/>
  <c r="AQ44" i="1" s="1"/>
  <c r="AP19" i="1"/>
  <c r="AQ19" i="1" s="1"/>
  <c r="W6" i="1"/>
  <c r="V6" i="1" s="1"/>
  <c r="AP6" i="1" s="1"/>
  <c r="W14" i="1"/>
  <c r="V14" i="1" s="1"/>
  <c r="AP14" i="1" s="1"/>
  <c r="W24" i="1"/>
  <c r="V24" i="1" s="1"/>
  <c r="AP24" i="1" s="1"/>
  <c r="W32" i="1"/>
  <c r="V32" i="1" s="1"/>
  <c r="AP32" i="1" s="1"/>
  <c r="W42" i="1"/>
  <c r="V42" i="1" s="1"/>
  <c r="AP42" i="1" s="1"/>
  <c r="W50" i="1"/>
  <c r="V50" i="1" s="1"/>
  <c r="AP50" i="1" s="1"/>
  <c r="W60" i="1"/>
  <c r="V60" i="1" s="1"/>
  <c r="AP60" i="1" s="1"/>
  <c r="W68" i="1"/>
  <c r="V68" i="1" s="1"/>
  <c r="AP68" i="1" s="1"/>
  <c r="W78" i="1"/>
  <c r="V78" i="1" s="1"/>
  <c r="AP78" i="1" s="1"/>
  <c r="W86" i="1"/>
  <c r="V86" i="1" s="1"/>
  <c r="AP86" i="1" s="1"/>
  <c r="AQ86" i="1" s="1"/>
  <c r="W96" i="1"/>
  <c r="V96" i="1" s="1"/>
  <c r="AP96" i="1" s="1"/>
  <c r="W104" i="1"/>
  <c r="V104" i="1" s="1"/>
  <c r="AP104" i="1" s="1"/>
  <c r="AQ104" i="1" s="1"/>
  <c r="W110" i="1"/>
  <c r="V110" i="1" s="1"/>
  <c r="W112" i="1"/>
  <c r="V112" i="1" s="1"/>
  <c r="AP112" i="1" s="1"/>
  <c r="W119" i="1"/>
  <c r="V119" i="1" s="1"/>
  <c r="AP119" i="1" s="1"/>
  <c r="W126" i="1"/>
  <c r="V126" i="1" s="1"/>
  <c r="AP126" i="1" s="1"/>
  <c r="W140" i="1"/>
  <c r="V140" i="1" s="1"/>
  <c r="AP140" i="1" s="1"/>
  <c r="W146" i="1"/>
  <c r="V146" i="1" s="1"/>
  <c r="AP146" i="1" s="1"/>
  <c r="W148" i="1"/>
  <c r="V148" i="1" s="1"/>
  <c r="AP148" i="1" s="1"/>
  <c r="W155" i="1"/>
  <c r="V155" i="1" s="1"/>
  <c r="AP155" i="1" s="1"/>
  <c r="W162" i="1"/>
  <c r="V162" i="1" s="1"/>
  <c r="AP162" i="1" s="1"/>
  <c r="AQ162" i="1" s="1"/>
  <c r="W176" i="1"/>
  <c r="V176" i="1" s="1"/>
  <c r="AP176" i="1" s="1"/>
  <c r="AO176" i="1" s="1"/>
  <c r="W182" i="1"/>
  <c r="V182" i="1" s="1"/>
  <c r="AP182" i="1" s="1"/>
  <c r="AO182" i="1" s="1"/>
  <c r="W184" i="1"/>
  <c r="V184" i="1" s="1"/>
  <c r="AP184" i="1" s="1"/>
  <c r="AO184" i="1" s="1"/>
  <c r="W191" i="1"/>
  <c r="V191" i="1" s="1"/>
  <c r="AP191" i="1" s="1"/>
  <c r="W198" i="1"/>
  <c r="V198" i="1" s="1"/>
  <c r="AP198" i="1" s="1"/>
  <c r="AO198" i="1" s="1"/>
  <c r="W212" i="1"/>
  <c r="V212" i="1" s="1"/>
  <c r="AP212" i="1" s="1"/>
  <c r="W218" i="1"/>
  <c r="V218" i="1" s="1"/>
  <c r="AP218" i="1" s="1"/>
  <c r="W220" i="1"/>
  <c r="V220" i="1" s="1"/>
  <c r="AP220" i="1" s="1"/>
  <c r="W227" i="1"/>
  <c r="V227" i="1" s="1"/>
  <c r="AP227" i="1" s="1"/>
  <c r="W234" i="1"/>
  <c r="V234" i="1" s="1"/>
  <c r="AP234" i="1" s="1"/>
  <c r="AQ234" i="1" s="1"/>
  <c r="N3" i="1"/>
  <c r="W3" i="1" s="1"/>
  <c r="V3" i="1" s="1"/>
  <c r="AP3" i="1" s="1"/>
  <c r="N4" i="1"/>
  <c r="W4" i="1" s="1"/>
  <c r="V4" i="1" s="1"/>
  <c r="AP4" i="1" s="1"/>
  <c r="N5" i="1"/>
  <c r="W5" i="1" s="1"/>
  <c r="V5" i="1" s="1"/>
  <c r="AP5" i="1" s="1"/>
  <c r="N6" i="1"/>
  <c r="N7" i="1"/>
  <c r="W7" i="1" s="1"/>
  <c r="V7" i="1" s="1"/>
  <c r="AP7" i="1" s="1"/>
  <c r="N8" i="1"/>
  <c r="W8" i="1" s="1"/>
  <c r="V8" i="1" s="1"/>
  <c r="AP8" i="1" s="1"/>
  <c r="N9" i="1"/>
  <c r="W9" i="1" s="1"/>
  <c r="V9" i="1" s="1"/>
  <c r="N10" i="1"/>
  <c r="W10" i="1" s="1"/>
  <c r="V10" i="1" s="1"/>
  <c r="AP10" i="1" s="1"/>
  <c r="N11" i="1"/>
  <c r="W11" i="1" s="1"/>
  <c r="V11" i="1" s="1"/>
  <c r="N12" i="1"/>
  <c r="W12" i="1" s="1"/>
  <c r="V12" i="1" s="1"/>
  <c r="AP12" i="1" s="1"/>
  <c r="N13" i="1"/>
  <c r="W13" i="1" s="1"/>
  <c r="V13" i="1" s="1"/>
  <c r="AP13" i="1" s="1"/>
  <c r="N14" i="1"/>
  <c r="N15" i="1"/>
  <c r="W15" i="1" s="1"/>
  <c r="V15" i="1" s="1"/>
  <c r="AP15" i="1" s="1"/>
  <c r="N16" i="1"/>
  <c r="W16" i="1" s="1"/>
  <c r="V16" i="1" s="1"/>
  <c r="AP16" i="1" s="1"/>
  <c r="N17" i="1"/>
  <c r="W17" i="1" s="1"/>
  <c r="V17" i="1" s="1"/>
  <c r="AP17" i="1" s="1"/>
  <c r="AQ17" i="1" s="1"/>
  <c r="N18" i="1"/>
  <c r="W18" i="1" s="1"/>
  <c r="V18" i="1" s="1"/>
  <c r="AP18" i="1" s="1"/>
  <c r="N19" i="1"/>
  <c r="W19" i="1" s="1"/>
  <c r="V19" i="1" s="1"/>
  <c r="N20" i="1"/>
  <c r="W20" i="1" s="1"/>
  <c r="V20" i="1" s="1"/>
  <c r="AP20" i="1" s="1"/>
  <c r="AQ20" i="1" s="1"/>
  <c r="N21" i="1"/>
  <c r="W21" i="1" s="1"/>
  <c r="V21" i="1" s="1"/>
  <c r="N22" i="1"/>
  <c r="W22" i="1" s="1"/>
  <c r="V22" i="1" s="1"/>
  <c r="AP22" i="1" s="1"/>
  <c r="N23" i="1"/>
  <c r="W23" i="1" s="1"/>
  <c r="V23" i="1" s="1"/>
  <c r="AP23" i="1" s="1"/>
  <c r="N24" i="1"/>
  <c r="N25" i="1"/>
  <c r="W25" i="1" s="1"/>
  <c r="V25" i="1" s="1"/>
  <c r="AP25" i="1" s="1"/>
  <c r="N26" i="1"/>
  <c r="W26" i="1" s="1"/>
  <c r="V26" i="1" s="1"/>
  <c r="AP26" i="1" s="1"/>
  <c r="N27" i="1"/>
  <c r="W27" i="1" s="1"/>
  <c r="V27" i="1" s="1"/>
  <c r="AP27" i="1" s="1"/>
  <c r="N28" i="1"/>
  <c r="W28" i="1" s="1"/>
  <c r="V28" i="1" s="1"/>
  <c r="AP28" i="1" s="1"/>
  <c r="N29" i="1"/>
  <c r="W29" i="1" s="1"/>
  <c r="V29" i="1" s="1"/>
  <c r="AP29" i="1" s="1"/>
  <c r="N30" i="1"/>
  <c r="W30" i="1" s="1"/>
  <c r="V30" i="1" s="1"/>
  <c r="AP30" i="1" s="1"/>
  <c r="N31" i="1"/>
  <c r="W31" i="1" s="1"/>
  <c r="V31" i="1" s="1"/>
  <c r="AP31" i="1" s="1"/>
  <c r="N32" i="1"/>
  <c r="N33" i="1"/>
  <c r="W33" i="1" s="1"/>
  <c r="V33" i="1" s="1"/>
  <c r="AP33" i="1" s="1"/>
  <c r="N34" i="1"/>
  <c r="W34" i="1" s="1"/>
  <c r="V34" i="1" s="1"/>
  <c r="AP34" i="1" s="1"/>
  <c r="N35" i="1"/>
  <c r="W35" i="1" s="1"/>
  <c r="V35" i="1" s="1"/>
  <c r="AP35" i="1" s="1"/>
  <c r="N36" i="1"/>
  <c r="W36" i="1" s="1"/>
  <c r="V36" i="1" s="1"/>
  <c r="AP36" i="1" s="1"/>
  <c r="N37" i="1"/>
  <c r="W37" i="1" s="1"/>
  <c r="V37" i="1" s="1"/>
  <c r="AP37" i="1" s="1"/>
  <c r="N38" i="1"/>
  <c r="W38" i="1" s="1"/>
  <c r="V38" i="1" s="1"/>
  <c r="AP38" i="1" s="1"/>
  <c r="AQ38" i="1" s="1"/>
  <c r="N39" i="1"/>
  <c r="W39" i="1" s="1"/>
  <c r="V39" i="1" s="1"/>
  <c r="AP39" i="1" s="1"/>
  <c r="N40" i="1"/>
  <c r="W40" i="1" s="1"/>
  <c r="V40" i="1" s="1"/>
  <c r="AP40" i="1" s="1"/>
  <c r="N41" i="1"/>
  <c r="AP41" i="1" s="1"/>
  <c r="N42" i="1"/>
  <c r="N43" i="1"/>
  <c r="W43" i="1" s="1"/>
  <c r="V43" i="1" s="1"/>
  <c r="AP43" i="1" s="1"/>
  <c r="AQ43" i="1" s="1"/>
  <c r="N44" i="1"/>
  <c r="W44" i="1" s="1"/>
  <c r="V44" i="1" s="1"/>
  <c r="N45" i="1"/>
  <c r="W45" i="1" s="1"/>
  <c r="V45" i="1" s="1"/>
  <c r="AP45" i="1" s="1"/>
  <c r="N46" i="1"/>
  <c r="W46" i="1" s="1"/>
  <c r="V46" i="1" s="1"/>
  <c r="AP46" i="1" s="1"/>
  <c r="N47" i="1"/>
  <c r="W47" i="1" s="1"/>
  <c r="V47" i="1" s="1"/>
  <c r="AP47" i="1" s="1"/>
  <c r="N48" i="1"/>
  <c r="W48" i="1" s="1"/>
  <c r="V48" i="1" s="1"/>
  <c r="AP48" i="1" s="1"/>
  <c r="N49" i="1"/>
  <c r="W49" i="1" s="1"/>
  <c r="V49" i="1" s="1"/>
  <c r="AP49" i="1" s="1"/>
  <c r="N50" i="1"/>
  <c r="N51" i="1"/>
  <c r="W51" i="1" s="1"/>
  <c r="V51" i="1" s="1"/>
  <c r="AP51" i="1" s="1"/>
  <c r="N52" i="1"/>
  <c r="W52" i="1" s="1"/>
  <c r="V52" i="1" s="1"/>
  <c r="AP52" i="1" s="1"/>
  <c r="N53" i="1"/>
  <c r="W53" i="1" s="1"/>
  <c r="V53" i="1" s="1"/>
  <c r="AP53" i="1" s="1"/>
  <c r="N54" i="1"/>
  <c r="W54" i="1" s="1"/>
  <c r="V54" i="1" s="1"/>
  <c r="AP54" i="1" s="1"/>
  <c r="N55" i="1"/>
  <c r="W55" i="1" s="1"/>
  <c r="V55" i="1" s="1"/>
  <c r="AP55" i="1" s="1"/>
  <c r="N56" i="1"/>
  <c r="W56" i="1" s="1"/>
  <c r="V56" i="1" s="1"/>
  <c r="AP56" i="1" s="1"/>
  <c r="N57" i="1"/>
  <c r="W57" i="1" s="1"/>
  <c r="V57" i="1" s="1"/>
  <c r="AP57" i="1" s="1"/>
  <c r="N58" i="1"/>
  <c r="W58" i="1" s="1"/>
  <c r="V58" i="1" s="1"/>
  <c r="AP58" i="1" s="1"/>
  <c r="AQ58" i="1" s="1"/>
  <c r="N59" i="1"/>
  <c r="W59" i="1" s="1"/>
  <c r="V59" i="1" s="1"/>
  <c r="AP59" i="1" s="1"/>
  <c r="AQ59" i="1" s="1"/>
  <c r="N60" i="1"/>
  <c r="N61" i="1"/>
  <c r="W61" i="1" s="1"/>
  <c r="V61" i="1" s="1"/>
  <c r="AP61" i="1" s="1"/>
  <c r="N62" i="1"/>
  <c r="W62" i="1" s="1"/>
  <c r="V62" i="1" s="1"/>
  <c r="AP62" i="1" s="1"/>
  <c r="N63" i="1"/>
  <c r="W63" i="1" s="1"/>
  <c r="V63" i="1" s="1"/>
  <c r="AP63" i="1" s="1"/>
  <c r="N64" i="1"/>
  <c r="W64" i="1" s="1"/>
  <c r="V64" i="1" s="1"/>
  <c r="AP64" i="1" s="1"/>
  <c r="N65" i="1"/>
  <c r="W65" i="1" s="1"/>
  <c r="V65" i="1" s="1"/>
  <c r="AP65" i="1" s="1"/>
  <c r="N66" i="1"/>
  <c r="W66" i="1" s="1"/>
  <c r="V66" i="1" s="1"/>
  <c r="AP66" i="1" s="1"/>
  <c r="N67" i="1"/>
  <c r="W67" i="1" s="1"/>
  <c r="V67" i="1" s="1"/>
  <c r="AP67" i="1" s="1"/>
  <c r="AQ67" i="1" s="1"/>
  <c r="N68" i="1"/>
  <c r="N69" i="1"/>
  <c r="W69" i="1" s="1"/>
  <c r="V69" i="1" s="1"/>
  <c r="AP69" i="1" s="1"/>
  <c r="N70" i="1"/>
  <c r="W70" i="1" s="1"/>
  <c r="V70" i="1" s="1"/>
  <c r="AP70" i="1" s="1"/>
  <c r="N71" i="1"/>
  <c r="W71" i="1" s="1"/>
  <c r="V71" i="1" s="1"/>
  <c r="AP71" i="1" s="1"/>
  <c r="N72" i="1"/>
  <c r="W72" i="1" s="1"/>
  <c r="V72" i="1" s="1"/>
  <c r="AP72" i="1" s="1"/>
  <c r="N73" i="1"/>
  <c r="W73" i="1" s="1"/>
  <c r="V73" i="1" s="1"/>
  <c r="AP73" i="1" s="1"/>
  <c r="N74" i="1"/>
  <c r="W74" i="1" s="1"/>
  <c r="V74" i="1" s="1"/>
  <c r="AP74" i="1" s="1"/>
  <c r="N75" i="1"/>
  <c r="W75" i="1" s="1"/>
  <c r="V75" i="1" s="1"/>
  <c r="AP75" i="1" s="1"/>
  <c r="N76" i="1"/>
  <c r="W76" i="1" s="1"/>
  <c r="V76" i="1" s="1"/>
  <c r="AP76" i="1" s="1"/>
  <c r="N77" i="1"/>
  <c r="W77" i="1" s="1"/>
  <c r="V77" i="1" s="1"/>
  <c r="AP77" i="1" s="1"/>
  <c r="AQ77" i="1" s="1"/>
  <c r="N78" i="1"/>
  <c r="N79" i="1"/>
  <c r="W79" i="1" s="1"/>
  <c r="V79" i="1" s="1"/>
  <c r="AP79" i="1" s="1"/>
  <c r="N80" i="1"/>
  <c r="W80" i="1" s="1"/>
  <c r="V80" i="1" s="1"/>
  <c r="AP80" i="1" s="1"/>
  <c r="N81" i="1"/>
  <c r="W81" i="1" s="1"/>
  <c r="V81" i="1" s="1"/>
  <c r="AP81" i="1" s="1"/>
  <c r="N82" i="1"/>
  <c r="W82" i="1" s="1"/>
  <c r="V82" i="1" s="1"/>
  <c r="N83" i="1"/>
  <c r="W83" i="1" s="1"/>
  <c r="V83" i="1" s="1"/>
  <c r="AP83" i="1" s="1"/>
  <c r="N84" i="1"/>
  <c r="W84" i="1" s="1"/>
  <c r="V84" i="1" s="1"/>
  <c r="AP84" i="1" s="1"/>
  <c r="N85" i="1"/>
  <c r="W85" i="1" s="1"/>
  <c r="V85" i="1" s="1"/>
  <c r="AP85" i="1" s="1"/>
  <c r="N86" i="1"/>
  <c r="N87" i="1"/>
  <c r="W87" i="1" s="1"/>
  <c r="V87" i="1" s="1"/>
  <c r="AP87" i="1" s="1"/>
  <c r="N88" i="1"/>
  <c r="W88" i="1" s="1"/>
  <c r="V88" i="1" s="1"/>
  <c r="AP88" i="1" s="1"/>
  <c r="N89" i="1"/>
  <c r="W89" i="1" s="1"/>
  <c r="V89" i="1" s="1"/>
  <c r="AP89" i="1" s="1"/>
  <c r="N90" i="1"/>
  <c r="W90" i="1" s="1"/>
  <c r="V90" i="1" s="1"/>
  <c r="AP90" i="1" s="1"/>
  <c r="N91" i="1"/>
  <c r="W91" i="1" s="1"/>
  <c r="V91" i="1" s="1"/>
  <c r="AP91" i="1" s="1"/>
  <c r="N92" i="1"/>
  <c r="W92" i="1" s="1"/>
  <c r="V92" i="1" s="1"/>
  <c r="AP92" i="1" s="1"/>
  <c r="N93" i="1"/>
  <c r="W93" i="1" s="1"/>
  <c r="V93" i="1" s="1"/>
  <c r="AP93" i="1" s="1"/>
  <c r="N94" i="1"/>
  <c r="W94" i="1" s="1"/>
  <c r="V94" i="1" s="1"/>
  <c r="AP94" i="1" s="1"/>
  <c r="N95" i="1"/>
  <c r="W95" i="1" s="1"/>
  <c r="V95" i="1" s="1"/>
  <c r="AP95" i="1" s="1"/>
  <c r="N96" i="1"/>
  <c r="N97" i="1"/>
  <c r="W97" i="1" s="1"/>
  <c r="V97" i="1" s="1"/>
  <c r="AP97" i="1" s="1"/>
  <c r="N98" i="1"/>
  <c r="W98" i="1" s="1"/>
  <c r="V98" i="1" s="1"/>
  <c r="AP98" i="1" s="1"/>
  <c r="N99" i="1"/>
  <c r="W99" i="1" s="1"/>
  <c r="V99" i="1" s="1"/>
  <c r="AP99" i="1" s="1"/>
  <c r="N100" i="1"/>
  <c r="W100" i="1" s="1"/>
  <c r="V100" i="1" s="1"/>
  <c r="AP100" i="1" s="1"/>
  <c r="N101" i="1"/>
  <c r="W101" i="1" s="1"/>
  <c r="V101" i="1" s="1"/>
  <c r="AP101" i="1" s="1"/>
  <c r="N102" i="1"/>
  <c r="W102" i="1" s="1"/>
  <c r="V102" i="1" s="1"/>
  <c r="AP102" i="1" s="1"/>
  <c r="N103" i="1"/>
  <c r="W103" i="1" s="1"/>
  <c r="V103" i="1" s="1"/>
  <c r="AP103" i="1" s="1"/>
  <c r="N104" i="1"/>
  <c r="N105" i="1"/>
  <c r="W105" i="1" s="1"/>
  <c r="V105" i="1" s="1"/>
  <c r="AP105" i="1" s="1"/>
  <c r="N106" i="1"/>
  <c r="W106" i="1" s="1"/>
  <c r="V106" i="1" s="1"/>
  <c r="AP106" i="1" s="1"/>
  <c r="N107" i="1"/>
  <c r="W107" i="1" s="1"/>
  <c r="V107" i="1" s="1"/>
  <c r="AP107" i="1" s="1"/>
  <c r="AQ107" i="1" s="1"/>
  <c r="N108" i="1"/>
  <c r="W108" i="1" s="1"/>
  <c r="V108" i="1" s="1"/>
  <c r="AP108" i="1" s="1"/>
  <c r="N109" i="1"/>
  <c r="W109" i="1" s="1"/>
  <c r="V109" i="1" s="1"/>
  <c r="AP109" i="1" s="1"/>
  <c r="AQ109" i="1" s="1"/>
  <c r="N110" i="1"/>
  <c r="N111" i="1"/>
  <c r="W111" i="1" s="1"/>
  <c r="V111" i="1" s="1"/>
  <c r="N112" i="1"/>
  <c r="N113" i="1"/>
  <c r="W113" i="1" s="1"/>
  <c r="V113" i="1" s="1"/>
  <c r="AP113" i="1" s="1"/>
  <c r="N114" i="1"/>
  <c r="W114" i="1" s="1"/>
  <c r="V114" i="1" s="1"/>
  <c r="AP114" i="1" s="1"/>
  <c r="N115" i="1"/>
  <c r="W115" i="1" s="1"/>
  <c r="V115" i="1" s="1"/>
  <c r="AP115" i="1" s="1"/>
  <c r="N116" i="1"/>
  <c r="W116" i="1" s="1"/>
  <c r="V116" i="1" s="1"/>
  <c r="AP116" i="1" s="1"/>
  <c r="N117" i="1"/>
  <c r="W117" i="1" s="1"/>
  <c r="V117" i="1" s="1"/>
  <c r="AP117" i="1" s="1"/>
  <c r="N118" i="1"/>
  <c r="W118" i="1" s="1"/>
  <c r="V118" i="1" s="1"/>
  <c r="AP118" i="1" s="1"/>
  <c r="N119" i="1"/>
  <c r="N120" i="1"/>
  <c r="W120" i="1" s="1"/>
  <c r="V120" i="1" s="1"/>
  <c r="AP120" i="1" s="1"/>
  <c r="N121" i="1"/>
  <c r="W121" i="1" s="1"/>
  <c r="V121" i="1" s="1"/>
  <c r="AP121" i="1" s="1"/>
  <c r="AQ121" i="1" s="1"/>
  <c r="N122" i="1"/>
  <c r="W122" i="1" s="1"/>
  <c r="V122" i="1" s="1"/>
  <c r="AP122" i="1" s="1"/>
  <c r="N123" i="1"/>
  <c r="W123" i="1" s="1"/>
  <c r="V123" i="1" s="1"/>
  <c r="AP123" i="1" s="1"/>
  <c r="N124" i="1"/>
  <c r="W124" i="1" s="1"/>
  <c r="V124" i="1" s="1"/>
  <c r="AP124" i="1" s="1"/>
  <c r="N125" i="1"/>
  <c r="W125" i="1" s="1"/>
  <c r="V125" i="1" s="1"/>
  <c r="AP125" i="1" s="1"/>
  <c r="N126" i="1"/>
  <c r="N127" i="1"/>
  <c r="W127" i="1" s="1"/>
  <c r="V127" i="1" s="1"/>
  <c r="AP127" i="1" s="1"/>
  <c r="N128" i="1"/>
  <c r="W128" i="1" s="1"/>
  <c r="V128" i="1" s="1"/>
  <c r="AP128" i="1" s="1"/>
  <c r="N129" i="1"/>
  <c r="W129" i="1" s="1"/>
  <c r="V129" i="1" s="1"/>
  <c r="AP129" i="1" s="1"/>
  <c r="N130" i="1"/>
  <c r="W130" i="1" s="1"/>
  <c r="V130" i="1" s="1"/>
  <c r="AP130" i="1" s="1"/>
  <c r="N131" i="1"/>
  <c r="W131" i="1" s="1"/>
  <c r="V131" i="1" s="1"/>
  <c r="AP131" i="1" s="1"/>
  <c r="N132" i="1"/>
  <c r="W132" i="1" s="1"/>
  <c r="V132" i="1" s="1"/>
  <c r="AP132" i="1" s="1"/>
  <c r="N133" i="1"/>
  <c r="W133" i="1" s="1"/>
  <c r="V133" i="1" s="1"/>
  <c r="AP133" i="1" s="1"/>
  <c r="N134" i="1"/>
  <c r="W134" i="1" s="1"/>
  <c r="V134" i="1" s="1"/>
  <c r="AP134" i="1" s="1"/>
  <c r="N135" i="1"/>
  <c r="W135" i="1" s="1"/>
  <c r="V135" i="1" s="1"/>
  <c r="AP135" i="1" s="1"/>
  <c r="N136" i="1"/>
  <c r="W136" i="1" s="1"/>
  <c r="V136" i="1" s="1"/>
  <c r="AP136" i="1" s="1"/>
  <c r="N137" i="1"/>
  <c r="W137" i="1" s="1"/>
  <c r="V137" i="1" s="1"/>
  <c r="AP137" i="1" s="1"/>
  <c r="N138" i="1"/>
  <c r="W138" i="1" s="1"/>
  <c r="V138" i="1" s="1"/>
  <c r="AP138" i="1" s="1"/>
  <c r="N139" i="1"/>
  <c r="W139" i="1" s="1"/>
  <c r="V139" i="1" s="1"/>
  <c r="AP139" i="1" s="1"/>
  <c r="N140" i="1"/>
  <c r="N141" i="1"/>
  <c r="W141" i="1" s="1"/>
  <c r="V141" i="1" s="1"/>
  <c r="AP141" i="1" s="1"/>
  <c r="N142" i="1"/>
  <c r="W142" i="1" s="1"/>
  <c r="V142" i="1" s="1"/>
  <c r="AP142" i="1" s="1"/>
  <c r="N143" i="1"/>
  <c r="W143" i="1" s="1"/>
  <c r="V143" i="1" s="1"/>
  <c r="AP143" i="1" s="1"/>
  <c r="N144" i="1"/>
  <c r="W144" i="1" s="1"/>
  <c r="V144" i="1" s="1"/>
  <c r="AP144" i="1" s="1"/>
  <c r="N145" i="1"/>
  <c r="W145" i="1" s="1"/>
  <c r="V145" i="1" s="1"/>
  <c r="AP145" i="1" s="1"/>
  <c r="N146" i="1"/>
  <c r="N147" i="1"/>
  <c r="W147" i="1" s="1"/>
  <c r="V147" i="1" s="1"/>
  <c r="AP147" i="1" s="1"/>
  <c r="N148" i="1"/>
  <c r="N149" i="1"/>
  <c r="W149" i="1" s="1"/>
  <c r="V149" i="1" s="1"/>
  <c r="AP149" i="1" s="1"/>
  <c r="N150" i="1"/>
  <c r="W150" i="1" s="1"/>
  <c r="V150" i="1" s="1"/>
  <c r="N151" i="1"/>
  <c r="W151" i="1" s="1"/>
  <c r="V151" i="1" s="1"/>
  <c r="AP151" i="1" s="1"/>
  <c r="N152" i="1"/>
  <c r="W152" i="1" s="1"/>
  <c r="V152" i="1" s="1"/>
  <c r="N153" i="1"/>
  <c r="W153" i="1" s="1"/>
  <c r="V153" i="1" s="1"/>
  <c r="AP153" i="1" s="1"/>
  <c r="N154" i="1"/>
  <c r="W154" i="1" s="1"/>
  <c r="V154" i="1" s="1"/>
  <c r="AP154" i="1" s="1"/>
  <c r="N155" i="1"/>
  <c r="N156" i="1"/>
  <c r="W156" i="1" s="1"/>
  <c r="V156" i="1" s="1"/>
  <c r="AP156" i="1" s="1"/>
  <c r="N157" i="1"/>
  <c r="W157" i="1" s="1"/>
  <c r="V157" i="1" s="1"/>
  <c r="AP157" i="1" s="1"/>
  <c r="AQ157" i="1" s="1"/>
  <c r="N158" i="1"/>
  <c r="W158" i="1" s="1"/>
  <c r="V158" i="1" s="1"/>
  <c r="AP158" i="1" s="1"/>
  <c r="N159" i="1"/>
  <c r="W159" i="1" s="1"/>
  <c r="V159" i="1" s="1"/>
  <c r="AP159" i="1" s="1"/>
  <c r="AQ159" i="1" s="1"/>
  <c r="N160" i="1"/>
  <c r="W160" i="1" s="1"/>
  <c r="V160" i="1" s="1"/>
  <c r="AP160" i="1" s="1"/>
  <c r="N161" i="1"/>
  <c r="W161" i="1" s="1"/>
  <c r="V161" i="1" s="1"/>
  <c r="AP161" i="1" s="1"/>
  <c r="N162" i="1"/>
  <c r="N163" i="1"/>
  <c r="W163" i="1" s="1"/>
  <c r="V163" i="1" s="1"/>
  <c r="AP163" i="1" s="1"/>
  <c r="AQ163" i="1" s="1"/>
  <c r="N164" i="1"/>
  <c r="W164" i="1" s="1"/>
  <c r="V164" i="1" s="1"/>
  <c r="AP164" i="1" s="1"/>
  <c r="N165" i="1"/>
  <c r="W165" i="1" s="1"/>
  <c r="V165" i="1" s="1"/>
  <c r="AP165" i="1" s="1"/>
  <c r="AQ165" i="1" s="1"/>
  <c r="N166" i="1"/>
  <c r="W166" i="1" s="1"/>
  <c r="V166" i="1" s="1"/>
  <c r="AP166" i="1" s="1"/>
  <c r="N167" i="1"/>
  <c r="W167" i="1" s="1"/>
  <c r="V167" i="1" s="1"/>
  <c r="AP167" i="1" s="1"/>
  <c r="N168" i="1"/>
  <c r="W168" i="1" s="1"/>
  <c r="V168" i="1" s="1"/>
  <c r="AP168" i="1" s="1"/>
  <c r="N169" i="1"/>
  <c r="W169" i="1" s="1"/>
  <c r="V169" i="1" s="1"/>
  <c r="AP169" i="1" s="1"/>
  <c r="AQ169" i="1" s="1"/>
  <c r="N170" i="1"/>
  <c r="W170" i="1" s="1"/>
  <c r="V170" i="1" s="1"/>
  <c r="AP170" i="1" s="1"/>
  <c r="N171" i="1"/>
  <c r="W171" i="1" s="1"/>
  <c r="V171" i="1" s="1"/>
  <c r="AP171" i="1" s="1"/>
  <c r="AQ171" i="1" s="1"/>
  <c r="N172" i="1"/>
  <c r="W172" i="1" s="1"/>
  <c r="V172" i="1" s="1"/>
  <c r="AP172" i="1" s="1"/>
  <c r="N173" i="1"/>
  <c r="W173" i="1" s="1"/>
  <c r="V173" i="1" s="1"/>
  <c r="AP173" i="1" s="1"/>
  <c r="N174" i="1"/>
  <c r="W174" i="1" s="1"/>
  <c r="V174" i="1" s="1"/>
  <c r="AP174" i="1" s="1"/>
  <c r="AO174" i="1" s="1"/>
  <c r="N175" i="1"/>
  <c r="W175" i="1" s="1"/>
  <c r="V175" i="1" s="1"/>
  <c r="AP175" i="1" s="1"/>
  <c r="N176" i="1"/>
  <c r="N177" i="1"/>
  <c r="W177" i="1" s="1"/>
  <c r="V177" i="1" s="1"/>
  <c r="AP177" i="1" s="1"/>
  <c r="N178" i="1"/>
  <c r="W178" i="1" s="1"/>
  <c r="V178" i="1" s="1"/>
  <c r="AP178" i="1" s="1"/>
  <c r="AO178" i="1" s="1"/>
  <c r="N179" i="1"/>
  <c r="W179" i="1" s="1"/>
  <c r="V179" i="1" s="1"/>
  <c r="AP179" i="1" s="1"/>
  <c r="N180" i="1"/>
  <c r="W180" i="1" s="1"/>
  <c r="V180" i="1" s="1"/>
  <c r="AP180" i="1" s="1"/>
  <c r="AO180" i="1" s="1"/>
  <c r="N181" i="1"/>
  <c r="W181" i="1" s="1"/>
  <c r="V181" i="1" s="1"/>
  <c r="AP181" i="1" s="1"/>
  <c r="N182" i="1"/>
  <c r="N183" i="1"/>
  <c r="W183" i="1" s="1"/>
  <c r="V183" i="1" s="1"/>
  <c r="AP183" i="1" s="1"/>
  <c r="N184" i="1"/>
  <c r="N185" i="1"/>
  <c r="W185" i="1" s="1"/>
  <c r="V185" i="1" s="1"/>
  <c r="AP185" i="1" s="1"/>
  <c r="N186" i="1"/>
  <c r="W186" i="1" s="1"/>
  <c r="V186" i="1" s="1"/>
  <c r="AP186" i="1" s="1"/>
  <c r="AO186" i="1" s="1"/>
  <c r="N187" i="1"/>
  <c r="W187" i="1" s="1"/>
  <c r="V187" i="1" s="1"/>
  <c r="AP187" i="1" s="1"/>
  <c r="N188" i="1"/>
  <c r="W188" i="1" s="1"/>
  <c r="V188" i="1" s="1"/>
  <c r="AP188" i="1" s="1"/>
  <c r="AO188" i="1" s="1"/>
  <c r="N189" i="1"/>
  <c r="W189" i="1" s="1"/>
  <c r="V189" i="1" s="1"/>
  <c r="AP189" i="1" s="1"/>
  <c r="N190" i="1"/>
  <c r="W190" i="1" s="1"/>
  <c r="V190" i="1" s="1"/>
  <c r="AP190" i="1" s="1"/>
  <c r="AO190" i="1" s="1"/>
  <c r="N191" i="1"/>
  <c r="N192" i="1"/>
  <c r="W192" i="1" s="1"/>
  <c r="V192" i="1" s="1"/>
  <c r="AP192" i="1" s="1"/>
  <c r="AO192" i="1" s="1"/>
  <c r="N193" i="1"/>
  <c r="W193" i="1" s="1"/>
  <c r="V193" i="1" s="1"/>
  <c r="AP193" i="1" s="1"/>
  <c r="N194" i="1"/>
  <c r="W194" i="1" s="1"/>
  <c r="V194" i="1" s="1"/>
  <c r="AP194" i="1" s="1"/>
  <c r="AO194" i="1" s="1"/>
  <c r="N195" i="1"/>
  <c r="W195" i="1" s="1"/>
  <c r="V195" i="1" s="1"/>
  <c r="AP195" i="1" s="1"/>
  <c r="N196" i="1"/>
  <c r="W196" i="1" s="1"/>
  <c r="V196" i="1" s="1"/>
  <c r="AP196" i="1" s="1"/>
  <c r="N197" i="1"/>
  <c r="W197" i="1" s="1"/>
  <c r="V197" i="1" s="1"/>
  <c r="AP197" i="1" s="1"/>
  <c r="N198" i="1"/>
  <c r="N199" i="1"/>
  <c r="W199" i="1" s="1"/>
  <c r="V199" i="1" s="1"/>
  <c r="AP199" i="1" s="1"/>
  <c r="N200" i="1"/>
  <c r="W200" i="1" s="1"/>
  <c r="V200" i="1" s="1"/>
  <c r="AP200" i="1" s="1"/>
  <c r="N201" i="1"/>
  <c r="W201" i="1" s="1"/>
  <c r="V201" i="1" s="1"/>
  <c r="AP201" i="1" s="1"/>
  <c r="AO201" i="1" s="1"/>
  <c r="N202" i="1"/>
  <c r="W202" i="1" s="1"/>
  <c r="V202" i="1" s="1"/>
  <c r="AP202" i="1" s="1"/>
  <c r="AQ202" i="1" s="1"/>
  <c r="N203" i="1"/>
  <c r="W203" i="1" s="1"/>
  <c r="V203" i="1" s="1"/>
  <c r="AP203" i="1" s="1"/>
  <c r="N204" i="1"/>
  <c r="W204" i="1" s="1"/>
  <c r="V204" i="1" s="1"/>
  <c r="AP204" i="1" s="1"/>
  <c r="AO204" i="1" s="1"/>
  <c r="N205" i="1"/>
  <c r="W205" i="1" s="1"/>
  <c r="V205" i="1" s="1"/>
  <c r="AP205" i="1" s="1"/>
  <c r="N206" i="1"/>
  <c r="W206" i="1" s="1"/>
  <c r="V206" i="1" s="1"/>
  <c r="AP206" i="1" s="1"/>
  <c r="N207" i="1"/>
  <c r="W207" i="1" s="1"/>
  <c r="V207" i="1" s="1"/>
  <c r="AP207" i="1" s="1"/>
  <c r="N208" i="1"/>
  <c r="W208" i="1" s="1"/>
  <c r="V208" i="1" s="1"/>
  <c r="AP208" i="1" s="1"/>
  <c r="N209" i="1"/>
  <c r="W209" i="1" s="1"/>
  <c r="V209" i="1" s="1"/>
  <c r="AP209" i="1" s="1"/>
  <c r="N210" i="1"/>
  <c r="W210" i="1" s="1"/>
  <c r="V210" i="1" s="1"/>
  <c r="AP210" i="1" s="1"/>
  <c r="N211" i="1"/>
  <c r="W211" i="1" s="1"/>
  <c r="V211" i="1" s="1"/>
  <c r="AP211" i="1" s="1"/>
  <c r="N212" i="1"/>
  <c r="N213" i="1"/>
  <c r="W213" i="1" s="1"/>
  <c r="V213" i="1" s="1"/>
  <c r="AP213" i="1" s="1"/>
  <c r="N214" i="1"/>
  <c r="W214" i="1" s="1"/>
  <c r="V214" i="1" s="1"/>
  <c r="AP214" i="1" s="1"/>
  <c r="N215" i="1"/>
  <c r="W215" i="1" s="1"/>
  <c r="V215" i="1" s="1"/>
  <c r="AP215" i="1" s="1"/>
  <c r="N216" i="1"/>
  <c r="W216" i="1" s="1"/>
  <c r="V216" i="1" s="1"/>
  <c r="AP216" i="1" s="1"/>
  <c r="N217" i="1"/>
  <c r="W217" i="1" s="1"/>
  <c r="V217" i="1" s="1"/>
  <c r="AP217" i="1" s="1"/>
  <c r="N218" i="1"/>
  <c r="N219" i="1"/>
  <c r="W219" i="1" s="1"/>
  <c r="V219" i="1" s="1"/>
  <c r="AP219" i="1" s="1"/>
  <c r="N220" i="1"/>
  <c r="N221" i="1"/>
  <c r="W221" i="1" s="1"/>
  <c r="V221" i="1" s="1"/>
  <c r="AP221" i="1" s="1"/>
  <c r="N222" i="1"/>
  <c r="W222" i="1" s="1"/>
  <c r="V222" i="1" s="1"/>
  <c r="AP222" i="1" s="1"/>
  <c r="N223" i="1"/>
  <c r="W223" i="1" s="1"/>
  <c r="V223" i="1" s="1"/>
  <c r="AP223" i="1" s="1"/>
  <c r="N224" i="1"/>
  <c r="W224" i="1" s="1"/>
  <c r="V224" i="1" s="1"/>
  <c r="AP224" i="1" s="1"/>
  <c r="N225" i="1"/>
  <c r="W225" i="1" s="1"/>
  <c r="V225" i="1" s="1"/>
  <c r="AP225" i="1" s="1"/>
  <c r="N226" i="1"/>
  <c r="W226" i="1" s="1"/>
  <c r="V226" i="1" s="1"/>
  <c r="AP226" i="1" s="1"/>
  <c r="N227" i="1"/>
  <c r="N228" i="1"/>
  <c r="W228" i="1" s="1"/>
  <c r="V228" i="1" s="1"/>
  <c r="AP228" i="1" s="1"/>
  <c r="N229" i="1"/>
  <c r="W229" i="1" s="1"/>
  <c r="V229" i="1" s="1"/>
  <c r="AP229" i="1" s="1"/>
  <c r="N230" i="1"/>
  <c r="W230" i="1" s="1"/>
  <c r="V230" i="1" s="1"/>
  <c r="AP230" i="1" s="1"/>
  <c r="N231" i="1"/>
  <c r="W231" i="1" s="1"/>
  <c r="V231" i="1" s="1"/>
  <c r="AP231" i="1" s="1"/>
  <c r="N232" i="1"/>
  <c r="W232" i="1" s="1"/>
  <c r="V232" i="1" s="1"/>
  <c r="AP232" i="1" s="1"/>
  <c r="AQ232" i="1" s="1"/>
  <c r="N233" i="1"/>
  <c r="W233" i="1" s="1"/>
  <c r="V233" i="1" s="1"/>
  <c r="AP233" i="1" s="1"/>
  <c r="AO233" i="1" s="1"/>
  <c r="N234" i="1"/>
  <c r="N235" i="1"/>
  <c r="W235" i="1" s="1"/>
  <c r="V235" i="1" s="1"/>
  <c r="AP235" i="1" s="1"/>
  <c r="N236" i="1"/>
  <c r="W236" i="1" s="1"/>
  <c r="V236" i="1" s="1"/>
  <c r="AP236" i="1" s="1"/>
  <c r="N237" i="1"/>
  <c r="W237" i="1" s="1"/>
  <c r="V237" i="1" s="1"/>
  <c r="AP237" i="1" s="1"/>
  <c r="N238" i="1"/>
  <c r="W238" i="1" s="1"/>
  <c r="V238" i="1" s="1"/>
  <c r="AP238" i="1" s="1"/>
  <c r="N239" i="1"/>
  <c r="W239" i="1" s="1"/>
  <c r="V239" i="1" s="1"/>
  <c r="AP239" i="1" s="1"/>
  <c r="N240" i="1"/>
  <c r="W240" i="1" s="1"/>
  <c r="V240" i="1" s="1"/>
  <c r="AP240" i="1" s="1"/>
  <c r="N241" i="1"/>
  <c r="W241" i="1" s="1"/>
  <c r="V241" i="1" s="1"/>
  <c r="AP241" i="1" s="1"/>
  <c r="N242" i="1"/>
  <c r="W242" i="1" s="1"/>
  <c r="V242" i="1" s="1"/>
  <c r="AP242" i="1" s="1"/>
  <c r="N243" i="1"/>
  <c r="W243" i="1" s="1"/>
  <c r="V243" i="1" s="1"/>
  <c r="AP243" i="1" s="1"/>
  <c r="N244" i="1"/>
  <c r="W244" i="1" s="1"/>
  <c r="V244" i="1" s="1"/>
  <c r="AP244" i="1" s="1"/>
  <c r="N245" i="1"/>
  <c r="W245" i="1" s="1"/>
  <c r="V245" i="1" s="1"/>
  <c r="AP245" i="1" s="1"/>
  <c r="N246" i="1"/>
  <c r="W246" i="1" s="1"/>
  <c r="V246" i="1" s="1"/>
  <c r="AP246" i="1" s="1"/>
  <c r="N247" i="1"/>
  <c r="W247" i="1" s="1"/>
  <c r="V247" i="1" s="1"/>
  <c r="AP247" i="1" s="1"/>
  <c r="N248" i="1"/>
  <c r="W248" i="1" s="1"/>
  <c r="V248" i="1" s="1"/>
  <c r="AP248" i="1" s="1"/>
  <c r="AO248" i="1" s="1"/>
  <c r="N249" i="1"/>
  <c r="W249" i="1" s="1"/>
  <c r="V249" i="1" s="1"/>
  <c r="AP249" i="1" s="1"/>
  <c r="N250" i="1"/>
  <c r="W250" i="1" s="1"/>
  <c r="V250" i="1" s="1"/>
  <c r="AP250" i="1" s="1"/>
  <c r="N251" i="1"/>
  <c r="W251" i="1" s="1"/>
  <c r="V251" i="1" s="1"/>
  <c r="AP251" i="1" s="1"/>
  <c r="N252" i="1"/>
  <c r="W252" i="1" s="1"/>
  <c r="V252" i="1" s="1"/>
  <c r="AP252" i="1" s="1"/>
  <c r="N253" i="1"/>
  <c r="W253" i="1" s="1"/>
  <c r="V253" i="1" s="1"/>
  <c r="AP253" i="1" s="1"/>
  <c r="N254" i="1"/>
  <c r="W254" i="1" s="1"/>
  <c r="V254" i="1" s="1"/>
  <c r="AP254" i="1" s="1"/>
  <c r="N255" i="1"/>
  <c r="W255" i="1" s="1"/>
  <c r="V255" i="1" s="1"/>
  <c r="AP255" i="1" s="1"/>
  <c r="N256" i="1"/>
  <c r="W256" i="1" s="1"/>
  <c r="V256" i="1" s="1"/>
  <c r="AP256" i="1" s="1"/>
  <c r="AQ256" i="1" s="1"/>
  <c r="N257" i="1"/>
  <c r="W257" i="1" s="1"/>
  <c r="V257" i="1" s="1"/>
  <c r="AP257" i="1" s="1"/>
  <c r="N258" i="1"/>
  <c r="W258" i="1" s="1"/>
  <c r="V258" i="1" s="1"/>
  <c r="AP258" i="1" s="1"/>
  <c r="N259" i="1"/>
  <c r="W259" i="1" s="1"/>
  <c r="V259" i="1" s="1"/>
  <c r="AP259" i="1" s="1"/>
  <c r="N260" i="1"/>
  <c r="W260" i="1" s="1"/>
  <c r="V260" i="1" s="1"/>
  <c r="AP260" i="1" s="1"/>
  <c r="N261" i="1"/>
  <c r="W261" i="1" s="1"/>
  <c r="V261" i="1" s="1"/>
  <c r="N262" i="1"/>
  <c r="W262" i="1" s="1"/>
  <c r="V262" i="1" s="1"/>
  <c r="AP262" i="1" s="1"/>
  <c r="AO262" i="1" s="1"/>
  <c r="N263" i="1"/>
  <c r="W263" i="1" s="1"/>
  <c r="V263" i="1" s="1"/>
  <c r="AP263" i="1" s="1"/>
  <c r="N264" i="1"/>
  <c r="W264" i="1" s="1"/>
  <c r="V264" i="1" s="1"/>
  <c r="N265" i="1"/>
  <c r="W265" i="1" s="1"/>
  <c r="V265" i="1" s="1"/>
  <c r="AP265" i="1" s="1"/>
  <c r="N266" i="1"/>
  <c r="W266" i="1" s="1"/>
  <c r="V266" i="1" s="1"/>
  <c r="AP266" i="1" s="1"/>
  <c r="AQ266" i="1" s="1"/>
  <c r="N267" i="1"/>
  <c r="W267" i="1" s="1"/>
  <c r="V267" i="1" s="1"/>
  <c r="AP267" i="1" s="1"/>
  <c r="AO267" i="1" s="1"/>
  <c r="N268" i="1"/>
  <c r="W268" i="1" s="1"/>
  <c r="V268" i="1" s="1"/>
  <c r="AP268" i="1" s="1"/>
  <c r="AQ268" i="1" s="1"/>
  <c r="N269" i="1"/>
  <c r="W269" i="1" s="1"/>
  <c r="V269" i="1" s="1"/>
  <c r="AP269" i="1" s="1"/>
  <c r="AO269" i="1" s="1"/>
  <c r="N270" i="1"/>
  <c r="W270" i="1" s="1"/>
  <c r="V270" i="1" s="1"/>
  <c r="N271" i="1"/>
  <c r="W271" i="1" s="1"/>
  <c r="V271" i="1" s="1"/>
  <c r="N272" i="1"/>
  <c r="W272" i="1" s="1"/>
  <c r="V272" i="1" s="1"/>
  <c r="N273" i="1"/>
  <c r="W273" i="1" s="1"/>
  <c r="V273" i="1" s="1"/>
  <c r="N274" i="1"/>
  <c r="W274" i="1" s="1"/>
  <c r="V274" i="1" s="1"/>
  <c r="AP274" i="1" s="1"/>
  <c r="N275" i="1"/>
  <c r="W275" i="1" s="1"/>
  <c r="V275" i="1" s="1"/>
  <c r="AP275" i="1" s="1"/>
  <c r="AQ275" i="1" s="1"/>
  <c r="N276" i="1"/>
  <c r="W276" i="1" s="1"/>
  <c r="V276" i="1" s="1"/>
  <c r="AP276" i="1" s="1"/>
  <c r="AO276" i="1" s="1"/>
  <c r="N277" i="1"/>
  <c r="W277" i="1" s="1"/>
  <c r="V277" i="1" s="1"/>
  <c r="AP277" i="1" s="1"/>
  <c r="AQ277" i="1" s="1"/>
  <c r="N278" i="1"/>
  <c r="W278" i="1" s="1"/>
  <c r="V278" i="1" s="1"/>
  <c r="AP278" i="1" s="1"/>
  <c r="N279" i="1"/>
  <c r="W279" i="1" s="1"/>
  <c r="V279" i="1" s="1"/>
  <c r="AP279" i="1" s="1"/>
  <c r="AO279" i="1" s="1"/>
  <c r="N280" i="1"/>
  <c r="W280" i="1" s="1"/>
  <c r="V280" i="1" s="1"/>
  <c r="AP280" i="1" s="1"/>
  <c r="N281" i="1"/>
  <c r="W281" i="1" s="1"/>
  <c r="V281" i="1" s="1"/>
  <c r="AP281" i="1" s="1"/>
  <c r="N282" i="1"/>
  <c r="W282" i="1" s="1"/>
  <c r="V282" i="1" s="1"/>
  <c r="AP282" i="1" s="1"/>
  <c r="N283" i="1"/>
  <c r="W283" i="1" s="1"/>
  <c r="V283" i="1" s="1"/>
  <c r="AP283" i="1" s="1"/>
  <c r="AQ283" i="1" s="1"/>
  <c r="N284" i="1"/>
  <c r="W284" i="1" s="1"/>
  <c r="V284" i="1" s="1"/>
  <c r="AP284" i="1" s="1"/>
  <c r="AO284" i="1" s="1"/>
  <c r="N285" i="1"/>
  <c r="W285" i="1" s="1"/>
  <c r="V285" i="1" s="1"/>
  <c r="N286" i="1"/>
  <c r="W286" i="1" s="1"/>
  <c r="V286" i="1" s="1"/>
  <c r="N287" i="1"/>
  <c r="W287" i="1" s="1"/>
  <c r="V287" i="1" s="1"/>
  <c r="N288" i="1"/>
  <c r="W288" i="1" s="1"/>
  <c r="V288" i="1" s="1"/>
  <c r="N289" i="1"/>
  <c r="W289" i="1" s="1"/>
  <c r="V289" i="1" s="1"/>
  <c r="AP289" i="1" s="1"/>
  <c r="AQ289" i="1" s="1"/>
  <c r="N290" i="1"/>
  <c r="W290" i="1" s="1"/>
  <c r="V290" i="1" s="1"/>
  <c r="AP290" i="1" s="1"/>
  <c r="AO290" i="1" s="1"/>
  <c r="N291" i="1"/>
  <c r="W291" i="1" s="1"/>
  <c r="V291" i="1" s="1"/>
  <c r="AP291" i="1" s="1"/>
  <c r="N292" i="1"/>
  <c r="W292" i="1" s="1"/>
  <c r="V292" i="1" s="1"/>
  <c r="AP292" i="1" s="1"/>
  <c r="N293" i="1"/>
  <c r="W293" i="1" s="1"/>
  <c r="V293" i="1" s="1"/>
  <c r="AP293" i="1" s="1"/>
  <c r="N294" i="1"/>
  <c r="W294" i="1" s="1"/>
  <c r="V294" i="1" s="1"/>
  <c r="AP294" i="1" s="1"/>
  <c r="N295" i="1"/>
  <c r="W295" i="1" s="1"/>
  <c r="V295" i="1" s="1"/>
  <c r="AP295" i="1" s="1"/>
  <c r="N296" i="1"/>
  <c r="W296" i="1" s="1"/>
  <c r="V296" i="1" s="1"/>
  <c r="AP296" i="1" s="1"/>
  <c r="N297" i="1"/>
  <c r="W297" i="1" s="1"/>
  <c r="V297" i="1" s="1"/>
  <c r="AP297" i="1" s="1"/>
  <c r="N298" i="1"/>
  <c r="W298" i="1" s="1"/>
  <c r="V298" i="1" s="1"/>
  <c r="AP298" i="1" s="1"/>
  <c r="N299" i="1"/>
  <c r="W299" i="1" s="1"/>
  <c r="V299" i="1" s="1"/>
  <c r="AP299" i="1" s="1"/>
  <c r="N300" i="1"/>
  <c r="W300" i="1" s="1"/>
  <c r="V300" i="1" s="1"/>
  <c r="AP300" i="1" s="1"/>
  <c r="AQ300" i="1" s="1"/>
  <c r="N301" i="1"/>
  <c r="W301" i="1" s="1"/>
  <c r="V301" i="1" s="1"/>
  <c r="AP301" i="1" s="1"/>
  <c r="N302" i="1"/>
  <c r="W302" i="1" s="1"/>
  <c r="V302" i="1" s="1"/>
  <c r="AP302" i="1" s="1"/>
  <c r="N303" i="1"/>
  <c r="W303" i="1" s="1"/>
  <c r="V303" i="1" s="1"/>
  <c r="AP303" i="1" s="1"/>
  <c r="N304" i="1"/>
  <c r="W304" i="1" s="1"/>
  <c r="V304" i="1" s="1"/>
  <c r="AP304" i="1" s="1"/>
  <c r="N305" i="1"/>
  <c r="W305" i="1" s="1"/>
  <c r="V305" i="1" s="1"/>
  <c r="AP305" i="1" s="1"/>
  <c r="N306" i="1"/>
  <c r="W306" i="1" s="1"/>
  <c r="V306" i="1" s="1"/>
  <c r="AP306" i="1" s="1"/>
  <c r="N307" i="1"/>
  <c r="W307" i="1" s="1"/>
  <c r="V307" i="1" s="1"/>
  <c r="AP307" i="1" s="1"/>
  <c r="N308" i="1"/>
  <c r="W308" i="1" s="1"/>
  <c r="V308" i="1" s="1"/>
  <c r="AP308" i="1" s="1"/>
  <c r="N309" i="1"/>
  <c r="W309" i="1" s="1"/>
  <c r="V309" i="1" s="1"/>
  <c r="AP309" i="1" s="1"/>
  <c r="N310" i="1"/>
  <c r="W310" i="1" s="1"/>
  <c r="V310" i="1" s="1"/>
  <c r="AP310" i="1" s="1"/>
  <c r="AO310" i="1" s="1"/>
  <c r="N311" i="1"/>
  <c r="W311" i="1" s="1"/>
  <c r="V311" i="1" s="1"/>
  <c r="AP311" i="1" s="1"/>
  <c r="AQ311" i="1" s="1"/>
  <c r="N312" i="1"/>
  <c r="W312" i="1" s="1"/>
  <c r="V312" i="1" s="1"/>
  <c r="AP312" i="1" s="1"/>
  <c r="N313" i="1"/>
  <c r="W313" i="1" s="1"/>
  <c r="V313" i="1" s="1"/>
  <c r="AP313" i="1" s="1"/>
  <c r="N314" i="1"/>
  <c r="W314" i="1" s="1"/>
  <c r="V314" i="1" s="1"/>
  <c r="AP314" i="1" s="1"/>
  <c r="N315" i="1"/>
  <c r="W315" i="1" s="1"/>
  <c r="V315" i="1" s="1"/>
  <c r="AP315" i="1" s="1"/>
  <c r="N316" i="1"/>
  <c r="W316" i="1" s="1"/>
  <c r="V316" i="1" s="1"/>
  <c r="AP316" i="1" s="1"/>
  <c r="N317" i="1"/>
  <c r="W317" i="1" s="1"/>
  <c r="V317" i="1" s="1"/>
  <c r="AP317" i="1" s="1"/>
  <c r="N318" i="1"/>
  <c r="W318" i="1" s="1"/>
  <c r="V318" i="1" s="1"/>
  <c r="AP318" i="1" s="1"/>
  <c r="N319" i="1"/>
  <c r="W319" i="1" s="1"/>
  <c r="V319" i="1" s="1"/>
  <c r="AP319" i="1" s="1"/>
  <c r="N320" i="1"/>
  <c r="W320" i="1" s="1"/>
  <c r="V320" i="1" s="1"/>
  <c r="AP320" i="1" s="1"/>
  <c r="AO320" i="1" s="1"/>
  <c r="N321" i="1"/>
  <c r="W321" i="1" s="1"/>
  <c r="V321" i="1" s="1"/>
  <c r="AP321" i="1" s="1"/>
  <c r="N322" i="1"/>
  <c r="W322" i="1" s="1"/>
  <c r="V322" i="1" s="1"/>
  <c r="AP322" i="1" s="1"/>
  <c r="N323" i="1"/>
  <c r="W323" i="1" s="1"/>
  <c r="V323" i="1" s="1"/>
  <c r="AP323" i="1" s="1"/>
  <c r="N324" i="1"/>
  <c r="W324" i="1" s="1"/>
  <c r="V324" i="1" s="1"/>
  <c r="AP324" i="1" s="1"/>
  <c r="N325" i="1"/>
  <c r="W325" i="1" s="1"/>
  <c r="V325" i="1" s="1"/>
  <c r="AP325" i="1" s="1"/>
  <c r="N326" i="1"/>
  <c r="W326" i="1" s="1"/>
  <c r="V326" i="1" s="1"/>
  <c r="AP326" i="1" s="1"/>
  <c r="N327" i="1"/>
  <c r="W327" i="1" s="1"/>
  <c r="V327" i="1" s="1"/>
  <c r="AP327" i="1" s="1"/>
  <c r="N328" i="1"/>
  <c r="W328" i="1" s="1"/>
  <c r="V328" i="1" s="1"/>
  <c r="AP328" i="1" s="1"/>
  <c r="AQ328" i="1" s="1"/>
  <c r="N329" i="1"/>
  <c r="W329" i="1" s="1"/>
  <c r="V329" i="1" s="1"/>
  <c r="AP329" i="1" s="1"/>
  <c r="N330" i="1"/>
  <c r="W330" i="1" s="1"/>
  <c r="V330" i="1" s="1"/>
  <c r="AP330" i="1" s="1"/>
  <c r="N331" i="1"/>
  <c r="W331" i="1" s="1"/>
  <c r="V331" i="1" s="1"/>
  <c r="AP331" i="1" s="1"/>
  <c r="N332" i="1"/>
  <c r="W332" i="1" s="1"/>
  <c r="V332" i="1" s="1"/>
  <c r="AP332" i="1" s="1"/>
  <c r="N333" i="1"/>
  <c r="W333" i="1" s="1"/>
  <c r="V333" i="1" s="1"/>
  <c r="AP333" i="1" s="1"/>
  <c r="N334" i="1"/>
  <c r="W334" i="1" s="1"/>
  <c r="V334" i="1" s="1"/>
  <c r="AP334" i="1" s="1"/>
  <c r="AO334" i="1" s="1"/>
  <c r="N335" i="1"/>
  <c r="W335" i="1" s="1"/>
  <c r="V335" i="1" s="1"/>
  <c r="AP335" i="1" s="1"/>
  <c r="N336" i="1"/>
  <c r="W336" i="1" s="1"/>
  <c r="V336" i="1" s="1"/>
  <c r="AP336" i="1" s="1"/>
  <c r="N337" i="1"/>
  <c r="W337" i="1" s="1"/>
  <c r="V337" i="1" s="1"/>
  <c r="AP337" i="1" s="1"/>
  <c r="N338" i="1"/>
  <c r="W338" i="1" s="1"/>
  <c r="V338" i="1" s="1"/>
  <c r="AP338" i="1" s="1"/>
  <c r="N339" i="1"/>
  <c r="W339" i="1" s="1"/>
  <c r="V339" i="1" s="1"/>
  <c r="AP339" i="1" s="1"/>
  <c r="N340" i="1"/>
  <c r="W340" i="1" s="1"/>
  <c r="V340" i="1" s="1"/>
  <c r="AP340" i="1" s="1"/>
  <c r="N341" i="1"/>
  <c r="W341" i="1" s="1"/>
  <c r="V341" i="1" s="1"/>
  <c r="AP341" i="1" s="1"/>
  <c r="N342" i="1"/>
  <c r="W342" i="1" s="1"/>
  <c r="V342" i="1" s="1"/>
  <c r="AP342" i="1" s="1"/>
  <c r="N343" i="1"/>
  <c r="W343" i="1" s="1"/>
  <c r="V343" i="1" s="1"/>
  <c r="AP343" i="1" s="1"/>
  <c r="AQ343" i="1" s="1"/>
  <c r="N344" i="1"/>
  <c r="W344" i="1" s="1"/>
  <c r="V344" i="1" s="1"/>
  <c r="AP344" i="1" s="1"/>
  <c r="AO344" i="1" s="1"/>
  <c r="N345" i="1"/>
  <c r="W345" i="1" s="1"/>
  <c r="V345" i="1" s="1"/>
  <c r="AP345" i="1" s="1"/>
  <c r="N346" i="1"/>
  <c r="W346" i="1" s="1"/>
  <c r="V346" i="1" s="1"/>
  <c r="AP346" i="1" s="1"/>
  <c r="N347" i="1"/>
  <c r="W347" i="1" s="1"/>
  <c r="V347" i="1" s="1"/>
  <c r="AP347" i="1" s="1"/>
  <c r="N348" i="1"/>
  <c r="W348" i="1" s="1"/>
  <c r="V348" i="1" s="1"/>
  <c r="AP348" i="1" s="1"/>
  <c r="N349" i="1"/>
  <c r="W349" i="1" s="1"/>
  <c r="V349" i="1" s="1"/>
  <c r="AP349" i="1" s="1"/>
  <c r="N350" i="1"/>
  <c r="W350" i="1" s="1"/>
  <c r="V350" i="1" s="1"/>
  <c r="AP350" i="1" s="1"/>
  <c r="N351" i="1"/>
  <c r="W351" i="1" s="1"/>
  <c r="V351" i="1" s="1"/>
  <c r="AP351" i="1" s="1"/>
  <c r="AQ351" i="1" s="1"/>
  <c r="N352" i="1"/>
  <c r="W352" i="1" s="1"/>
  <c r="V352" i="1" s="1"/>
  <c r="AP352" i="1" s="1"/>
  <c r="N353" i="1"/>
  <c r="W353" i="1" s="1"/>
  <c r="V353" i="1" s="1"/>
  <c r="AP353" i="1" s="1"/>
  <c r="N354" i="1"/>
  <c r="W354" i="1" s="1"/>
  <c r="V354" i="1" s="1"/>
  <c r="AP354" i="1" s="1"/>
  <c r="N355" i="1"/>
  <c r="W355" i="1" s="1"/>
  <c r="V355" i="1" s="1"/>
  <c r="AP355" i="1" s="1"/>
  <c r="N356" i="1"/>
  <c r="W356" i="1" s="1"/>
  <c r="V356" i="1" s="1"/>
  <c r="AP356" i="1" s="1"/>
  <c r="N357" i="1"/>
  <c r="W357" i="1" s="1"/>
  <c r="V357" i="1" s="1"/>
  <c r="AP357" i="1" s="1"/>
  <c r="N358" i="1"/>
  <c r="W358" i="1" s="1"/>
  <c r="V358" i="1" s="1"/>
  <c r="AP358" i="1" s="1"/>
  <c r="N359" i="1"/>
  <c r="W359" i="1" s="1"/>
  <c r="V359" i="1" s="1"/>
  <c r="AP359" i="1" s="1"/>
  <c r="N360" i="1"/>
  <c r="W360" i="1" s="1"/>
  <c r="V360" i="1" s="1"/>
  <c r="AP360" i="1" s="1"/>
  <c r="N361" i="1"/>
  <c r="W361" i="1" s="1"/>
  <c r="V361" i="1" s="1"/>
  <c r="AP361" i="1" s="1"/>
  <c r="N362" i="1"/>
  <c r="W362" i="1" s="1"/>
  <c r="V362" i="1" s="1"/>
  <c r="AP362" i="1" s="1"/>
  <c r="N363" i="1"/>
  <c r="W363" i="1" s="1"/>
  <c r="V363" i="1" s="1"/>
  <c r="AP363" i="1" s="1"/>
  <c r="AO363" i="1" s="1"/>
  <c r="N364" i="1"/>
  <c r="W364" i="1" s="1"/>
  <c r="V364" i="1" s="1"/>
  <c r="AP364" i="1" s="1"/>
  <c r="AQ364" i="1" s="1"/>
  <c r="N365" i="1"/>
  <c r="W365" i="1" s="1"/>
  <c r="V365" i="1" s="1"/>
  <c r="AP365" i="1" s="1"/>
  <c r="AO365" i="1" s="1"/>
  <c r="N366" i="1"/>
  <c r="W366" i="1" s="1"/>
  <c r="V366" i="1" s="1"/>
  <c r="AP366" i="1" s="1"/>
  <c r="N367" i="1"/>
  <c r="W367" i="1" s="1"/>
  <c r="V367" i="1" s="1"/>
  <c r="AP367" i="1" s="1"/>
  <c r="N368" i="1"/>
  <c r="W368" i="1" s="1"/>
  <c r="V368" i="1" s="1"/>
  <c r="N369" i="1"/>
  <c r="W369" i="1" s="1"/>
  <c r="V369" i="1" s="1"/>
  <c r="AP369" i="1" s="1"/>
  <c r="N370" i="1"/>
  <c r="W370" i="1" s="1"/>
  <c r="V370" i="1" s="1"/>
  <c r="AP370" i="1" s="1"/>
  <c r="AQ370" i="1" s="1"/>
  <c r="N371" i="1"/>
  <c r="W371" i="1" s="1"/>
  <c r="V371" i="1" s="1"/>
  <c r="AP371" i="1" s="1"/>
  <c r="AO371" i="1" s="1"/>
  <c r="N372" i="1"/>
  <c r="W372" i="1" s="1"/>
  <c r="V372" i="1" s="1"/>
  <c r="AP372" i="1" s="1"/>
  <c r="AQ372" i="1" s="1"/>
  <c r="N373" i="1"/>
  <c r="W373" i="1" s="1"/>
  <c r="V373" i="1" s="1"/>
  <c r="AP373" i="1" s="1"/>
  <c r="AO373" i="1" s="1"/>
  <c r="N374" i="1"/>
  <c r="W374" i="1" s="1"/>
  <c r="V374" i="1" s="1"/>
  <c r="AP374" i="1" s="1"/>
  <c r="AQ374" i="1" s="1"/>
  <c r="N375" i="1"/>
  <c r="W375" i="1" s="1"/>
  <c r="V375" i="1" s="1"/>
  <c r="AP375" i="1" s="1"/>
  <c r="N376" i="1"/>
  <c r="W376" i="1" s="1"/>
  <c r="V376" i="1" s="1"/>
  <c r="AP376" i="1" s="1"/>
  <c r="N377" i="1"/>
  <c r="W377" i="1" s="1"/>
  <c r="V377" i="1" s="1"/>
  <c r="AP377" i="1" s="1"/>
  <c r="N378" i="1"/>
  <c r="W378" i="1" s="1"/>
  <c r="V378" i="1" s="1"/>
  <c r="AP378" i="1" s="1"/>
  <c r="N379" i="1"/>
  <c r="W379" i="1" s="1"/>
  <c r="V379" i="1" s="1"/>
  <c r="AP379" i="1" s="1"/>
  <c r="N380" i="1"/>
  <c r="W380" i="1" s="1"/>
  <c r="V380" i="1" s="1"/>
  <c r="AP380" i="1" s="1"/>
  <c r="N381" i="1"/>
  <c r="W381" i="1" s="1"/>
  <c r="V381" i="1" s="1"/>
  <c r="AP381" i="1" s="1"/>
  <c r="AO381" i="1" s="1"/>
  <c r="N382" i="1"/>
  <c r="W382" i="1" s="1"/>
  <c r="V382" i="1" s="1"/>
  <c r="AP382" i="1" s="1"/>
  <c r="N383" i="1"/>
  <c r="W383" i="1" s="1"/>
  <c r="V383" i="1" s="1"/>
  <c r="AP383" i="1" s="1"/>
  <c r="N384" i="1"/>
  <c r="W384" i="1" s="1"/>
  <c r="V384" i="1" s="1"/>
  <c r="AP384" i="1" s="1"/>
  <c r="N385" i="1"/>
  <c r="W385" i="1" s="1"/>
  <c r="V385" i="1" s="1"/>
  <c r="AP385" i="1" s="1"/>
  <c r="N386" i="1"/>
  <c r="W386" i="1" s="1"/>
  <c r="V386" i="1" s="1"/>
  <c r="AP386" i="1" s="1"/>
  <c r="N387" i="1"/>
  <c r="W387" i="1" s="1"/>
  <c r="V387" i="1" s="1"/>
  <c r="AP387" i="1" s="1"/>
  <c r="AQ387" i="1" s="1"/>
  <c r="N388" i="1"/>
  <c r="W388" i="1" s="1"/>
  <c r="V388" i="1" s="1"/>
  <c r="AP388" i="1" s="1"/>
  <c r="N389" i="1"/>
  <c r="W389" i="1" s="1"/>
  <c r="V389" i="1" s="1"/>
  <c r="AP389" i="1" s="1"/>
  <c r="N390" i="1"/>
  <c r="W390" i="1" s="1"/>
  <c r="V390" i="1" s="1"/>
  <c r="AP390" i="1" s="1"/>
  <c r="AO390" i="1" s="1"/>
  <c r="N391" i="1"/>
  <c r="W391" i="1" s="1"/>
  <c r="V391" i="1" s="1"/>
  <c r="AP391" i="1" s="1"/>
  <c r="AQ391" i="1" s="1"/>
  <c r="N392" i="1"/>
  <c r="W392" i="1" s="1"/>
  <c r="V392" i="1" s="1"/>
  <c r="AP392" i="1" s="1"/>
  <c r="AO392" i="1" s="1"/>
  <c r="N393" i="1"/>
  <c r="W393" i="1" s="1"/>
  <c r="V393" i="1" s="1"/>
  <c r="AP393" i="1" s="1"/>
  <c r="AQ393" i="1" s="1"/>
  <c r="N394" i="1"/>
  <c r="W394" i="1" s="1"/>
  <c r="V394" i="1" s="1"/>
  <c r="AP394" i="1" s="1"/>
  <c r="AO394" i="1" s="1"/>
  <c r="N395" i="1"/>
  <c r="W395" i="1" s="1"/>
  <c r="V395" i="1" s="1"/>
  <c r="AP395" i="1" s="1"/>
  <c r="N396" i="1"/>
  <c r="W396" i="1" s="1"/>
  <c r="V396" i="1" s="1"/>
  <c r="AP396" i="1" s="1"/>
  <c r="N397" i="1"/>
  <c r="W397" i="1" s="1"/>
  <c r="V397" i="1" s="1"/>
  <c r="AP397" i="1" s="1"/>
  <c r="N398" i="1"/>
  <c r="W398" i="1" s="1"/>
  <c r="V398" i="1" s="1"/>
  <c r="AP398" i="1" s="1"/>
  <c r="N399" i="1"/>
  <c r="W399" i="1" s="1"/>
  <c r="V399" i="1" s="1"/>
  <c r="AP399" i="1" s="1"/>
  <c r="AQ399" i="1" s="1"/>
  <c r="N400" i="1"/>
  <c r="W400" i="1" s="1"/>
  <c r="V400" i="1" s="1"/>
  <c r="AP400" i="1" s="1"/>
  <c r="AO400" i="1" s="1"/>
  <c r="N401" i="1"/>
  <c r="W401" i="1" s="1"/>
  <c r="V401" i="1" s="1"/>
  <c r="AP401" i="1" s="1"/>
  <c r="AQ401" i="1" s="1"/>
  <c r="N402" i="1"/>
  <c r="W402" i="1" s="1"/>
  <c r="V402" i="1" s="1"/>
  <c r="AP402" i="1" s="1"/>
  <c r="AO402" i="1" s="1"/>
  <c r="N403" i="1"/>
  <c r="W403" i="1" s="1"/>
  <c r="V403" i="1" s="1"/>
  <c r="AP403" i="1" s="1"/>
  <c r="N404" i="1"/>
  <c r="W404" i="1" s="1"/>
  <c r="V404" i="1" s="1"/>
  <c r="AP404" i="1" s="1"/>
  <c r="AQ404" i="1" s="1"/>
  <c r="N405" i="1"/>
  <c r="W405" i="1" s="1"/>
  <c r="V405" i="1" s="1"/>
  <c r="AP405" i="1" s="1"/>
  <c r="AO405" i="1" s="1"/>
  <c r="N406" i="1"/>
  <c r="W406" i="1" s="1"/>
  <c r="V406" i="1" s="1"/>
  <c r="AP406" i="1" s="1"/>
  <c r="AQ406" i="1" s="1"/>
  <c r="N407" i="1"/>
  <c r="W407" i="1" s="1"/>
  <c r="V407" i="1" s="1"/>
  <c r="AP407" i="1" s="1"/>
  <c r="AO407" i="1" s="1"/>
  <c r="N408" i="1"/>
  <c r="W408" i="1" s="1"/>
  <c r="V408" i="1" s="1"/>
  <c r="AP408" i="1" s="1"/>
  <c r="AQ408" i="1" s="1"/>
  <c r="N409" i="1"/>
  <c r="W409" i="1" s="1"/>
  <c r="V409" i="1" s="1"/>
  <c r="AP409" i="1" s="1"/>
  <c r="AO409" i="1" s="1"/>
  <c r="N410" i="1"/>
  <c r="W410" i="1" s="1"/>
  <c r="V410" i="1" s="1"/>
  <c r="AP410" i="1" s="1"/>
  <c r="AQ410" i="1" s="1"/>
  <c r="N411" i="1"/>
  <c r="W411" i="1" s="1"/>
  <c r="V411" i="1" s="1"/>
  <c r="AP411" i="1" s="1"/>
  <c r="AO411" i="1" s="1"/>
  <c r="N412" i="1"/>
  <c r="W412" i="1" s="1"/>
  <c r="V412" i="1" s="1"/>
  <c r="AP412" i="1" s="1"/>
  <c r="AQ412" i="1" s="1"/>
  <c r="N413" i="1"/>
  <c r="W413" i="1" s="1"/>
  <c r="V413" i="1" s="1"/>
  <c r="AP413" i="1" s="1"/>
  <c r="AO413" i="1" s="1"/>
  <c r="N414" i="1"/>
  <c r="W414" i="1" s="1"/>
  <c r="V414" i="1" s="1"/>
  <c r="AP414" i="1" s="1"/>
  <c r="AQ414" i="1" s="1"/>
  <c r="N415" i="1"/>
  <c r="W415" i="1" s="1"/>
  <c r="V415" i="1" s="1"/>
  <c r="AP415" i="1" s="1"/>
  <c r="AO415" i="1" s="1"/>
  <c r="N416" i="1"/>
  <c r="W416" i="1" s="1"/>
  <c r="V416" i="1" s="1"/>
  <c r="AP416" i="1" s="1"/>
  <c r="AQ416" i="1" s="1"/>
  <c r="N417" i="1"/>
  <c r="W417" i="1" s="1"/>
  <c r="V417" i="1" s="1"/>
  <c r="AP417" i="1" s="1"/>
  <c r="AO417" i="1" s="1"/>
  <c r="N418" i="1"/>
  <c r="W418" i="1" s="1"/>
  <c r="V418" i="1" s="1"/>
  <c r="AP418" i="1" s="1"/>
  <c r="AQ418" i="1" s="1"/>
  <c r="N419" i="1"/>
  <c r="W419" i="1" s="1"/>
  <c r="V419" i="1" s="1"/>
  <c r="AP419" i="1" s="1"/>
  <c r="AO419" i="1" s="1"/>
  <c r="N420" i="1"/>
  <c r="W420" i="1" s="1"/>
  <c r="V420" i="1" s="1"/>
  <c r="AP420" i="1" s="1"/>
  <c r="AQ420" i="1" s="1"/>
  <c r="N421" i="1"/>
  <c r="W421" i="1" s="1"/>
  <c r="V421" i="1" s="1"/>
  <c r="AP421" i="1" s="1"/>
  <c r="AO421" i="1" s="1"/>
  <c r="N422" i="1"/>
  <c r="W422" i="1" s="1"/>
  <c r="V422" i="1" s="1"/>
  <c r="AP422" i="1" s="1"/>
  <c r="AQ422" i="1" s="1"/>
  <c r="N423" i="1"/>
  <c r="W423" i="1" s="1"/>
  <c r="V423" i="1" s="1"/>
  <c r="AP423" i="1" s="1"/>
  <c r="AO423" i="1" s="1"/>
  <c r="N424" i="1"/>
  <c r="W424" i="1" s="1"/>
  <c r="V424" i="1" s="1"/>
  <c r="AP424" i="1" s="1"/>
  <c r="AQ424" i="1" s="1"/>
  <c r="N425" i="1"/>
  <c r="W425" i="1" s="1"/>
  <c r="V425" i="1" s="1"/>
  <c r="AP425" i="1" s="1"/>
  <c r="AO425" i="1" s="1"/>
  <c r="N426" i="1"/>
  <c r="W426" i="1" s="1"/>
  <c r="V426" i="1" s="1"/>
  <c r="AP426" i="1" s="1"/>
  <c r="AQ426" i="1" s="1"/>
  <c r="N427" i="1"/>
  <c r="W427" i="1" s="1"/>
  <c r="V427" i="1" s="1"/>
  <c r="AP427" i="1" s="1"/>
  <c r="AO427" i="1" s="1"/>
  <c r="N428" i="1"/>
  <c r="W428" i="1" s="1"/>
  <c r="V428" i="1" s="1"/>
  <c r="AP428" i="1" s="1"/>
  <c r="AQ428" i="1" s="1"/>
  <c r="N429" i="1"/>
  <c r="W429" i="1" s="1"/>
  <c r="V429" i="1" s="1"/>
  <c r="AP429" i="1" s="1"/>
  <c r="AO429" i="1" s="1"/>
  <c r="N430" i="1"/>
  <c r="W430" i="1" s="1"/>
  <c r="V430" i="1" s="1"/>
  <c r="AP430" i="1" s="1"/>
  <c r="AQ430" i="1" s="1"/>
  <c r="N431" i="1"/>
  <c r="W431" i="1" s="1"/>
  <c r="V431" i="1" s="1"/>
  <c r="AP431" i="1" s="1"/>
  <c r="AO431" i="1" s="1"/>
  <c r="N432" i="1"/>
  <c r="W432" i="1" s="1"/>
  <c r="V432" i="1" s="1"/>
  <c r="AP432" i="1" s="1"/>
  <c r="AQ432" i="1" s="1"/>
  <c r="N433" i="1"/>
  <c r="W433" i="1" s="1"/>
  <c r="V433" i="1" s="1"/>
  <c r="AP433" i="1" s="1"/>
  <c r="AO433" i="1" s="1"/>
  <c r="N434" i="1"/>
  <c r="W434" i="1" s="1"/>
  <c r="V434" i="1" s="1"/>
  <c r="AP434" i="1" s="1"/>
  <c r="AQ434" i="1" s="1"/>
  <c r="N435" i="1"/>
  <c r="W435" i="1" s="1"/>
  <c r="V435" i="1" s="1"/>
  <c r="AP435" i="1" s="1"/>
  <c r="AO435" i="1" s="1"/>
  <c r="N436" i="1"/>
  <c r="W436" i="1" s="1"/>
  <c r="V436" i="1" s="1"/>
  <c r="AP436" i="1" s="1"/>
  <c r="AQ436" i="1" s="1"/>
  <c r="N437" i="1"/>
  <c r="W437" i="1" s="1"/>
  <c r="V437" i="1" s="1"/>
  <c r="AP437" i="1" s="1"/>
  <c r="AO437" i="1" s="1"/>
  <c r="N438" i="1"/>
  <c r="W438" i="1" s="1"/>
  <c r="V438" i="1" s="1"/>
  <c r="AP438" i="1" s="1"/>
  <c r="AQ438" i="1" s="1"/>
  <c r="N439" i="1"/>
  <c r="W439" i="1" s="1"/>
  <c r="V439" i="1" s="1"/>
  <c r="AP439" i="1" s="1"/>
  <c r="N440" i="1"/>
  <c r="W440" i="1" s="1"/>
  <c r="V440" i="1" s="1"/>
  <c r="AP440" i="1" s="1"/>
  <c r="AO440" i="1" s="1"/>
  <c r="N441" i="1"/>
  <c r="W441" i="1" s="1"/>
  <c r="V441" i="1" s="1"/>
  <c r="AP441" i="1" s="1"/>
  <c r="AQ441" i="1" s="1"/>
  <c r="N442" i="1"/>
  <c r="W442" i="1" s="1"/>
  <c r="V442" i="1" s="1"/>
  <c r="N443" i="1"/>
  <c r="W443" i="1" s="1"/>
  <c r="V443" i="1" s="1"/>
  <c r="N444" i="1"/>
  <c r="W444" i="1" s="1"/>
  <c r="V444" i="1" s="1"/>
  <c r="AP444" i="1" s="1"/>
  <c r="N445" i="1"/>
  <c r="W445" i="1" s="1"/>
  <c r="V445" i="1" s="1"/>
  <c r="AP445" i="1" s="1"/>
  <c r="N446" i="1"/>
  <c r="W446" i="1" s="1"/>
  <c r="V446" i="1" s="1"/>
  <c r="AP446" i="1" s="1"/>
  <c r="N447" i="1"/>
  <c r="W447" i="1" s="1"/>
  <c r="V447" i="1" s="1"/>
  <c r="AP447" i="1" s="1"/>
  <c r="N448" i="1"/>
  <c r="W448" i="1" s="1"/>
  <c r="V448" i="1" s="1"/>
  <c r="AP448" i="1" s="1"/>
  <c r="AO448" i="1" s="1"/>
  <c r="N449" i="1"/>
  <c r="W449" i="1" s="1"/>
  <c r="V449" i="1" s="1"/>
  <c r="AP449" i="1" s="1"/>
  <c r="AQ449" i="1" s="1"/>
  <c r="N450" i="1"/>
  <c r="W450" i="1" s="1"/>
  <c r="V450" i="1" s="1"/>
  <c r="AP450" i="1" s="1"/>
  <c r="AO450" i="1" s="1"/>
  <c r="N451" i="1"/>
  <c r="W451" i="1" s="1"/>
  <c r="V451" i="1" s="1"/>
  <c r="AP451" i="1" s="1"/>
  <c r="N452" i="1"/>
  <c r="W452" i="1" s="1"/>
  <c r="V452" i="1" s="1"/>
  <c r="AP452" i="1" s="1"/>
  <c r="AQ452" i="1" s="1"/>
  <c r="N453" i="1"/>
  <c r="W453" i="1" s="1"/>
  <c r="V453" i="1" s="1"/>
  <c r="AP453" i="1" s="1"/>
  <c r="AO453" i="1" s="1"/>
  <c r="N454" i="1"/>
  <c r="W454" i="1" s="1"/>
  <c r="V454" i="1" s="1"/>
  <c r="AP454" i="1" s="1"/>
  <c r="AQ454" i="1" s="1"/>
  <c r="N455" i="1"/>
  <c r="W455" i="1" s="1"/>
  <c r="V455" i="1" s="1"/>
  <c r="AP455" i="1" s="1"/>
  <c r="N456" i="1"/>
  <c r="W456" i="1" s="1"/>
  <c r="V456" i="1" s="1"/>
  <c r="AP456" i="1" s="1"/>
  <c r="AO456" i="1" s="1"/>
  <c r="N457" i="1"/>
  <c r="W457" i="1" s="1"/>
  <c r="V457" i="1" s="1"/>
  <c r="AP457" i="1" s="1"/>
  <c r="N458" i="1"/>
  <c r="W458" i="1" s="1"/>
  <c r="V458" i="1" s="1"/>
  <c r="AP458" i="1" s="1"/>
  <c r="AQ458" i="1" s="1"/>
  <c r="N459" i="1"/>
  <c r="W459" i="1" s="1"/>
  <c r="V459" i="1" s="1"/>
  <c r="AP459" i="1" s="1"/>
  <c r="N460" i="1"/>
  <c r="W460" i="1" s="1"/>
  <c r="V460" i="1" s="1"/>
  <c r="AP460" i="1" s="1"/>
  <c r="N461" i="1"/>
  <c r="W461" i="1" s="1"/>
  <c r="V461" i="1" s="1"/>
  <c r="AP461" i="1" s="1"/>
  <c r="N462" i="1"/>
  <c r="W462" i="1" s="1"/>
  <c r="V462" i="1" s="1"/>
  <c r="AP462" i="1" s="1"/>
  <c r="N463" i="1"/>
  <c r="W463" i="1" s="1"/>
  <c r="V463" i="1" s="1"/>
  <c r="AP463" i="1" s="1"/>
  <c r="N464" i="1"/>
  <c r="W464" i="1" s="1"/>
  <c r="V464" i="1" s="1"/>
  <c r="AP464" i="1" s="1"/>
  <c r="AO464" i="1" s="1"/>
  <c r="N465" i="1"/>
  <c r="W465" i="1" s="1"/>
  <c r="V465" i="1" s="1"/>
  <c r="AP465" i="1" s="1"/>
  <c r="N466" i="1"/>
  <c r="W466" i="1" s="1"/>
  <c r="V466" i="1" s="1"/>
  <c r="AP466" i="1" s="1"/>
  <c r="N467" i="1"/>
  <c r="W467" i="1" s="1"/>
  <c r="V467" i="1" s="1"/>
  <c r="AP467" i="1" s="1"/>
  <c r="N468" i="1"/>
  <c r="W468" i="1" s="1"/>
  <c r="V468" i="1" s="1"/>
  <c r="AP468" i="1" s="1"/>
  <c r="AQ468" i="1" s="1"/>
  <c r="N469" i="1"/>
  <c r="W469" i="1" s="1"/>
  <c r="V469" i="1" s="1"/>
  <c r="AP469" i="1" s="1"/>
  <c r="AO469" i="1" s="1"/>
  <c r="N470" i="1"/>
  <c r="W470" i="1" s="1"/>
  <c r="V470" i="1" s="1"/>
  <c r="AP470" i="1" s="1"/>
  <c r="N471" i="1"/>
  <c r="W471" i="1" s="1"/>
  <c r="V471" i="1" s="1"/>
  <c r="AP471" i="1" s="1"/>
  <c r="N472" i="1"/>
  <c r="W472" i="1" s="1"/>
  <c r="V472" i="1" s="1"/>
  <c r="AP472" i="1" s="1"/>
  <c r="N473" i="1"/>
  <c r="W473" i="1" s="1"/>
  <c r="V473" i="1" s="1"/>
  <c r="AP473" i="1" s="1"/>
  <c r="N474" i="1"/>
  <c r="W474" i="1" s="1"/>
  <c r="V474" i="1" s="1"/>
  <c r="AP474" i="1" s="1"/>
  <c r="AQ474" i="1" s="1"/>
  <c r="N475" i="1"/>
  <c r="W475" i="1" s="1"/>
  <c r="V475" i="1" s="1"/>
  <c r="AP475" i="1" s="1"/>
  <c r="AO475" i="1" s="1"/>
  <c r="N476" i="1"/>
  <c r="W476" i="1" s="1"/>
  <c r="V476" i="1" s="1"/>
  <c r="AP476" i="1" s="1"/>
  <c r="AQ476" i="1" s="1"/>
  <c r="N477" i="1"/>
  <c r="W477" i="1" s="1"/>
  <c r="V477" i="1" s="1"/>
  <c r="AP477" i="1" s="1"/>
  <c r="N478" i="1"/>
  <c r="W478" i="1" s="1"/>
  <c r="V478" i="1" s="1"/>
  <c r="AP478" i="1" s="1"/>
  <c r="N479" i="1"/>
  <c r="W479" i="1" s="1"/>
  <c r="V479" i="1" s="1"/>
  <c r="AP479" i="1" s="1"/>
  <c r="N480" i="1"/>
  <c r="W480" i="1" s="1"/>
  <c r="V480" i="1" s="1"/>
  <c r="AP480" i="1" s="1"/>
  <c r="N481" i="1"/>
  <c r="W481" i="1" s="1"/>
  <c r="V481" i="1" s="1"/>
  <c r="AP481" i="1" s="1"/>
  <c r="N482" i="1"/>
  <c r="W482" i="1" s="1"/>
  <c r="V482" i="1" s="1"/>
  <c r="AP482" i="1" s="1"/>
  <c r="N483" i="1"/>
  <c r="W483" i="1" s="1"/>
  <c r="V483" i="1" s="1"/>
  <c r="AP483" i="1" s="1"/>
  <c r="N484" i="1"/>
  <c r="W484" i="1" s="1"/>
  <c r="V484" i="1" s="1"/>
  <c r="AP484" i="1" s="1"/>
  <c r="N485" i="1"/>
  <c r="W485" i="1" s="1"/>
  <c r="V485" i="1" s="1"/>
  <c r="AP485" i="1" s="1"/>
  <c r="N486" i="1"/>
  <c r="W486" i="1" s="1"/>
  <c r="V486" i="1" s="1"/>
  <c r="AP486" i="1" s="1"/>
  <c r="N487" i="1"/>
  <c r="W487" i="1" s="1"/>
  <c r="V487" i="1" s="1"/>
  <c r="AP487" i="1" s="1"/>
  <c r="AO487" i="1" s="1"/>
  <c r="N488" i="1"/>
  <c r="W488" i="1" s="1"/>
  <c r="V488" i="1" s="1"/>
  <c r="AP488" i="1" s="1"/>
  <c r="AQ488" i="1" s="1"/>
  <c r="N489" i="1"/>
  <c r="W489" i="1" s="1"/>
  <c r="V489" i="1" s="1"/>
  <c r="AP489" i="1" s="1"/>
  <c r="N490" i="1"/>
  <c r="W490" i="1" s="1"/>
  <c r="V490" i="1" s="1"/>
  <c r="AP490" i="1" s="1"/>
  <c r="N491" i="1"/>
  <c r="W491" i="1" s="1"/>
  <c r="V491" i="1" s="1"/>
  <c r="AP491" i="1" s="1"/>
  <c r="AO491" i="1" s="1"/>
  <c r="N492" i="1"/>
  <c r="W492" i="1" s="1"/>
  <c r="V492" i="1" s="1"/>
  <c r="AP492" i="1" s="1"/>
  <c r="AQ492" i="1" s="1"/>
  <c r="N493" i="1"/>
  <c r="W493" i="1" s="1"/>
  <c r="V493" i="1" s="1"/>
  <c r="AP493" i="1" s="1"/>
  <c r="AO493" i="1" s="1"/>
  <c r="N494" i="1"/>
  <c r="W494" i="1" s="1"/>
  <c r="V494" i="1" s="1"/>
  <c r="AP494" i="1" s="1"/>
  <c r="AQ494" i="1" s="1"/>
  <c r="N495" i="1"/>
  <c r="W495" i="1" s="1"/>
  <c r="V495" i="1" s="1"/>
  <c r="AP495" i="1" s="1"/>
  <c r="AO495" i="1" s="1"/>
  <c r="N496" i="1"/>
  <c r="W496" i="1" s="1"/>
  <c r="V496" i="1" s="1"/>
  <c r="AP496" i="1" s="1"/>
  <c r="AQ496" i="1" s="1"/>
  <c r="N497" i="1"/>
  <c r="W497" i="1" s="1"/>
  <c r="V497" i="1" s="1"/>
  <c r="AP497" i="1" s="1"/>
  <c r="AO497" i="1" s="1"/>
  <c r="N498" i="1"/>
  <c r="W498" i="1" s="1"/>
  <c r="V498" i="1" s="1"/>
  <c r="AP498" i="1" s="1"/>
  <c r="AQ498" i="1" s="1"/>
  <c r="N499" i="1"/>
  <c r="W499" i="1" s="1"/>
  <c r="V499" i="1" s="1"/>
  <c r="AP499" i="1" s="1"/>
  <c r="AO499" i="1" s="1"/>
  <c r="N500" i="1"/>
  <c r="W500" i="1" s="1"/>
  <c r="V500" i="1" s="1"/>
  <c r="AP500" i="1" s="1"/>
  <c r="AQ500" i="1" s="1"/>
  <c r="N501" i="1"/>
  <c r="W501" i="1" s="1"/>
  <c r="V501" i="1" s="1"/>
  <c r="AP501" i="1" s="1"/>
  <c r="AO501" i="1" s="1"/>
  <c r="N502" i="1"/>
  <c r="W502" i="1" s="1"/>
  <c r="V502" i="1" s="1"/>
  <c r="AP502" i="1" s="1"/>
  <c r="N503" i="1"/>
  <c r="W503" i="1" s="1"/>
  <c r="V503" i="1" s="1"/>
  <c r="AP503" i="1" s="1"/>
  <c r="N504" i="1"/>
  <c r="W504" i="1" s="1"/>
  <c r="V504" i="1" s="1"/>
  <c r="AP504" i="1" s="1"/>
  <c r="N505" i="1"/>
  <c r="W505" i="1" s="1"/>
  <c r="V505" i="1" s="1"/>
  <c r="AP505" i="1" s="1"/>
  <c r="N506" i="1"/>
  <c r="W506" i="1" s="1"/>
  <c r="V506" i="1" s="1"/>
  <c r="AP506" i="1" s="1"/>
  <c r="N507" i="1"/>
  <c r="W507" i="1" s="1"/>
  <c r="V507" i="1" s="1"/>
  <c r="AP507" i="1" s="1"/>
  <c r="AQ507" i="1" s="1"/>
  <c r="N508" i="1"/>
  <c r="W508" i="1" s="1"/>
  <c r="V508" i="1" s="1"/>
  <c r="AP508" i="1" s="1"/>
  <c r="AO508" i="1" s="1"/>
  <c r="N509" i="1"/>
  <c r="W509" i="1" s="1"/>
  <c r="V509" i="1" s="1"/>
  <c r="AP509" i="1" s="1"/>
  <c r="AQ509" i="1" s="1"/>
  <c r="N510" i="1"/>
  <c r="W510" i="1" s="1"/>
  <c r="V510" i="1" s="1"/>
  <c r="AP510" i="1" s="1"/>
  <c r="AO510" i="1" s="1"/>
  <c r="N511" i="1"/>
  <c r="W511" i="1" s="1"/>
  <c r="V511" i="1" s="1"/>
  <c r="AP511" i="1" s="1"/>
  <c r="AQ511" i="1" s="1"/>
  <c r="N512" i="1"/>
  <c r="W512" i="1" s="1"/>
  <c r="V512" i="1" s="1"/>
  <c r="AP512" i="1" s="1"/>
  <c r="AO512" i="1" s="1"/>
  <c r="N513" i="1"/>
  <c r="W513" i="1" s="1"/>
  <c r="V513" i="1" s="1"/>
  <c r="AP513" i="1" s="1"/>
  <c r="N514" i="1"/>
  <c r="W514" i="1" s="1"/>
  <c r="V514" i="1" s="1"/>
  <c r="AP514" i="1" s="1"/>
  <c r="AQ514" i="1" s="1"/>
  <c r="N515" i="1"/>
  <c r="W515" i="1" s="1"/>
  <c r="V515" i="1" s="1"/>
  <c r="AP515" i="1" s="1"/>
  <c r="N516" i="1"/>
  <c r="W516" i="1" s="1"/>
  <c r="V516" i="1" s="1"/>
  <c r="AP516" i="1" s="1"/>
  <c r="AQ516" i="1" s="1"/>
  <c r="N517" i="1"/>
  <c r="W517" i="1" s="1"/>
  <c r="V517" i="1" s="1"/>
  <c r="AP517" i="1" s="1"/>
  <c r="AO517" i="1" s="1"/>
  <c r="N518" i="1"/>
  <c r="W518" i="1" s="1"/>
  <c r="V518" i="1" s="1"/>
  <c r="AP518" i="1" s="1"/>
  <c r="AQ518" i="1" s="1"/>
  <c r="N519" i="1"/>
  <c r="W519" i="1" s="1"/>
  <c r="V519" i="1" s="1"/>
  <c r="AP519" i="1" s="1"/>
  <c r="AO519" i="1" s="1"/>
  <c r="N520" i="1"/>
  <c r="W520" i="1" s="1"/>
  <c r="V520" i="1" s="1"/>
  <c r="AP520" i="1" s="1"/>
  <c r="N521" i="1"/>
  <c r="W521" i="1" s="1"/>
  <c r="V521" i="1" s="1"/>
  <c r="AP521" i="1" s="1"/>
  <c r="N522" i="1"/>
  <c r="W522" i="1" s="1"/>
  <c r="V522" i="1" s="1"/>
  <c r="AP522" i="1" s="1"/>
  <c r="AQ522" i="1" s="1"/>
  <c r="N523" i="1"/>
  <c r="W523" i="1" s="1"/>
  <c r="V523" i="1" s="1"/>
  <c r="AP523" i="1" s="1"/>
  <c r="AO523" i="1" s="1"/>
  <c r="N524" i="1"/>
  <c r="W524" i="1" s="1"/>
  <c r="V524" i="1" s="1"/>
  <c r="AP524" i="1" s="1"/>
  <c r="AQ524" i="1" s="1"/>
  <c r="N525" i="1"/>
  <c r="W525" i="1" s="1"/>
  <c r="V525" i="1" s="1"/>
  <c r="AP525" i="1" s="1"/>
  <c r="N526" i="1"/>
  <c r="W526" i="1" s="1"/>
  <c r="V526" i="1" s="1"/>
  <c r="AP526" i="1" s="1"/>
  <c r="AQ526" i="1" s="1"/>
  <c r="N527" i="1"/>
  <c r="W527" i="1" s="1"/>
  <c r="V527" i="1" s="1"/>
  <c r="AP527" i="1" s="1"/>
  <c r="AO527" i="1" s="1"/>
  <c r="N528" i="1"/>
  <c r="W528" i="1" s="1"/>
  <c r="V528" i="1" s="1"/>
  <c r="AP528" i="1" s="1"/>
  <c r="AQ528" i="1" s="1"/>
  <c r="N529" i="1"/>
  <c r="W529" i="1" s="1"/>
  <c r="V529" i="1" s="1"/>
  <c r="AP529" i="1" s="1"/>
  <c r="N530" i="1"/>
  <c r="W530" i="1" s="1"/>
  <c r="V530" i="1" s="1"/>
  <c r="AP530" i="1" s="1"/>
  <c r="AQ530" i="1" s="1"/>
  <c r="N531" i="1"/>
  <c r="W531" i="1" s="1"/>
  <c r="V531" i="1" s="1"/>
  <c r="AP531" i="1" s="1"/>
  <c r="AO531" i="1" s="1"/>
  <c r="N532" i="1"/>
  <c r="W532" i="1" s="1"/>
  <c r="V532" i="1" s="1"/>
  <c r="AP532" i="1" s="1"/>
  <c r="AQ532" i="1" s="1"/>
  <c r="N533" i="1"/>
  <c r="W533" i="1" s="1"/>
  <c r="V533" i="1" s="1"/>
  <c r="AP533" i="1" s="1"/>
  <c r="AO533" i="1" s="1"/>
  <c r="N534" i="1"/>
  <c r="W534" i="1" s="1"/>
  <c r="V534" i="1" s="1"/>
  <c r="AP534" i="1" s="1"/>
  <c r="AQ534" i="1" s="1"/>
  <c r="N535" i="1"/>
  <c r="W535" i="1" s="1"/>
  <c r="V535" i="1" s="1"/>
  <c r="AP535" i="1" s="1"/>
  <c r="AO535" i="1" s="1"/>
  <c r="N536" i="1"/>
  <c r="W536" i="1" s="1"/>
  <c r="V536" i="1" s="1"/>
  <c r="AP536" i="1" s="1"/>
  <c r="AQ536" i="1" s="1"/>
  <c r="N537" i="1"/>
  <c r="W537" i="1" s="1"/>
  <c r="V537" i="1" s="1"/>
  <c r="AP537" i="1" s="1"/>
  <c r="N538" i="1"/>
  <c r="W538" i="1" s="1"/>
  <c r="V538" i="1" s="1"/>
  <c r="AP538" i="1" s="1"/>
  <c r="AQ538" i="1" s="1"/>
  <c r="N539" i="1"/>
  <c r="W539" i="1" s="1"/>
  <c r="V539" i="1" s="1"/>
  <c r="AP539" i="1" s="1"/>
  <c r="AO539" i="1" s="1"/>
  <c r="N540" i="1"/>
  <c r="W540" i="1" s="1"/>
  <c r="V540" i="1" s="1"/>
  <c r="AP540" i="1" s="1"/>
  <c r="N541" i="1"/>
  <c r="W541" i="1" s="1"/>
  <c r="V541" i="1" s="1"/>
  <c r="AP541" i="1" s="1"/>
  <c r="N542" i="1"/>
  <c r="W542" i="1" s="1"/>
  <c r="V542" i="1" s="1"/>
  <c r="AP542" i="1" s="1"/>
  <c r="AQ542" i="1" s="1"/>
  <c r="N543" i="1"/>
  <c r="W543" i="1" s="1"/>
  <c r="V543" i="1" s="1"/>
  <c r="AP543" i="1" s="1"/>
  <c r="N544" i="1"/>
  <c r="W544" i="1" s="1"/>
  <c r="V544" i="1" s="1"/>
  <c r="AP544" i="1" s="1"/>
  <c r="AQ544" i="1" s="1"/>
  <c r="N545" i="1"/>
  <c r="W545" i="1" s="1"/>
  <c r="V545" i="1" s="1"/>
  <c r="AP545" i="1" s="1"/>
  <c r="N546" i="1"/>
  <c r="W546" i="1" s="1"/>
  <c r="V546" i="1" s="1"/>
  <c r="AP546" i="1" s="1"/>
  <c r="N547" i="1"/>
  <c r="W547" i="1" s="1"/>
  <c r="V547" i="1" s="1"/>
  <c r="AP547" i="1" s="1"/>
  <c r="N2" i="1"/>
  <c r="W2" i="1" s="1"/>
  <c r="V2" i="1" s="1"/>
  <c r="AP2" i="1" s="1"/>
  <c r="AQ613" i="3"/>
  <c r="AQ612" i="3"/>
  <c r="AQ562" i="3"/>
  <c r="AQ561" i="3"/>
  <c r="AQ211" i="3"/>
  <c r="AQ210" i="3"/>
  <c r="AQ145" i="3"/>
  <c r="AO577" i="3"/>
  <c r="AQ229" i="3"/>
  <c r="AQ37" i="3"/>
  <c r="AP1230" i="3"/>
  <c r="AP1229" i="3"/>
  <c r="AP1228" i="3"/>
  <c r="AP1227" i="3"/>
  <c r="AP1226" i="3"/>
  <c r="AP1225" i="3"/>
  <c r="AP1224" i="3"/>
  <c r="AP1223" i="3"/>
  <c r="AP1222" i="3"/>
  <c r="AP1221" i="3"/>
  <c r="AP1220" i="3"/>
  <c r="AP1219" i="3"/>
  <c r="AP1218" i="3"/>
  <c r="AP1217" i="3"/>
  <c r="AP1216" i="3"/>
  <c r="AP1215" i="3"/>
  <c r="AP1214" i="3"/>
  <c r="AP1213" i="3"/>
  <c r="AP1212" i="3"/>
  <c r="AP1211" i="3"/>
  <c r="AP1210" i="3"/>
  <c r="AP1209" i="3"/>
  <c r="AP1208" i="3"/>
  <c r="AP1207" i="3"/>
  <c r="AP1206" i="3"/>
  <c r="AP1205" i="3"/>
  <c r="AP1204" i="3"/>
  <c r="AP1203" i="3"/>
  <c r="AP1202" i="3"/>
  <c r="AP1201" i="3"/>
  <c r="AP1200" i="3"/>
  <c r="AP1199" i="3"/>
  <c r="AP1198" i="3"/>
  <c r="AP1197" i="3"/>
  <c r="AP1196" i="3"/>
  <c r="AP1195" i="3"/>
  <c r="AP1194" i="3"/>
  <c r="AP1193" i="3"/>
  <c r="AP1192" i="3"/>
  <c r="AP1191" i="3"/>
  <c r="AP1190" i="3"/>
  <c r="AP1189" i="3"/>
  <c r="AP1188" i="3"/>
  <c r="AP1187" i="3"/>
  <c r="AP1186" i="3"/>
  <c r="AP1185" i="3"/>
  <c r="AP1184" i="3"/>
  <c r="AP1183" i="3"/>
  <c r="AP1182" i="3"/>
  <c r="AP1181" i="3"/>
  <c r="AP1180" i="3"/>
  <c r="AP1179" i="3"/>
  <c r="AP1178" i="3"/>
  <c r="AP1177" i="3"/>
  <c r="AP1176" i="3"/>
  <c r="AP1175" i="3"/>
  <c r="AP1174" i="3"/>
  <c r="AP1173" i="3"/>
  <c r="AP1172" i="3"/>
  <c r="AP1171" i="3"/>
  <c r="AP1170" i="3"/>
  <c r="AP1169" i="3"/>
  <c r="AP1168" i="3"/>
  <c r="AP1167" i="3"/>
  <c r="AP1166" i="3"/>
  <c r="AP1165" i="3"/>
  <c r="AP1164" i="3"/>
  <c r="AP1163" i="3"/>
  <c r="AP1162" i="3"/>
  <c r="AP1161" i="3"/>
  <c r="AP1160" i="3"/>
  <c r="AP1159" i="3"/>
  <c r="AP1158" i="3"/>
  <c r="AP1157" i="3"/>
  <c r="AP1156" i="3"/>
  <c r="AP1155" i="3"/>
  <c r="AP1154" i="3"/>
  <c r="AP1153" i="3"/>
  <c r="AP1152" i="3"/>
  <c r="AP1151" i="3"/>
  <c r="AP1150" i="3"/>
  <c r="AP1149" i="3"/>
  <c r="AP1148" i="3"/>
  <c r="AP1147" i="3"/>
  <c r="AP1146" i="3"/>
  <c r="AP1145" i="3"/>
  <c r="AP1144" i="3"/>
  <c r="AP1143" i="3"/>
  <c r="AP1142" i="3"/>
  <c r="AP1141" i="3"/>
  <c r="AP1140" i="3"/>
  <c r="AP1139" i="3"/>
  <c r="AP1138" i="3"/>
  <c r="AP1137" i="3"/>
  <c r="AP1136" i="3"/>
  <c r="AP1135" i="3"/>
  <c r="AP1134" i="3"/>
  <c r="AP1133" i="3"/>
  <c r="AP1132" i="3"/>
  <c r="AP1131" i="3"/>
  <c r="AP1130" i="3"/>
  <c r="AP1129" i="3"/>
  <c r="AP1128" i="3"/>
  <c r="AP1127" i="3"/>
  <c r="AP1126" i="3"/>
  <c r="AP1125" i="3"/>
  <c r="AP1124" i="3"/>
  <c r="AP1123" i="3"/>
  <c r="AP1122" i="3"/>
  <c r="AP1121" i="3"/>
  <c r="AP1120" i="3"/>
  <c r="AP1119" i="3"/>
  <c r="AP1118" i="3"/>
  <c r="AP1117" i="3"/>
  <c r="AP1116" i="3"/>
  <c r="AP1115" i="3"/>
  <c r="AP1114" i="3"/>
  <c r="AP1113" i="3"/>
  <c r="AP1112" i="3"/>
  <c r="AP1111" i="3"/>
  <c r="AP1110" i="3"/>
  <c r="AP1109" i="3"/>
  <c r="AP1108" i="3"/>
  <c r="AP1107" i="3"/>
  <c r="AP1106" i="3"/>
  <c r="AP1105" i="3"/>
  <c r="AP1104" i="3"/>
  <c r="AP1103" i="3"/>
  <c r="AP1102" i="3"/>
  <c r="AP1101" i="3"/>
  <c r="AP1100" i="3"/>
  <c r="AP1099" i="3"/>
  <c r="AP1098" i="3"/>
  <c r="AP1097" i="3"/>
  <c r="AP1096" i="3"/>
  <c r="AP1095" i="3"/>
  <c r="AP1094" i="3"/>
  <c r="AP1093" i="3"/>
  <c r="AP1092" i="3"/>
  <c r="AP1091" i="3"/>
  <c r="AP1090" i="3"/>
  <c r="AP1089" i="3"/>
  <c r="AP1088" i="3"/>
  <c r="AP1087" i="3"/>
  <c r="AP1086" i="3"/>
  <c r="AP1085" i="3"/>
  <c r="AP1084" i="3"/>
  <c r="AP1083" i="3"/>
  <c r="AP1082" i="3"/>
  <c r="AP1081" i="3"/>
  <c r="AP1080" i="3"/>
  <c r="AP1079" i="3"/>
  <c r="AP1078" i="3"/>
  <c r="AP1077" i="3"/>
  <c r="AP1076" i="3"/>
  <c r="AP1075" i="3"/>
  <c r="AP1074" i="3"/>
  <c r="AP1073" i="3"/>
  <c r="AP1072" i="3"/>
  <c r="AP1071" i="3"/>
  <c r="AP1070" i="3"/>
  <c r="AP1069" i="3"/>
  <c r="AP1068" i="3"/>
  <c r="AP1067" i="3"/>
  <c r="AP1066" i="3"/>
  <c r="AP1065" i="3"/>
  <c r="AP1064" i="3"/>
  <c r="AP1063" i="3"/>
  <c r="AP1062" i="3"/>
  <c r="AP1061" i="3"/>
  <c r="AP1060" i="3"/>
  <c r="AP1059" i="3"/>
  <c r="AP1058" i="3"/>
  <c r="AP1057" i="3"/>
  <c r="AP1056" i="3"/>
  <c r="AP1055" i="3"/>
  <c r="AP1054" i="3"/>
  <c r="AP1053" i="3"/>
  <c r="AP1052" i="3"/>
  <c r="AP1051" i="3"/>
  <c r="AP1050" i="3"/>
  <c r="AP1049" i="3"/>
  <c r="AP1048" i="3"/>
  <c r="AP1047" i="3"/>
  <c r="AP1046" i="3"/>
  <c r="AP1045" i="3"/>
  <c r="AP1044" i="3"/>
  <c r="AP1043" i="3"/>
  <c r="AP1042" i="3"/>
  <c r="AP1041" i="3"/>
  <c r="AP1040" i="3"/>
  <c r="AP1039" i="3"/>
  <c r="AP1038" i="3"/>
  <c r="AP1037" i="3"/>
  <c r="AP1036" i="3"/>
  <c r="AP1035" i="3"/>
  <c r="AP1034" i="3"/>
  <c r="AP1033" i="3"/>
  <c r="AP1032" i="3"/>
  <c r="AP1031" i="3"/>
  <c r="AP1030" i="3"/>
  <c r="AP1029" i="3"/>
  <c r="AP1028" i="3"/>
  <c r="AP1027" i="3"/>
  <c r="AP1026" i="3"/>
  <c r="AP1025" i="3"/>
  <c r="AP1024" i="3"/>
  <c r="AP1023" i="3"/>
  <c r="AP1022" i="3"/>
  <c r="AP1021" i="3"/>
  <c r="AP1020" i="3"/>
  <c r="AP1019" i="3"/>
  <c r="AP1018" i="3"/>
  <c r="AP1017" i="3"/>
  <c r="AP1016" i="3"/>
  <c r="AP1015" i="3"/>
  <c r="AP1014" i="3"/>
  <c r="AP1013" i="3"/>
  <c r="AP1012" i="3"/>
  <c r="AP1011" i="3"/>
  <c r="AP1010" i="3"/>
  <c r="AP1009" i="3"/>
  <c r="AP1008" i="3"/>
  <c r="AP1007" i="3"/>
  <c r="AP1006" i="3"/>
  <c r="AP1005" i="3"/>
  <c r="AP1004" i="3"/>
  <c r="AP1003" i="3"/>
  <c r="AP1002" i="3"/>
  <c r="AP1001" i="3"/>
  <c r="AP1000" i="3"/>
  <c r="AP999" i="3"/>
  <c r="AP998" i="3"/>
  <c r="AP997" i="3"/>
  <c r="AP996" i="3"/>
  <c r="AP995" i="3"/>
  <c r="AP994" i="3"/>
  <c r="AP993" i="3"/>
  <c r="AO993" i="3" s="1"/>
  <c r="AP992" i="3"/>
  <c r="AP991" i="3"/>
  <c r="AP990" i="3"/>
  <c r="AP989" i="3"/>
  <c r="AP988" i="3"/>
  <c r="AP987" i="3"/>
  <c r="AP986" i="3"/>
  <c r="AP985" i="3"/>
  <c r="AP984" i="3"/>
  <c r="AP983" i="3"/>
  <c r="AP982" i="3"/>
  <c r="AP981" i="3"/>
  <c r="AP980" i="3"/>
  <c r="AP979" i="3"/>
  <c r="AP978" i="3"/>
  <c r="AP977" i="3"/>
  <c r="AP976" i="3"/>
  <c r="AP975" i="3"/>
  <c r="AP974" i="3"/>
  <c r="AP973" i="3"/>
  <c r="AP972" i="3"/>
  <c r="AP971" i="3"/>
  <c r="AP970" i="3"/>
  <c r="AP969" i="3"/>
  <c r="AP968" i="3"/>
  <c r="AP967" i="3"/>
  <c r="AP966" i="3"/>
  <c r="AP965" i="3"/>
  <c r="AP964" i="3"/>
  <c r="AP963" i="3"/>
  <c r="AP962" i="3"/>
  <c r="AP961" i="3"/>
  <c r="AP960" i="3"/>
  <c r="AP959" i="3"/>
  <c r="AP958" i="3"/>
  <c r="AP957" i="3"/>
  <c r="AP956" i="3"/>
  <c r="AP955" i="3"/>
  <c r="AP954" i="3"/>
  <c r="AP953" i="3"/>
  <c r="AP952" i="3"/>
  <c r="AP951" i="3"/>
  <c r="AP950" i="3"/>
  <c r="AP949" i="3"/>
  <c r="AP948" i="3"/>
  <c r="AP947" i="3"/>
  <c r="AP946" i="3"/>
  <c r="AP945" i="3"/>
  <c r="AP944" i="3"/>
  <c r="AP943" i="3"/>
  <c r="AP942" i="3"/>
  <c r="AP941" i="3"/>
  <c r="AP940" i="3"/>
  <c r="AP939" i="3"/>
  <c r="AP938" i="3"/>
  <c r="AP937" i="3"/>
  <c r="AP936" i="3"/>
  <c r="AP935" i="3"/>
  <c r="AP934" i="3"/>
  <c r="AP933" i="3"/>
  <c r="AP932" i="3"/>
  <c r="AP931" i="3"/>
  <c r="AP930" i="3"/>
  <c r="AP929" i="3"/>
  <c r="AP928" i="3"/>
  <c r="AP927" i="3"/>
  <c r="AP926" i="3"/>
  <c r="AP925" i="3"/>
  <c r="AP924" i="3"/>
  <c r="AP923" i="3"/>
  <c r="AP922" i="3"/>
  <c r="AP921" i="3"/>
  <c r="AP920" i="3"/>
  <c r="AP919" i="3"/>
  <c r="AP918" i="3"/>
  <c r="AP917" i="3"/>
  <c r="AP916" i="3"/>
  <c r="AP915" i="3"/>
  <c r="AP914" i="3"/>
  <c r="AP913" i="3"/>
  <c r="AP912" i="3"/>
  <c r="AP911" i="3"/>
  <c r="AP910" i="3"/>
  <c r="AP909" i="3"/>
  <c r="AP908" i="3"/>
  <c r="AP907" i="3"/>
  <c r="AP906" i="3"/>
  <c r="AP905" i="3"/>
  <c r="AP904" i="3"/>
  <c r="AP903" i="3"/>
  <c r="AP902" i="3"/>
  <c r="AP901" i="3"/>
  <c r="AP900" i="3"/>
  <c r="AP899" i="3"/>
  <c r="AP898" i="3"/>
  <c r="AP897" i="3"/>
  <c r="AP896" i="3"/>
  <c r="AP895" i="3"/>
  <c r="AP894" i="3"/>
  <c r="AP893" i="3"/>
  <c r="AP892" i="3"/>
  <c r="AP891" i="3"/>
  <c r="AP890" i="3"/>
  <c r="AP889" i="3"/>
  <c r="AP888" i="3"/>
  <c r="AP887" i="3"/>
  <c r="AP886" i="3"/>
  <c r="AP885" i="3"/>
  <c r="AP884" i="3"/>
  <c r="AP883" i="3"/>
  <c r="AP882" i="3"/>
  <c r="AP881" i="3"/>
  <c r="AP880" i="3"/>
  <c r="AP879" i="3"/>
  <c r="AP878" i="3"/>
  <c r="AP877" i="3"/>
  <c r="AP876" i="3"/>
  <c r="AP875" i="3"/>
  <c r="AP874" i="3"/>
  <c r="AP873" i="3"/>
  <c r="AP872" i="3"/>
  <c r="AP871" i="3"/>
  <c r="AP870" i="3"/>
  <c r="AP869" i="3"/>
  <c r="AP868" i="3"/>
  <c r="AP867" i="3"/>
  <c r="AP866" i="3"/>
  <c r="AP865" i="3"/>
  <c r="AP864" i="3"/>
  <c r="AP863" i="3"/>
  <c r="AP862" i="3"/>
  <c r="AP861" i="3"/>
  <c r="AP860" i="3"/>
  <c r="AP859" i="3"/>
  <c r="AP858" i="3"/>
  <c r="AP857" i="3"/>
  <c r="AP856" i="3"/>
  <c r="AP855" i="3"/>
  <c r="AP854" i="3"/>
  <c r="AP853" i="3"/>
  <c r="AP852" i="3"/>
  <c r="AP851" i="3"/>
  <c r="AP850" i="3"/>
  <c r="AP849" i="3"/>
  <c r="AP848" i="3"/>
  <c r="AP847" i="3"/>
  <c r="AP846" i="3"/>
  <c r="AP845" i="3"/>
  <c r="AP844" i="3"/>
  <c r="AP843" i="3"/>
  <c r="AP842" i="3"/>
  <c r="AP841" i="3"/>
  <c r="AP840" i="3"/>
  <c r="AP839" i="3"/>
  <c r="AP838" i="3"/>
  <c r="AP837" i="3"/>
  <c r="AP836" i="3"/>
  <c r="AP835" i="3"/>
  <c r="AP834" i="3"/>
  <c r="AP833" i="3"/>
  <c r="AP832" i="3"/>
  <c r="AP831" i="3"/>
  <c r="AP830" i="3"/>
  <c r="AP829" i="3"/>
  <c r="AP828" i="3"/>
  <c r="AP827" i="3"/>
  <c r="AP826" i="3"/>
  <c r="AP825" i="3"/>
  <c r="AP824" i="3"/>
  <c r="AP823" i="3"/>
  <c r="AP822" i="3"/>
  <c r="AP821" i="3"/>
  <c r="AP820" i="3"/>
  <c r="AP819" i="3"/>
  <c r="AP818" i="3"/>
  <c r="AP817" i="3"/>
  <c r="AP816" i="3"/>
  <c r="AP815" i="3"/>
  <c r="AP814" i="3"/>
  <c r="AP813" i="3"/>
  <c r="AP812" i="3"/>
  <c r="AP811" i="3"/>
  <c r="AP810" i="3"/>
  <c r="AP809" i="3"/>
  <c r="AP808" i="3"/>
  <c r="AP807" i="3"/>
  <c r="AP806" i="3"/>
  <c r="AP805" i="3"/>
  <c r="AP804" i="3"/>
  <c r="AP803" i="3"/>
  <c r="AP802" i="3"/>
  <c r="AP801" i="3"/>
  <c r="AP800" i="3"/>
  <c r="AP799" i="3"/>
  <c r="AP798" i="3"/>
  <c r="AP797" i="3"/>
  <c r="AP796" i="3"/>
  <c r="AP795" i="3"/>
  <c r="AP794" i="3"/>
  <c r="AP793" i="3"/>
  <c r="AP792" i="3"/>
  <c r="AP791" i="3"/>
  <c r="AP790" i="3"/>
  <c r="AP789" i="3"/>
  <c r="AP788" i="3"/>
  <c r="AP787" i="3"/>
  <c r="AP786" i="3"/>
  <c r="AP785" i="3"/>
  <c r="AP784" i="3"/>
  <c r="AP783" i="3"/>
  <c r="AP782" i="3"/>
  <c r="AP781" i="3"/>
  <c r="AP780" i="3"/>
  <c r="AP779" i="3"/>
  <c r="AP778" i="3"/>
  <c r="AP777" i="3"/>
  <c r="AP776" i="3"/>
  <c r="AP775" i="3"/>
  <c r="AP774" i="3"/>
  <c r="AP773" i="3"/>
  <c r="AP772" i="3"/>
  <c r="AP771" i="3"/>
  <c r="AP770" i="3"/>
  <c r="AP769" i="3"/>
  <c r="AP768" i="3"/>
  <c r="AP767" i="3"/>
  <c r="AP766" i="3"/>
  <c r="AP765" i="3"/>
  <c r="AP764" i="3"/>
  <c r="AP763" i="3"/>
  <c r="AP762" i="3"/>
  <c r="AP761" i="3"/>
  <c r="AP760" i="3"/>
  <c r="AP759" i="3"/>
  <c r="AP758" i="3"/>
  <c r="AP757" i="3"/>
  <c r="AP756" i="3"/>
  <c r="AP755" i="3"/>
  <c r="AP754" i="3"/>
  <c r="AP753" i="3"/>
  <c r="AP752" i="3"/>
  <c r="AP751" i="3"/>
  <c r="AP750" i="3"/>
  <c r="AP749" i="3"/>
  <c r="AP748" i="3"/>
  <c r="AP747" i="3"/>
  <c r="AP746" i="3"/>
  <c r="AP745" i="3"/>
  <c r="AP744" i="3"/>
  <c r="AO744" i="3" s="1"/>
  <c r="AP743" i="3"/>
  <c r="AO743" i="3" s="1"/>
  <c r="AP742" i="3"/>
  <c r="AP741" i="3"/>
  <c r="AP740" i="3"/>
  <c r="AP739" i="3"/>
  <c r="AP738" i="3"/>
  <c r="AP737" i="3"/>
  <c r="AP736" i="3"/>
  <c r="AP735" i="3"/>
  <c r="AP734" i="3"/>
  <c r="AP733" i="3"/>
  <c r="AP732" i="3"/>
  <c r="AP731" i="3"/>
  <c r="AP730" i="3"/>
  <c r="AP729" i="3"/>
  <c r="AP728" i="3"/>
  <c r="AP727" i="3"/>
  <c r="AP726" i="3"/>
  <c r="AP725" i="3"/>
  <c r="AP724" i="3"/>
  <c r="AP723" i="3"/>
  <c r="AP722" i="3"/>
  <c r="AP721" i="3"/>
  <c r="AP720" i="3"/>
  <c r="AP719" i="3"/>
  <c r="AP718" i="3"/>
  <c r="AP717" i="3"/>
  <c r="AP716" i="3"/>
  <c r="AP715" i="3"/>
  <c r="AP714" i="3"/>
  <c r="AP713" i="3"/>
  <c r="AP712" i="3"/>
  <c r="AP711" i="3"/>
  <c r="AP710" i="3"/>
  <c r="AP709" i="3"/>
  <c r="AP708" i="3"/>
  <c r="AP707" i="3"/>
  <c r="AP706" i="3"/>
  <c r="AP705" i="3"/>
  <c r="AP704" i="3"/>
  <c r="AP703" i="3"/>
  <c r="AP702" i="3"/>
  <c r="AP701" i="3"/>
  <c r="AP700" i="3"/>
  <c r="AP699" i="3"/>
  <c r="AP698" i="3"/>
  <c r="AP697" i="3"/>
  <c r="AP696" i="3"/>
  <c r="AP695" i="3"/>
  <c r="AP694" i="3"/>
  <c r="AP693" i="3"/>
  <c r="AP692" i="3"/>
  <c r="AP691" i="3"/>
  <c r="AP690" i="3"/>
  <c r="AP689" i="3"/>
  <c r="AP688" i="3"/>
  <c r="AP687" i="3"/>
  <c r="AP686" i="3"/>
  <c r="AP685" i="3"/>
  <c r="AP684" i="3"/>
  <c r="AP683" i="3"/>
  <c r="AP682" i="3"/>
  <c r="AP681" i="3"/>
  <c r="AP680" i="3"/>
  <c r="AP679" i="3"/>
  <c r="AP678" i="3"/>
  <c r="AP677" i="3"/>
  <c r="AP676" i="3"/>
  <c r="AP675" i="3"/>
  <c r="AP674" i="3"/>
  <c r="AP673" i="3"/>
  <c r="AP672" i="3"/>
  <c r="AP671" i="3"/>
  <c r="AP670" i="3"/>
  <c r="AP669" i="3"/>
  <c r="AP668" i="3"/>
  <c r="AP667" i="3"/>
  <c r="AP666" i="3"/>
  <c r="AP665" i="3"/>
  <c r="AP664" i="3"/>
  <c r="AP663" i="3"/>
  <c r="AP662" i="3"/>
  <c r="AP661" i="3"/>
  <c r="AP660" i="3"/>
  <c r="AP659" i="3"/>
  <c r="AP658" i="3"/>
  <c r="AP657" i="3"/>
  <c r="AP656" i="3"/>
  <c r="AP655" i="3"/>
  <c r="AP654" i="3"/>
  <c r="AP653" i="3"/>
  <c r="AP652" i="3"/>
  <c r="AP651" i="3"/>
  <c r="AP650" i="3"/>
  <c r="AP649" i="3"/>
  <c r="AP648" i="3"/>
  <c r="AP647" i="3"/>
  <c r="AP646" i="3"/>
  <c r="AP645" i="3"/>
  <c r="AP644" i="3"/>
  <c r="AP643" i="3"/>
  <c r="AP642" i="3"/>
  <c r="AP641" i="3"/>
  <c r="AP640" i="3"/>
  <c r="AP639" i="3"/>
  <c r="AP638" i="3"/>
  <c r="AP637" i="3"/>
  <c r="AP636" i="3"/>
  <c r="AP635" i="3"/>
  <c r="AP634" i="3"/>
  <c r="AP633" i="3"/>
  <c r="AP632" i="3"/>
  <c r="AP631" i="3"/>
  <c r="AP630" i="3"/>
  <c r="AP629" i="3"/>
  <c r="AP628" i="3"/>
  <c r="AP627" i="3"/>
  <c r="AP626" i="3"/>
  <c r="AP625" i="3"/>
  <c r="AP624" i="3"/>
  <c r="AP623" i="3"/>
  <c r="AP622" i="3"/>
  <c r="AP621" i="3"/>
  <c r="AP620" i="3"/>
  <c r="AP619" i="3"/>
  <c r="AP618" i="3"/>
  <c r="AP617" i="3"/>
  <c r="AP616" i="3"/>
  <c r="AP615" i="3"/>
  <c r="AP614" i="3"/>
  <c r="AO614" i="3" s="1"/>
  <c r="AP613" i="3"/>
  <c r="AO613" i="3" s="1"/>
  <c r="AP612" i="3"/>
  <c r="AO612" i="3" s="1"/>
  <c r="AP611" i="3"/>
  <c r="AO611" i="3" s="1"/>
  <c r="AP610" i="3"/>
  <c r="AP609" i="3"/>
  <c r="AP608" i="3"/>
  <c r="AP607" i="3"/>
  <c r="AP606" i="3"/>
  <c r="AP605" i="3"/>
  <c r="AP604" i="3"/>
  <c r="AP603" i="3"/>
  <c r="AP602" i="3"/>
  <c r="AP601" i="3"/>
  <c r="AP600" i="3"/>
  <c r="AP599" i="3"/>
  <c r="AP598" i="3"/>
  <c r="AP597" i="3"/>
  <c r="AP596" i="3"/>
  <c r="AP595" i="3"/>
  <c r="AP594" i="3"/>
  <c r="AP593" i="3"/>
  <c r="AP592" i="3"/>
  <c r="AP591" i="3"/>
  <c r="AP590" i="3"/>
  <c r="AP589" i="3"/>
  <c r="AP588" i="3"/>
  <c r="AP587" i="3"/>
  <c r="AP586" i="3"/>
  <c r="AP585" i="3"/>
  <c r="AP584" i="3"/>
  <c r="AP583" i="3"/>
  <c r="AP582" i="3"/>
  <c r="AP581" i="3"/>
  <c r="AP580" i="3"/>
  <c r="AO580" i="3" s="1"/>
  <c r="AP579" i="3"/>
  <c r="AO579" i="3" s="1"/>
  <c r="AP578" i="3"/>
  <c r="AO578" i="3" s="1"/>
  <c r="AP577" i="3"/>
  <c r="AQ577" i="3" s="1"/>
  <c r="AP576" i="3"/>
  <c r="AP575" i="3"/>
  <c r="AP574" i="3"/>
  <c r="AP573" i="3"/>
  <c r="AP572" i="3"/>
  <c r="AP571" i="3"/>
  <c r="AP570" i="3"/>
  <c r="AP569" i="3"/>
  <c r="AP568" i="3"/>
  <c r="AP567" i="3"/>
  <c r="AO567" i="3" s="1"/>
  <c r="AP566" i="3"/>
  <c r="AO566" i="3" s="1"/>
  <c r="AP565" i="3"/>
  <c r="AO565" i="3" s="1"/>
  <c r="AP564" i="3"/>
  <c r="AO564" i="3" s="1"/>
  <c r="AP563" i="3"/>
  <c r="AO563" i="3" s="1"/>
  <c r="AP562" i="3"/>
  <c r="AO562" i="3" s="1"/>
  <c r="AP561" i="3"/>
  <c r="AO561" i="3" s="1"/>
  <c r="AP560" i="3"/>
  <c r="AP559" i="3"/>
  <c r="AO559" i="3" s="1"/>
  <c r="AP558" i="3"/>
  <c r="AO558" i="3" s="1"/>
  <c r="AP557" i="3"/>
  <c r="AO557" i="3" s="1"/>
  <c r="AP556" i="3"/>
  <c r="AO556" i="3" s="1"/>
  <c r="AP555" i="3"/>
  <c r="AQ555" i="3" s="1"/>
  <c r="AP554" i="3"/>
  <c r="AO554" i="3" s="1"/>
  <c r="AP553" i="3"/>
  <c r="AO553" i="3" s="1"/>
  <c r="AP552" i="3"/>
  <c r="AP551" i="3"/>
  <c r="AP550" i="3"/>
  <c r="AP549" i="3"/>
  <c r="AP548" i="3"/>
  <c r="AP547" i="3"/>
  <c r="AP546" i="3"/>
  <c r="AP545" i="3"/>
  <c r="AP544" i="3"/>
  <c r="AP543" i="3"/>
  <c r="AP542" i="3"/>
  <c r="AP541" i="3"/>
  <c r="AP540" i="3"/>
  <c r="AP539" i="3"/>
  <c r="AP538" i="3"/>
  <c r="AP537" i="3"/>
  <c r="AP536" i="3"/>
  <c r="AP535" i="3"/>
  <c r="AP534" i="3"/>
  <c r="AP533" i="3"/>
  <c r="AP532" i="3"/>
  <c r="AP531" i="3"/>
  <c r="AP530" i="3"/>
  <c r="AP529" i="3"/>
  <c r="AP528" i="3"/>
  <c r="AP527" i="3"/>
  <c r="AP526" i="3"/>
  <c r="AP525" i="3"/>
  <c r="AP524" i="3"/>
  <c r="AP523" i="3"/>
  <c r="AP522" i="3"/>
  <c r="AP521" i="3"/>
  <c r="AP520" i="3"/>
  <c r="AP519" i="3"/>
  <c r="AP518" i="3"/>
  <c r="AP517" i="3"/>
  <c r="AP516" i="3"/>
  <c r="AP515" i="3"/>
  <c r="AP514" i="3"/>
  <c r="AP513" i="3"/>
  <c r="AP512" i="3"/>
  <c r="AP511" i="3"/>
  <c r="AP510" i="3"/>
  <c r="AP509" i="3"/>
  <c r="AP508" i="3"/>
  <c r="AP507" i="3"/>
  <c r="AP506" i="3"/>
  <c r="AP505" i="3"/>
  <c r="AP504" i="3"/>
  <c r="AP503" i="3"/>
  <c r="AP502" i="3"/>
  <c r="AP501" i="3"/>
  <c r="AP500" i="3"/>
  <c r="AP499" i="3"/>
  <c r="AP498" i="3"/>
  <c r="AP497" i="3"/>
  <c r="AP496" i="3"/>
  <c r="AP495" i="3"/>
  <c r="AP494" i="3"/>
  <c r="AP493" i="3"/>
  <c r="AP492" i="3"/>
  <c r="AP491" i="3"/>
  <c r="AP490" i="3"/>
  <c r="AP489" i="3"/>
  <c r="AP488" i="3"/>
  <c r="AP487" i="3"/>
  <c r="AP486" i="3"/>
  <c r="AP485" i="3"/>
  <c r="AP484" i="3"/>
  <c r="AP483" i="3"/>
  <c r="AP482" i="3"/>
  <c r="AP481" i="3"/>
  <c r="AP480" i="3"/>
  <c r="AP479" i="3"/>
  <c r="AP478" i="3"/>
  <c r="AP477" i="3"/>
  <c r="AP476" i="3"/>
  <c r="AP475" i="3"/>
  <c r="AP474" i="3"/>
  <c r="AP473" i="3"/>
  <c r="AP472" i="3"/>
  <c r="AP471" i="3"/>
  <c r="AP470" i="3"/>
  <c r="AP469" i="3"/>
  <c r="AP468" i="3"/>
  <c r="AP467" i="3"/>
  <c r="AP466" i="3"/>
  <c r="AP465" i="3"/>
  <c r="AP464" i="3"/>
  <c r="AP463" i="3"/>
  <c r="AP462" i="3"/>
  <c r="AP461" i="3"/>
  <c r="AP460" i="3"/>
  <c r="AP459" i="3"/>
  <c r="AP458" i="3"/>
  <c r="AP457" i="3"/>
  <c r="AP456" i="3"/>
  <c r="AP455" i="3"/>
  <c r="AP454" i="3"/>
  <c r="AP453" i="3"/>
  <c r="AP452" i="3"/>
  <c r="AP451" i="3"/>
  <c r="AP450" i="3"/>
  <c r="AP449" i="3"/>
  <c r="AP448" i="3"/>
  <c r="AP447" i="3"/>
  <c r="AP446" i="3"/>
  <c r="AP445" i="3"/>
  <c r="AP444" i="3"/>
  <c r="AP443" i="3"/>
  <c r="AP442" i="3"/>
  <c r="AP441" i="3"/>
  <c r="AP440" i="3"/>
  <c r="AP439" i="3"/>
  <c r="AP438" i="3"/>
  <c r="AP437" i="3"/>
  <c r="AP436" i="3"/>
  <c r="AP435" i="3"/>
  <c r="AP434" i="3"/>
  <c r="AP433" i="3"/>
  <c r="AP432" i="3"/>
  <c r="AP431" i="3"/>
  <c r="AP430" i="3"/>
  <c r="AP429" i="3"/>
  <c r="AP428" i="3"/>
  <c r="AP427" i="3"/>
  <c r="AP426" i="3"/>
  <c r="AP425" i="3"/>
  <c r="AP424" i="3"/>
  <c r="AP423" i="3"/>
  <c r="AP422" i="3"/>
  <c r="AP421" i="3"/>
  <c r="AP420" i="3"/>
  <c r="AP419" i="3"/>
  <c r="AP418" i="3"/>
  <c r="AP417" i="3"/>
  <c r="AP416" i="3"/>
  <c r="AP415" i="3"/>
  <c r="AP414" i="3"/>
  <c r="AP413" i="3"/>
  <c r="AP412" i="3"/>
  <c r="AP411" i="3"/>
  <c r="AP410" i="3"/>
  <c r="AP409" i="3"/>
  <c r="AP408" i="3"/>
  <c r="AP407" i="3"/>
  <c r="AP406" i="3"/>
  <c r="AP405" i="3"/>
  <c r="AP404" i="3"/>
  <c r="AP403" i="3"/>
  <c r="AP402" i="3"/>
  <c r="AP401" i="3"/>
  <c r="AP400" i="3"/>
  <c r="AP399" i="3"/>
  <c r="AP398" i="3"/>
  <c r="AP397" i="3"/>
  <c r="AP396" i="3"/>
  <c r="AP395" i="3"/>
  <c r="AP394" i="3"/>
  <c r="AP393" i="3"/>
  <c r="AP392" i="3"/>
  <c r="AP391" i="3"/>
  <c r="AP390" i="3"/>
  <c r="AP389" i="3"/>
  <c r="AP388" i="3"/>
  <c r="AP387" i="3"/>
  <c r="AP386" i="3"/>
  <c r="AP385" i="3"/>
  <c r="AP384" i="3"/>
  <c r="AP383" i="3"/>
  <c r="AP382" i="3"/>
  <c r="AP381" i="3"/>
  <c r="AP380" i="3"/>
  <c r="AP379" i="3"/>
  <c r="AP378" i="3"/>
  <c r="AP377" i="3"/>
  <c r="AP376" i="3"/>
  <c r="AP375" i="3"/>
  <c r="AP374" i="3"/>
  <c r="AP373" i="3"/>
  <c r="AP372" i="3"/>
  <c r="AP371" i="3"/>
  <c r="AP370" i="3"/>
  <c r="AP369" i="3"/>
  <c r="AP368" i="3"/>
  <c r="AP367" i="3"/>
  <c r="AP366" i="3"/>
  <c r="AP365" i="3"/>
  <c r="AP364" i="3"/>
  <c r="AP363" i="3"/>
  <c r="AP362" i="3"/>
  <c r="AP361" i="3"/>
  <c r="AP360" i="3"/>
  <c r="AP359" i="3"/>
  <c r="AP358" i="3"/>
  <c r="AP357" i="3"/>
  <c r="AP356" i="3"/>
  <c r="AP355" i="3"/>
  <c r="AP354" i="3"/>
  <c r="AP353" i="3"/>
  <c r="AP352" i="3"/>
  <c r="AP351" i="3"/>
  <c r="AP350" i="3"/>
  <c r="AP349" i="3"/>
  <c r="AP348" i="3"/>
  <c r="AP347" i="3"/>
  <c r="AP346" i="3"/>
  <c r="AP345" i="3"/>
  <c r="AP344" i="3"/>
  <c r="AP343" i="3"/>
  <c r="AP342" i="3"/>
  <c r="AP341" i="3"/>
  <c r="AP340" i="3"/>
  <c r="AP339" i="3"/>
  <c r="AP338" i="3"/>
  <c r="AP337" i="3"/>
  <c r="AP336" i="3"/>
  <c r="AP335" i="3"/>
  <c r="AP334" i="3"/>
  <c r="AP333" i="3"/>
  <c r="AP332" i="3"/>
  <c r="AP331" i="3"/>
  <c r="AP330" i="3"/>
  <c r="AP329" i="3"/>
  <c r="AP328" i="3"/>
  <c r="AP327" i="3"/>
  <c r="AP326" i="3"/>
  <c r="AP325" i="3"/>
  <c r="AP324" i="3"/>
  <c r="AP323" i="3"/>
  <c r="AP322" i="3"/>
  <c r="AP321" i="3"/>
  <c r="AP320" i="3"/>
  <c r="AP319" i="3"/>
  <c r="AP318" i="3"/>
  <c r="AP317" i="3"/>
  <c r="AP316" i="3"/>
  <c r="AP315" i="3"/>
  <c r="AP314" i="3"/>
  <c r="AP313" i="3"/>
  <c r="AP312" i="3"/>
  <c r="AP311" i="3"/>
  <c r="AP310" i="3"/>
  <c r="AP309" i="3"/>
  <c r="AP308" i="3"/>
  <c r="AP307" i="3"/>
  <c r="AP306" i="3"/>
  <c r="AP305" i="3"/>
  <c r="AP304" i="3"/>
  <c r="AP303" i="3"/>
  <c r="AP302" i="3"/>
  <c r="AP301" i="3"/>
  <c r="AP300" i="3"/>
  <c r="AP299" i="3"/>
  <c r="AP298" i="3"/>
  <c r="AP297" i="3"/>
  <c r="AP296" i="3"/>
  <c r="AP295" i="3"/>
  <c r="AP294" i="3"/>
  <c r="AP293" i="3"/>
  <c r="AP292" i="3"/>
  <c r="AP291" i="3"/>
  <c r="AP290" i="3"/>
  <c r="AP289" i="3"/>
  <c r="AO289" i="3" s="1"/>
  <c r="AP288" i="3"/>
  <c r="AO288" i="3" s="1"/>
  <c r="AP287" i="3"/>
  <c r="AO287" i="3" s="1"/>
  <c r="AP286" i="3"/>
  <c r="AO286" i="3" s="1"/>
  <c r="AP285" i="3"/>
  <c r="AO285" i="3" s="1"/>
  <c r="AP284" i="3"/>
  <c r="AP283" i="3"/>
  <c r="AO283" i="3" s="1"/>
  <c r="AP282" i="3"/>
  <c r="AO282" i="3" s="1"/>
  <c r="AP281" i="3"/>
  <c r="AO281" i="3" s="1"/>
  <c r="AP280" i="3"/>
  <c r="AO280" i="3" s="1"/>
  <c r="AP279" i="3"/>
  <c r="AO279" i="3" s="1"/>
  <c r="AP278" i="3"/>
  <c r="AO278" i="3" s="1"/>
  <c r="AP277" i="3"/>
  <c r="AO277" i="3" s="1"/>
  <c r="AP276" i="3"/>
  <c r="AP275" i="3"/>
  <c r="AP274" i="3"/>
  <c r="AP273" i="3"/>
  <c r="AP272" i="3"/>
  <c r="AP271" i="3"/>
  <c r="AP270" i="3"/>
  <c r="AP269" i="3"/>
  <c r="AP268" i="3"/>
  <c r="AP267" i="3"/>
  <c r="AP266" i="3"/>
  <c r="AP265" i="3"/>
  <c r="AP264" i="3"/>
  <c r="AP263" i="3"/>
  <c r="AP262" i="3"/>
  <c r="AP261" i="3"/>
  <c r="AP260" i="3"/>
  <c r="AP259" i="3"/>
  <c r="AP258" i="3"/>
  <c r="AP257" i="3"/>
  <c r="AP256" i="3"/>
  <c r="AP255" i="3"/>
  <c r="AP254" i="3"/>
  <c r="AP253" i="3"/>
  <c r="AP252" i="3"/>
  <c r="AP251" i="3"/>
  <c r="AP250" i="3"/>
  <c r="AP249" i="3"/>
  <c r="AP248" i="3"/>
  <c r="AP247" i="3"/>
  <c r="AP246" i="3"/>
  <c r="AP245" i="3"/>
  <c r="AP244" i="3"/>
  <c r="AP243" i="3"/>
  <c r="AP242" i="3"/>
  <c r="AP241" i="3"/>
  <c r="AP240" i="3"/>
  <c r="AP239" i="3"/>
  <c r="AP238" i="3"/>
  <c r="AP237" i="3"/>
  <c r="AP236" i="3"/>
  <c r="AP235" i="3"/>
  <c r="AP234" i="3"/>
  <c r="AP233" i="3"/>
  <c r="AP232" i="3"/>
  <c r="AP231" i="3"/>
  <c r="AP230" i="3"/>
  <c r="AP229" i="3"/>
  <c r="AP228" i="3"/>
  <c r="AP227" i="3"/>
  <c r="AP226" i="3"/>
  <c r="AP225" i="3"/>
  <c r="AP224" i="3"/>
  <c r="AP223" i="3"/>
  <c r="AP222" i="3"/>
  <c r="AP221" i="3"/>
  <c r="AP220" i="3"/>
  <c r="AP219" i="3"/>
  <c r="AP218" i="3"/>
  <c r="AP217" i="3"/>
  <c r="AP216" i="3"/>
  <c r="AP215" i="3"/>
  <c r="AP214" i="3"/>
  <c r="AO214" i="3" s="1"/>
  <c r="AP213" i="3"/>
  <c r="AO213" i="3" s="1"/>
  <c r="AP212" i="3"/>
  <c r="AO212" i="3" s="1"/>
  <c r="AP211" i="3"/>
  <c r="AO211" i="3" s="1"/>
  <c r="AP210" i="3"/>
  <c r="AO210" i="3" s="1"/>
  <c r="AP209" i="3"/>
  <c r="AO209" i="3" s="1"/>
  <c r="AP208" i="3"/>
  <c r="AO208" i="3" s="1"/>
  <c r="AP207" i="3"/>
  <c r="AO207" i="3" s="1"/>
  <c r="AP206" i="3"/>
  <c r="AO206" i="3" s="1"/>
  <c r="AP205" i="3"/>
  <c r="AO205" i="3" s="1"/>
  <c r="AP204" i="3"/>
  <c r="AP203" i="3"/>
  <c r="AP202" i="3"/>
  <c r="AP201" i="3"/>
  <c r="AP200" i="3"/>
  <c r="AP199" i="3"/>
  <c r="AP198" i="3"/>
  <c r="AP197" i="3"/>
  <c r="AP196" i="3"/>
  <c r="AP195" i="3"/>
  <c r="AP194" i="3"/>
  <c r="AP193" i="3"/>
  <c r="AP192" i="3"/>
  <c r="AP191" i="3"/>
  <c r="AP190" i="3"/>
  <c r="AP189" i="3"/>
  <c r="AP188" i="3"/>
  <c r="AP187" i="3"/>
  <c r="AP186" i="3"/>
  <c r="AP185" i="3"/>
  <c r="AP184" i="3"/>
  <c r="AP183" i="3"/>
  <c r="AP182" i="3"/>
  <c r="AP181" i="3"/>
  <c r="AP180" i="3"/>
  <c r="AP179" i="3"/>
  <c r="AP178" i="3"/>
  <c r="AP177" i="3"/>
  <c r="AP176" i="3"/>
  <c r="AP175" i="3"/>
  <c r="AP174" i="3"/>
  <c r="AP173" i="3"/>
  <c r="AP172" i="3"/>
  <c r="AP171" i="3"/>
  <c r="AP170" i="3"/>
  <c r="AP169" i="3"/>
  <c r="AP168" i="3"/>
  <c r="AP167" i="3"/>
  <c r="AP166" i="3"/>
  <c r="AP165" i="3"/>
  <c r="AP164" i="3"/>
  <c r="AP163" i="3"/>
  <c r="AP162" i="3"/>
  <c r="AP161" i="3"/>
  <c r="AP160" i="3"/>
  <c r="AP159" i="3"/>
  <c r="AP158" i="3"/>
  <c r="AP157" i="3"/>
  <c r="AP156" i="3"/>
  <c r="AP155" i="3"/>
  <c r="AP154" i="3"/>
  <c r="AP153" i="3"/>
  <c r="AP152" i="3"/>
  <c r="AP151" i="3"/>
  <c r="AO151" i="3" s="1"/>
  <c r="AP150" i="3"/>
  <c r="AO150" i="3" s="1"/>
  <c r="AP149" i="3"/>
  <c r="AO149" i="3" s="1"/>
  <c r="AP148" i="3"/>
  <c r="AO148" i="3" s="1"/>
  <c r="AP147" i="3"/>
  <c r="AO147" i="3" s="1"/>
  <c r="AP146" i="3"/>
  <c r="AO146" i="3" s="1"/>
  <c r="AP145" i="3"/>
  <c r="AO145" i="3" s="1"/>
  <c r="AP144" i="3"/>
  <c r="AP143" i="3"/>
  <c r="AP142" i="3"/>
  <c r="AP141" i="3"/>
  <c r="AP140" i="3"/>
  <c r="AP139" i="3"/>
  <c r="AP138" i="3"/>
  <c r="AP137" i="3"/>
  <c r="AP136" i="3"/>
  <c r="AP135" i="3"/>
  <c r="AP134" i="3"/>
  <c r="AP133" i="3"/>
  <c r="AP132" i="3"/>
  <c r="AP131" i="3"/>
  <c r="AP130" i="3"/>
  <c r="AP129" i="3"/>
  <c r="AP128" i="3"/>
  <c r="AP127" i="3"/>
  <c r="AP126" i="3"/>
  <c r="AP125" i="3"/>
  <c r="AP124" i="3"/>
  <c r="AP123" i="3"/>
  <c r="AP122" i="3"/>
  <c r="AP121" i="3"/>
  <c r="AP120" i="3"/>
  <c r="AP119" i="3"/>
  <c r="AP118" i="3"/>
  <c r="AP117" i="3"/>
  <c r="AP116" i="3"/>
  <c r="AP115" i="3"/>
  <c r="AP114" i="3"/>
  <c r="AP113" i="3"/>
  <c r="AP112" i="3"/>
  <c r="AP111" i="3"/>
  <c r="AP110" i="3"/>
  <c r="AP109" i="3"/>
  <c r="AP108" i="3"/>
  <c r="AP107" i="3"/>
  <c r="AP106" i="3"/>
  <c r="AP105" i="3"/>
  <c r="AP104" i="3"/>
  <c r="AP103" i="3"/>
  <c r="AP102" i="3"/>
  <c r="AP101" i="3"/>
  <c r="AP100" i="3"/>
  <c r="AP99" i="3"/>
  <c r="AP98" i="3"/>
  <c r="AP97" i="3"/>
  <c r="AP96" i="3"/>
  <c r="AP95" i="3"/>
  <c r="AP94" i="3"/>
  <c r="AP93" i="3"/>
  <c r="AP92" i="3"/>
  <c r="AP91" i="3"/>
  <c r="AP90" i="3"/>
  <c r="AP89" i="3"/>
  <c r="AP88" i="3"/>
  <c r="AP87" i="3"/>
  <c r="AP86" i="3"/>
  <c r="AP85" i="3"/>
  <c r="AP84" i="3"/>
  <c r="AP83" i="3"/>
  <c r="AP82" i="3"/>
  <c r="AP81" i="3"/>
  <c r="AP80" i="3"/>
  <c r="AP79" i="3"/>
  <c r="AP78" i="3"/>
  <c r="AP77" i="3"/>
  <c r="AP76" i="3"/>
  <c r="AP75" i="3"/>
  <c r="AP74" i="3"/>
  <c r="AP73" i="3"/>
  <c r="AP72" i="3"/>
  <c r="AP71" i="3"/>
  <c r="AP70" i="3"/>
  <c r="AP69" i="3"/>
  <c r="AP68" i="3"/>
  <c r="AP67" i="3"/>
  <c r="AP66" i="3"/>
  <c r="AP65" i="3"/>
  <c r="AP64" i="3"/>
  <c r="AP63" i="3"/>
  <c r="AP62" i="3"/>
  <c r="AP61" i="3"/>
  <c r="AP60" i="3"/>
  <c r="AP59" i="3"/>
  <c r="AP58" i="3"/>
  <c r="AP57" i="3"/>
  <c r="AP56" i="3"/>
  <c r="AP55" i="3"/>
  <c r="AP54" i="3"/>
  <c r="AP53" i="3"/>
  <c r="AP52" i="3"/>
  <c r="AP51" i="3"/>
  <c r="AP50" i="3"/>
  <c r="AP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O36" i="3" s="1"/>
  <c r="AP35" i="3"/>
  <c r="AP34" i="3"/>
  <c r="AP33" i="3"/>
  <c r="AP32" i="3"/>
  <c r="AP31" i="3"/>
  <c r="AP30" i="3"/>
  <c r="AP29" i="3"/>
  <c r="AP28" i="3"/>
  <c r="AP27" i="3"/>
  <c r="AP26" i="3"/>
  <c r="AO26" i="3" s="1"/>
  <c r="AP25" i="3"/>
  <c r="AP24" i="3"/>
  <c r="AO24" i="3" s="1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P7" i="3"/>
  <c r="AP6" i="3"/>
  <c r="AP5" i="3"/>
  <c r="AP4" i="3"/>
  <c r="AP3" i="3"/>
  <c r="AP2" i="3"/>
  <c r="AP1232" i="3" s="1"/>
  <c r="AK284" i="3"/>
  <c r="AM284" i="3" s="1"/>
  <c r="AN284" i="3" s="1"/>
  <c r="AQ284" i="3" s="1"/>
  <c r="AK276" i="3"/>
  <c r="AM276" i="3" s="1"/>
  <c r="AN276" i="3" s="1"/>
  <c r="AQ276" i="3" s="1"/>
  <c r="AK271" i="3"/>
  <c r="AM271" i="3" s="1"/>
  <c r="AN271" i="3" s="1"/>
  <c r="AQ271" i="3" s="1"/>
  <c r="AK274" i="3"/>
  <c r="AK255" i="3"/>
  <c r="AK254" i="3"/>
  <c r="AM254" i="3" s="1"/>
  <c r="AN254" i="3" s="1"/>
  <c r="AQ254" i="3" s="1"/>
  <c r="AK253" i="3"/>
  <c r="AM253" i="3" s="1"/>
  <c r="AN253" i="3" s="1"/>
  <c r="AQ253" i="3" s="1"/>
  <c r="AK252" i="3"/>
  <c r="AM252" i="3" s="1"/>
  <c r="AN252" i="3" s="1"/>
  <c r="AQ252" i="3" s="1"/>
  <c r="AK251" i="3"/>
  <c r="AM251" i="3" s="1"/>
  <c r="AN251" i="3" s="1"/>
  <c r="AQ251" i="3" s="1"/>
  <c r="AK241" i="3"/>
  <c r="AM241" i="3" s="1"/>
  <c r="AN241" i="3" s="1"/>
  <c r="AQ241" i="3" s="1"/>
  <c r="AK240" i="3"/>
  <c r="AL240" i="3" s="1"/>
  <c r="AO240" i="3" s="1"/>
  <c r="AK163" i="3"/>
  <c r="AL163" i="3" s="1"/>
  <c r="AO163" i="3" s="1"/>
  <c r="AK105" i="3"/>
  <c r="AK47" i="3"/>
  <c r="AM47" i="3" s="1"/>
  <c r="AN47" i="3" s="1"/>
  <c r="AQ47" i="3" s="1"/>
  <c r="AK30" i="3"/>
  <c r="AL30" i="3" s="1"/>
  <c r="AO30" i="3" s="1"/>
  <c r="AK22" i="3"/>
  <c r="AM22" i="3" s="1"/>
  <c r="AN22" i="3" s="1"/>
  <c r="AQ22" i="3" s="1"/>
  <c r="AK1230" i="3"/>
  <c r="AM1230" i="3" s="1"/>
  <c r="AN1230" i="3" s="1"/>
  <c r="AQ1230" i="3" s="1"/>
  <c r="AK1229" i="3"/>
  <c r="AM1229" i="3" s="1"/>
  <c r="AN1229" i="3" s="1"/>
  <c r="AQ1229" i="3" s="1"/>
  <c r="AK1228" i="3"/>
  <c r="AM1228" i="3" s="1"/>
  <c r="AN1228" i="3" s="1"/>
  <c r="AQ1228" i="3" s="1"/>
  <c r="AK1209" i="3"/>
  <c r="AM1209" i="3" s="1"/>
  <c r="AN1209" i="3" s="1"/>
  <c r="AQ1209" i="3" s="1"/>
  <c r="AK1208" i="3"/>
  <c r="AK1190" i="3"/>
  <c r="AL1190" i="3" s="1"/>
  <c r="AO1190" i="3" s="1"/>
  <c r="AK1189" i="3"/>
  <c r="AM1189" i="3" s="1"/>
  <c r="AN1189" i="3" s="1"/>
  <c r="AQ1189" i="3" s="1"/>
  <c r="AK1188" i="3"/>
  <c r="AM1188" i="3" s="1"/>
  <c r="AN1188" i="3" s="1"/>
  <c r="AQ1188" i="3" s="1"/>
  <c r="AK1187" i="3"/>
  <c r="AM1187" i="3" s="1"/>
  <c r="AN1187" i="3" s="1"/>
  <c r="AQ1187" i="3" s="1"/>
  <c r="AK1186" i="3"/>
  <c r="AM1186" i="3" s="1"/>
  <c r="AN1186" i="3" s="1"/>
  <c r="AQ1186" i="3" s="1"/>
  <c r="AK1185" i="3"/>
  <c r="AK1184" i="3"/>
  <c r="AK1183" i="3"/>
  <c r="AM1183" i="3" s="1"/>
  <c r="AN1183" i="3" s="1"/>
  <c r="AQ1183" i="3" s="1"/>
  <c r="AK1182" i="3"/>
  <c r="AM1182" i="3" s="1"/>
  <c r="AN1182" i="3" s="1"/>
  <c r="AQ1182" i="3" s="1"/>
  <c r="AK1181" i="3"/>
  <c r="AM1181" i="3" s="1"/>
  <c r="AN1181" i="3" s="1"/>
  <c r="AQ1181" i="3" s="1"/>
  <c r="AK1147" i="3"/>
  <c r="AL1147" i="3" s="1"/>
  <c r="AO1147" i="3" s="1"/>
  <c r="AK1146" i="3"/>
  <c r="AK1145" i="3"/>
  <c r="AK1144" i="3"/>
  <c r="AM1144" i="3" s="1"/>
  <c r="AN1144" i="3" s="1"/>
  <c r="AQ1144" i="3" s="1"/>
  <c r="AK1143" i="3"/>
  <c r="AM1143" i="3" s="1"/>
  <c r="AN1143" i="3" s="1"/>
  <c r="AQ1143" i="3" s="1"/>
  <c r="AK1109" i="3"/>
  <c r="AM1109" i="3" s="1"/>
  <c r="AN1109" i="3" s="1"/>
  <c r="AQ1109" i="3" s="1"/>
  <c r="AK1108" i="3"/>
  <c r="AM1108" i="3" s="1"/>
  <c r="AN1108" i="3" s="1"/>
  <c r="AQ1108" i="3" s="1"/>
  <c r="AK1051" i="3"/>
  <c r="AK1050" i="3"/>
  <c r="AL1050" i="3" s="1"/>
  <c r="AO1050" i="3" s="1"/>
  <c r="AK1049" i="3"/>
  <c r="AM1049" i="3" s="1"/>
  <c r="AN1049" i="3" s="1"/>
  <c r="AQ1049" i="3" s="1"/>
  <c r="AK1048" i="3"/>
  <c r="AM1048" i="3" s="1"/>
  <c r="AN1048" i="3" s="1"/>
  <c r="AQ1048" i="3" s="1"/>
  <c r="AK1047" i="3"/>
  <c r="AM1047" i="3" s="1"/>
  <c r="AN1047" i="3" s="1"/>
  <c r="AQ1047" i="3" s="1"/>
  <c r="AK1046" i="3"/>
  <c r="AM1046" i="3" s="1"/>
  <c r="AN1046" i="3" s="1"/>
  <c r="AQ1046" i="3" s="1"/>
  <c r="AK1045" i="3"/>
  <c r="AK1044" i="3"/>
  <c r="AK1043" i="3"/>
  <c r="AM1043" i="3" s="1"/>
  <c r="AN1043" i="3" s="1"/>
  <c r="AQ1043" i="3" s="1"/>
  <c r="AK1042" i="3"/>
  <c r="AM1042" i="3" s="1"/>
  <c r="AN1042" i="3" s="1"/>
  <c r="AQ1042" i="3" s="1"/>
  <c r="AK1041" i="3"/>
  <c r="AM1041" i="3" s="1"/>
  <c r="AN1041" i="3" s="1"/>
  <c r="AQ1041" i="3" s="1"/>
  <c r="AK1037" i="3"/>
  <c r="AL1037" i="3" s="1"/>
  <c r="AO1037" i="3" s="1"/>
  <c r="AK1036" i="3"/>
  <c r="AK1035" i="3"/>
  <c r="AK1034" i="3"/>
  <c r="AM1034" i="3" s="1"/>
  <c r="AN1034" i="3" s="1"/>
  <c r="AQ1034" i="3" s="1"/>
  <c r="AK1027" i="3"/>
  <c r="AM1027" i="3" s="1"/>
  <c r="AN1027" i="3" s="1"/>
  <c r="AQ1027" i="3" s="1"/>
  <c r="AK1026" i="3"/>
  <c r="AM1026" i="3" s="1"/>
  <c r="AN1026" i="3" s="1"/>
  <c r="AQ1026" i="3" s="1"/>
  <c r="AK1025" i="3"/>
  <c r="AM1025" i="3" s="1"/>
  <c r="AN1025" i="3" s="1"/>
  <c r="AQ1025" i="3" s="1"/>
  <c r="AK1024" i="3"/>
  <c r="AK1018" i="3"/>
  <c r="AL1018" i="3" s="1"/>
  <c r="AO1018" i="3" s="1"/>
  <c r="AK1017" i="3"/>
  <c r="AM1017" i="3" s="1"/>
  <c r="AN1017" i="3" s="1"/>
  <c r="AQ1017" i="3" s="1"/>
  <c r="AK1016" i="3"/>
  <c r="AM1016" i="3" s="1"/>
  <c r="AN1016" i="3" s="1"/>
  <c r="AQ1016" i="3" s="1"/>
  <c r="AK1010" i="3"/>
  <c r="AM1010" i="3" s="1"/>
  <c r="AN1010" i="3" s="1"/>
  <c r="AQ1010" i="3" s="1"/>
  <c r="AK1009" i="3"/>
  <c r="AM1009" i="3" s="1"/>
  <c r="AN1009" i="3" s="1"/>
  <c r="AQ1009" i="3" s="1"/>
  <c r="AK994" i="3"/>
  <c r="AK992" i="3"/>
  <c r="AK849" i="3"/>
  <c r="AM849" i="3" s="1"/>
  <c r="AN849" i="3" s="1"/>
  <c r="AQ849" i="3" s="1"/>
  <c r="AK825" i="3"/>
  <c r="AM825" i="3" s="1"/>
  <c r="AN825" i="3" s="1"/>
  <c r="AQ825" i="3" s="1"/>
  <c r="AK824" i="3"/>
  <c r="AM824" i="3" s="1"/>
  <c r="AN824" i="3" s="1"/>
  <c r="AQ824" i="3" s="1"/>
  <c r="AK823" i="3"/>
  <c r="AM823" i="3" s="1"/>
  <c r="AN823" i="3" s="1"/>
  <c r="AQ823" i="3" s="1"/>
  <c r="AK822" i="3"/>
  <c r="AK821" i="3"/>
  <c r="AK820" i="3"/>
  <c r="AM820" i="3" s="1"/>
  <c r="AN820" i="3" s="1"/>
  <c r="AQ820" i="3" s="1"/>
  <c r="AK819" i="3"/>
  <c r="AM819" i="3" s="1"/>
  <c r="AN819" i="3" s="1"/>
  <c r="AQ819" i="3" s="1"/>
  <c r="AK818" i="3"/>
  <c r="AM818" i="3" s="1"/>
  <c r="AN818" i="3" s="1"/>
  <c r="AQ818" i="3" s="1"/>
  <c r="AK817" i="3"/>
  <c r="AM817" i="3" s="1"/>
  <c r="AN817" i="3" s="1"/>
  <c r="AQ817" i="3" s="1"/>
  <c r="AK816" i="3"/>
  <c r="AK815" i="3"/>
  <c r="AL815" i="3" s="1"/>
  <c r="AO815" i="3" s="1"/>
  <c r="AK814" i="3"/>
  <c r="AM814" i="3" s="1"/>
  <c r="AN814" i="3" s="1"/>
  <c r="AQ814" i="3" s="1"/>
  <c r="AK813" i="3"/>
  <c r="AM813" i="3" s="1"/>
  <c r="AN813" i="3" s="1"/>
  <c r="AQ813" i="3" s="1"/>
  <c r="AK812" i="3"/>
  <c r="AM812" i="3" s="1"/>
  <c r="AN812" i="3" s="1"/>
  <c r="AQ812" i="3" s="1"/>
  <c r="AK811" i="3"/>
  <c r="AM811" i="3" s="1"/>
  <c r="AN811" i="3" s="1"/>
  <c r="AQ811" i="3" s="1"/>
  <c r="AK810" i="3"/>
  <c r="AK796" i="3"/>
  <c r="AK790" i="3"/>
  <c r="AM790" i="3" s="1"/>
  <c r="AN790" i="3" s="1"/>
  <c r="AQ790" i="3" s="1"/>
  <c r="AK789" i="3"/>
  <c r="AM789" i="3" s="1"/>
  <c r="AN789" i="3" s="1"/>
  <c r="AQ789" i="3" s="1"/>
  <c r="AK788" i="3"/>
  <c r="AM788" i="3" s="1"/>
  <c r="AN788" i="3" s="1"/>
  <c r="AQ788" i="3" s="1"/>
  <c r="AK787" i="3"/>
  <c r="AL787" i="3" s="1"/>
  <c r="AO787" i="3" s="1"/>
  <c r="AK786" i="3"/>
  <c r="AK785" i="3"/>
  <c r="AK784" i="3"/>
  <c r="AM784" i="3" s="1"/>
  <c r="AN784" i="3" s="1"/>
  <c r="AQ784" i="3" s="1"/>
  <c r="AK783" i="3"/>
  <c r="AM783" i="3" s="1"/>
  <c r="AN783" i="3" s="1"/>
  <c r="AQ783" i="3" s="1"/>
  <c r="AK779" i="3"/>
  <c r="AM779" i="3" s="1"/>
  <c r="AN779" i="3" s="1"/>
  <c r="AQ779" i="3" s="1"/>
  <c r="AK778" i="3"/>
  <c r="AM778" i="3" s="1"/>
  <c r="AN778" i="3" s="1"/>
  <c r="AQ778" i="3" s="1"/>
  <c r="AK757" i="3"/>
  <c r="AK756" i="3"/>
  <c r="AL756" i="3" s="1"/>
  <c r="AO756" i="3" s="1"/>
  <c r="AK755" i="3"/>
  <c r="AM755" i="3" s="1"/>
  <c r="AN755" i="3" s="1"/>
  <c r="AQ755" i="3" s="1"/>
  <c r="AK745" i="3"/>
  <c r="AM745" i="3" s="1"/>
  <c r="AN745" i="3" s="1"/>
  <c r="AQ745" i="3" s="1"/>
  <c r="AK742" i="3"/>
  <c r="AM742" i="3" s="1"/>
  <c r="AN742" i="3" s="1"/>
  <c r="AQ742" i="3" s="1"/>
  <c r="AK741" i="3"/>
  <c r="AM741" i="3" s="1"/>
  <c r="AN741" i="3" s="1"/>
  <c r="AQ741" i="3" s="1"/>
  <c r="AK739" i="3"/>
  <c r="AK738" i="3"/>
  <c r="AK737" i="3"/>
  <c r="AM737" i="3" s="1"/>
  <c r="AN737" i="3" s="1"/>
  <c r="AQ737" i="3" s="1"/>
  <c r="AK736" i="3"/>
  <c r="AM736" i="3" s="1"/>
  <c r="AN736" i="3" s="1"/>
  <c r="AQ736" i="3" s="1"/>
  <c r="AK735" i="3"/>
  <c r="AM735" i="3" s="1"/>
  <c r="AN735" i="3" s="1"/>
  <c r="AQ735" i="3" s="1"/>
  <c r="AK734" i="3"/>
  <c r="AL734" i="3" s="1"/>
  <c r="AO734" i="3" s="1"/>
  <c r="AK733" i="3"/>
  <c r="AK732" i="3"/>
  <c r="AK731" i="3"/>
  <c r="AM731" i="3" s="1"/>
  <c r="AN731" i="3" s="1"/>
  <c r="AQ731" i="3" s="1"/>
  <c r="AK730" i="3"/>
  <c r="AM730" i="3" s="1"/>
  <c r="AN730" i="3" s="1"/>
  <c r="AQ730" i="3" s="1"/>
  <c r="AK729" i="3"/>
  <c r="AM729" i="3" s="1"/>
  <c r="AN729" i="3" s="1"/>
  <c r="AQ729" i="3" s="1"/>
  <c r="AK728" i="3"/>
  <c r="AM728" i="3" s="1"/>
  <c r="AN728" i="3" s="1"/>
  <c r="AQ728" i="3" s="1"/>
  <c r="AK727" i="3"/>
  <c r="AK726" i="3"/>
  <c r="AL726" i="3" s="1"/>
  <c r="AO726" i="3" s="1"/>
  <c r="AK725" i="3"/>
  <c r="AM725" i="3" s="1"/>
  <c r="AN725" i="3" s="1"/>
  <c r="AQ725" i="3" s="1"/>
  <c r="AK724" i="3"/>
  <c r="AM724" i="3" s="1"/>
  <c r="AN724" i="3" s="1"/>
  <c r="AQ724" i="3" s="1"/>
  <c r="AK723" i="3"/>
  <c r="AM723" i="3" s="1"/>
  <c r="AN723" i="3" s="1"/>
  <c r="AQ723" i="3" s="1"/>
  <c r="AK722" i="3"/>
  <c r="AM722" i="3" s="1"/>
  <c r="AN722" i="3" s="1"/>
  <c r="AQ722" i="3" s="1"/>
  <c r="AK721" i="3"/>
  <c r="AK720" i="3"/>
  <c r="AK719" i="3"/>
  <c r="AM719" i="3" s="1"/>
  <c r="AN719" i="3" s="1"/>
  <c r="AQ719" i="3" s="1"/>
  <c r="AK718" i="3"/>
  <c r="AM718" i="3" s="1"/>
  <c r="AN718" i="3" s="1"/>
  <c r="AQ718" i="3" s="1"/>
  <c r="AK717" i="3"/>
  <c r="AM717" i="3" s="1"/>
  <c r="AN717" i="3" s="1"/>
  <c r="AQ717" i="3" s="1"/>
  <c r="AK716" i="3"/>
  <c r="AM716" i="3" s="1"/>
  <c r="AN716" i="3" s="1"/>
  <c r="AQ716" i="3" s="1"/>
  <c r="AK715" i="3"/>
  <c r="AK714" i="3"/>
  <c r="AK708" i="3"/>
  <c r="AM708" i="3" s="1"/>
  <c r="AN708" i="3" s="1"/>
  <c r="AQ708" i="3" s="1"/>
  <c r="AK707" i="3"/>
  <c r="AM707" i="3" s="1"/>
  <c r="AN707" i="3" s="1"/>
  <c r="AQ707" i="3" s="1"/>
  <c r="AK706" i="3"/>
  <c r="AM706" i="3" s="1"/>
  <c r="AN706" i="3" s="1"/>
  <c r="AQ706" i="3" s="1"/>
  <c r="AK705" i="3"/>
  <c r="AM705" i="3" s="1"/>
  <c r="AN705" i="3" s="1"/>
  <c r="AQ705" i="3" s="1"/>
  <c r="AK702" i="3"/>
  <c r="AK701" i="3"/>
  <c r="AL701" i="3" s="1"/>
  <c r="AO701" i="3" s="1"/>
  <c r="AK700" i="3"/>
  <c r="AM700" i="3" s="1"/>
  <c r="AN700" i="3" s="1"/>
  <c r="AQ700" i="3" s="1"/>
  <c r="AK699" i="3"/>
  <c r="AM699" i="3" s="1"/>
  <c r="AN699" i="3" s="1"/>
  <c r="AQ699" i="3" s="1"/>
  <c r="AK698" i="3"/>
  <c r="AM698" i="3" s="1"/>
  <c r="AN698" i="3" s="1"/>
  <c r="AQ698" i="3" s="1"/>
  <c r="AK697" i="3"/>
  <c r="AM697" i="3" s="1"/>
  <c r="AN697" i="3" s="1"/>
  <c r="AQ697" i="3" s="1"/>
  <c r="AK696" i="3"/>
  <c r="AK695" i="3"/>
  <c r="AK694" i="3"/>
  <c r="AM694" i="3" s="1"/>
  <c r="AN694" i="3" s="1"/>
  <c r="AQ694" i="3" s="1"/>
  <c r="AK693" i="3"/>
  <c r="AM693" i="3" s="1"/>
  <c r="AN693" i="3" s="1"/>
  <c r="AQ693" i="3" s="1"/>
  <c r="AK692" i="3"/>
  <c r="AM692" i="3" s="1"/>
  <c r="AN692" i="3" s="1"/>
  <c r="AQ692" i="3" s="1"/>
  <c r="AK686" i="3"/>
  <c r="AL686" i="3" s="1"/>
  <c r="AO686" i="3" s="1"/>
  <c r="AK685" i="3"/>
  <c r="AK684" i="3"/>
  <c r="AK683" i="3"/>
  <c r="AM683" i="3" s="1"/>
  <c r="AN683" i="3" s="1"/>
  <c r="AQ683" i="3" s="1"/>
  <c r="AK682" i="3"/>
  <c r="AM682" i="3" s="1"/>
  <c r="AN682" i="3" s="1"/>
  <c r="AQ682" i="3" s="1"/>
  <c r="AK681" i="3"/>
  <c r="AM681" i="3" s="1"/>
  <c r="AN681" i="3" s="1"/>
  <c r="AQ681" i="3" s="1"/>
  <c r="AK680" i="3"/>
  <c r="AM680" i="3" s="1"/>
  <c r="AN680" i="3" s="1"/>
  <c r="AQ680" i="3" s="1"/>
  <c r="AK674" i="3"/>
  <c r="AK673" i="3"/>
  <c r="AL673" i="3" s="1"/>
  <c r="AO673" i="3" s="1"/>
  <c r="AK672" i="3"/>
  <c r="AM672" i="3" s="1"/>
  <c r="AN672" i="3" s="1"/>
  <c r="AQ672" i="3" s="1"/>
  <c r="AK671" i="3"/>
  <c r="AM671" i="3" s="1"/>
  <c r="AN671" i="3" s="1"/>
  <c r="AQ671" i="3" s="1"/>
  <c r="AK670" i="3"/>
  <c r="AM670" i="3" s="1"/>
  <c r="AN670" i="3" s="1"/>
  <c r="AQ670" i="3" s="1"/>
  <c r="AK669" i="3"/>
  <c r="AM669" i="3" s="1"/>
  <c r="AN669" i="3" s="1"/>
  <c r="AQ669" i="3" s="1"/>
  <c r="AK668" i="3"/>
  <c r="AK667" i="3"/>
  <c r="AK666" i="3"/>
  <c r="AM666" i="3" s="1"/>
  <c r="AN666" i="3" s="1"/>
  <c r="AQ666" i="3" s="1"/>
  <c r="AK665" i="3"/>
  <c r="AM665" i="3" s="1"/>
  <c r="AN665" i="3" s="1"/>
  <c r="AQ665" i="3" s="1"/>
  <c r="AK664" i="3"/>
  <c r="AL664" i="3" s="1"/>
  <c r="AO664" i="3" s="1"/>
  <c r="AK663" i="3"/>
  <c r="AM663" i="3" s="1"/>
  <c r="AN663" i="3" s="1"/>
  <c r="AQ663" i="3" s="1"/>
  <c r="AK662" i="3"/>
  <c r="AK661" i="3"/>
  <c r="AK660" i="3"/>
  <c r="AM660" i="3" s="1"/>
  <c r="AN660" i="3" s="1"/>
  <c r="AQ660" i="3" s="1"/>
  <c r="AK659" i="3"/>
  <c r="AM659" i="3" s="1"/>
  <c r="AN659" i="3" s="1"/>
  <c r="AQ659" i="3" s="1"/>
  <c r="AK658" i="3"/>
  <c r="AM658" i="3" s="1"/>
  <c r="AN658" i="3" s="1"/>
  <c r="AQ658" i="3" s="1"/>
  <c r="AK657" i="3"/>
  <c r="AM657" i="3" s="1"/>
  <c r="AN657" i="3" s="1"/>
  <c r="AQ657" i="3" s="1"/>
  <c r="AK656" i="3"/>
  <c r="AK655" i="3"/>
  <c r="AK654" i="3"/>
  <c r="AM654" i="3" s="1"/>
  <c r="AN654" i="3" s="1"/>
  <c r="AQ654" i="3" s="1"/>
  <c r="AK653" i="3"/>
  <c r="AM653" i="3" s="1"/>
  <c r="AN653" i="3" s="1"/>
  <c r="AQ653" i="3" s="1"/>
  <c r="AK652" i="3"/>
  <c r="AM652" i="3" s="1"/>
  <c r="AN652" i="3" s="1"/>
  <c r="AQ652" i="3" s="1"/>
  <c r="AK651" i="3"/>
  <c r="AM651" i="3" s="1"/>
  <c r="AN651" i="3" s="1"/>
  <c r="AQ651" i="3" s="1"/>
  <c r="AK650" i="3"/>
  <c r="AK649" i="3"/>
  <c r="AK648" i="3"/>
  <c r="AM648" i="3" s="1"/>
  <c r="AN648" i="3" s="1"/>
  <c r="AQ648" i="3" s="1"/>
  <c r="AK647" i="3"/>
  <c r="AM647" i="3" s="1"/>
  <c r="AN647" i="3" s="1"/>
  <c r="AQ647" i="3" s="1"/>
  <c r="AK646" i="3"/>
  <c r="AL646" i="3" s="1"/>
  <c r="AO646" i="3" s="1"/>
  <c r="AK645" i="3"/>
  <c r="AM645" i="3" s="1"/>
  <c r="AN645" i="3" s="1"/>
  <c r="AQ645" i="3" s="1"/>
  <c r="AK639" i="3"/>
  <c r="AK638" i="3"/>
  <c r="AK637" i="3"/>
  <c r="AM637" i="3" s="1"/>
  <c r="AN637" i="3" s="1"/>
  <c r="AQ637" i="3" s="1"/>
  <c r="AK636" i="3"/>
  <c r="AM636" i="3" s="1"/>
  <c r="AN636" i="3" s="1"/>
  <c r="AQ636" i="3" s="1"/>
  <c r="AK635" i="3"/>
  <c r="AM635" i="3" s="1"/>
  <c r="AN635" i="3" s="1"/>
  <c r="AQ635" i="3" s="1"/>
  <c r="AK634" i="3"/>
  <c r="AM634" i="3" s="1"/>
  <c r="AN634" i="3" s="1"/>
  <c r="AQ634" i="3" s="1"/>
  <c r="AK633" i="3"/>
  <c r="AK632" i="3"/>
  <c r="AK631" i="3"/>
  <c r="AM631" i="3" s="1"/>
  <c r="AN631" i="3" s="1"/>
  <c r="AQ631" i="3" s="1"/>
  <c r="AK625" i="3"/>
  <c r="AM625" i="3" s="1"/>
  <c r="AN625" i="3" s="1"/>
  <c r="AQ625" i="3" s="1"/>
  <c r="AK600" i="3"/>
  <c r="AL600" i="3" s="1"/>
  <c r="AO600" i="3" s="1"/>
  <c r="AK599" i="3"/>
  <c r="AM599" i="3" s="1"/>
  <c r="AN599" i="3" s="1"/>
  <c r="AQ599" i="3" s="1"/>
  <c r="AK598" i="3"/>
  <c r="AK597" i="3"/>
  <c r="AK581" i="3"/>
  <c r="AM581" i="3" s="1"/>
  <c r="AN581" i="3" s="1"/>
  <c r="AQ581" i="3" s="1"/>
  <c r="AK572" i="3"/>
  <c r="AM572" i="3" s="1"/>
  <c r="AN572" i="3" s="1"/>
  <c r="AQ572" i="3" s="1"/>
  <c r="AK571" i="3"/>
  <c r="AL571" i="3" s="1"/>
  <c r="AO571" i="3" s="1"/>
  <c r="AK570" i="3"/>
  <c r="AM570" i="3" s="1"/>
  <c r="AN570" i="3" s="1"/>
  <c r="AQ570" i="3" s="1"/>
  <c r="AK569" i="3"/>
  <c r="AK568" i="3"/>
  <c r="AK551" i="3"/>
  <c r="AM551" i="3" s="1"/>
  <c r="AN551" i="3" s="1"/>
  <c r="AQ551" i="3" s="1"/>
  <c r="AK550" i="3"/>
  <c r="AM550" i="3" s="1"/>
  <c r="AN550" i="3" s="1"/>
  <c r="AQ550" i="3" s="1"/>
  <c r="AK549" i="3"/>
  <c r="AM549" i="3" s="1"/>
  <c r="AN549" i="3" s="1"/>
  <c r="AQ549" i="3" s="1"/>
  <c r="AK548" i="3"/>
  <c r="AM548" i="3" s="1"/>
  <c r="AN548" i="3" s="1"/>
  <c r="AQ548" i="3" s="1"/>
  <c r="AK547" i="3"/>
  <c r="AK546" i="3"/>
  <c r="AK540" i="3"/>
  <c r="AM540" i="3" s="1"/>
  <c r="AN540" i="3" s="1"/>
  <c r="AQ540" i="3" s="1"/>
  <c r="AK539" i="3"/>
  <c r="AM539" i="3" s="1"/>
  <c r="AN539" i="3" s="1"/>
  <c r="AQ539" i="3" s="1"/>
  <c r="AK538" i="3"/>
  <c r="AM538" i="3" s="1"/>
  <c r="AN538" i="3" s="1"/>
  <c r="AQ538" i="3" s="1"/>
  <c r="AK537" i="3"/>
  <c r="AM537" i="3" s="1"/>
  <c r="AN537" i="3" s="1"/>
  <c r="AQ537" i="3" s="1"/>
  <c r="AK536" i="3"/>
  <c r="AK535" i="3"/>
  <c r="AK534" i="3"/>
  <c r="AM534" i="3" s="1"/>
  <c r="AN534" i="3" s="1"/>
  <c r="AQ534" i="3" s="1"/>
  <c r="AK533" i="3"/>
  <c r="AM533" i="3" s="1"/>
  <c r="AN533" i="3" s="1"/>
  <c r="AQ533" i="3" s="1"/>
  <c r="AK532" i="3"/>
  <c r="AL532" i="3" s="1"/>
  <c r="AO532" i="3" s="1"/>
  <c r="AK516" i="3"/>
  <c r="AM516" i="3" s="1"/>
  <c r="AN516" i="3" s="1"/>
  <c r="AQ516" i="3" s="1"/>
  <c r="AK515" i="3"/>
  <c r="AK514" i="3"/>
  <c r="AK513" i="3"/>
  <c r="AM513" i="3" s="1"/>
  <c r="AN513" i="3" s="1"/>
  <c r="AQ513" i="3" s="1"/>
  <c r="AK512" i="3"/>
  <c r="AM512" i="3" s="1"/>
  <c r="AN512" i="3" s="1"/>
  <c r="AQ512" i="3" s="1"/>
  <c r="AK511" i="3"/>
  <c r="AM511" i="3" s="1"/>
  <c r="AN511" i="3" s="1"/>
  <c r="AQ511" i="3" s="1"/>
  <c r="AK510" i="3"/>
  <c r="AM510" i="3" s="1"/>
  <c r="AN510" i="3" s="1"/>
  <c r="AQ510" i="3" s="1"/>
  <c r="AK509" i="3"/>
  <c r="AK508" i="3"/>
  <c r="AK507" i="3"/>
  <c r="AM507" i="3" s="1"/>
  <c r="AN507" i="3" s="1"/>
  <c r="AQ507" i="3" s="1"/>
  <c r="AK506" i="3"/>
  <c r="AM506" i="3" s="1"/>
  <c r="AN506" i="3" s="1"/>
  <c r="AQ506" i="3" s="1"/>
  <c r="AK505" i="3"/>
  <c r="AL505" i="3" s="1"/>
  <c r="AO505" i="3" s="1"/>
  <c r="AK504" i="3"/>
  <c r="AM504" i="3" s="1"/>
  <c r="AN504" i="3" s="1"/>
  <c r="AQ504" i="3" s="1"/>
  <c r="AK503" i="3"/>
  <c r="AK502" i="3"/>
  <c r="AK501" i="3"/>
  <c r="AM501" i="3" s="1"/>
  <c r="AN501" i="3" s="1"/>
  <c r="AQ501" i="3" s="1"/>
  <c r="AK500" i="3"/>
  <c r="AM500" i="3" s="1"/>
  <c r="AN500" i="3" s="1"/>
  <c r="AQ500" i="3" s="1"/>
  <c r="AK499" i="3"/>
  <c r="AL499" i="3" s="1"/>
  <c r="AO499" i="3" s="1"/>
  <c r="AK493" i="3"/>
  <c r="AM493" i="3" s="1"/>
  <c r="AN493" i="3" s="1"/>
  <c r="AQ493" i="3" s="1"/>
  <c r="AK485" i="3"/>
  <c r="AK479" i="3"/>
  <c r="AK478" i="3"/>
  <c r="AM478" i="3" s="1"/>
  <c r="AN478" i="3" s="1"/>
  <c r="AQ478" i="3" s="1"/>
  <c r="AK477" i="3"/>
  <c r="AM477" i="3" s="1"/>
  <c r="AN477" i="3" s="1"/>
  <c r="AQ477" i="3" s="1"/>
  <c r="AK294" i="3"/>
  <c r="AM294" i="3" s="1"/>
  <c r="AN294" i="3" s="1"/>
  <c r="AQ294" i="3" s="1"/>
  <c r="AK293" i="3"/>
  <c r="AM293" i="3" s="1"/>
  <c r="AN293" i="3" s="1"/>
  <c r="AQ293" i="3" s="1"/>
  <c r="AK292" i="3"/>
  <c r="AK291" i="3"/>
  <c r="AK290" i="3"/>
  <c r="AM290" i="3" s="1"/>
  <c r="AN290" i="3" s="1"/>
  <c r="AQ290" i="3" s="1"/>
  <c r="AK275" i="3"/>
  <c r="AM275" i="3" s="1"/>
  <c r="AN275" i="3" s="1"/>
  <c r="AQ275" i="3" s="1"/>
  <c r="AK273" i="3"/>
  <c r="AK272" i="3"/>
  <c r="AM272" i="3" s="1"/>
  <c r="AN272" i="3" s="1"/>
  <c r="AQ272" i="3" s="1"/>
  <c r="AK270" i="3"/>
  <c r="AL270" i="3" s="1"/>
  <c r="AO270" i="3" s="1"/>
  <c r="AK269" i="3"/>
  <c r="AM269" i="3" s="1"/>
  <c r="AN269" i="3" s="1"/>
  <c r="AQ269" i="3" s="1"/>
  <c r="AK268" i="3"/>
  <c r="AK267" i="3"/>
  <c r="AK266" i="3"/>
  <c r="AM266" i="3" s="1"/>
  <c r="AN266" i="3" s="1"/>
  <c r="AQ266" i="3" s="1"/>
  <c r="AK265" i="3"/>
  <c r="AM265" i="3" s="1"/>
  <c r="AN265" i="3" s="1"/>
  <c r="AQ265" i="3" s="1"/>
  <c r="AK264" i="3"/>
  <c r="AM264" i="3" s="1"/>
  <c r="AN264" i="3" s="1"/>
  <c r="AQ264" i="3" s="1"/>
  <c r="AK263" i="3"/>
  <c r="AM263" i="3" s="1"/>
  <c r="AN263" i="3" s="1"/>
  <c r="AQ263" i="3" s="1"/>
  <c r="AK262" i="3"/>
  <c r="AK261" i="3"/>
  <c r="AK260" i="3"/>
  <c r="AM260" i="3" s="1"/>
  <c r="AN260" i="3" s="1"/>
  <c r="AQ260" i="3" s="1"/>
  <c r="AK259" i="3"/>
  <c r="AM259" i="3" s="1"/>
  <c r="AN259" i="3" s="1"/>
  <c r="AQ259" i="3" s="1"/>
  <c r="AK258" i="3"/>
  <c r="AL258" i="3" s="1"/>
  <c r="AO258" i="3" s="1"/>
  <c r="AK257" i="3"/>
  <c r="AM257" i="3" s="1"/>
  <c r="AN257" i="3" s="1"/>
  <c r="AQ257" i="3" s="1"/>
  <c r="AK256" i="3"/>
  <c r="AK250" i="3"/>
  <c r="AK249" i="3"/>
  <c r="AK248" i="3"/>
  <c r="AM248" i="3" s="1"/>
  <c r="AN248" i="3" s="1"/>
  <c r="AQ248" i="3" s="1"/>
  <c r="AK247" i="3"/>
  <c r="AM247" i="3" s="1"/>
  <c r="AN247" i="3" s="1"/>
  <c r="AQ247" i="3" s="1"/>
  <c r="AK246" i="3"/>
  <c r="AM246" i="3" s="1"/>
  <c r="AN246" i="3" s="1"/>
  <c r="AQ246" i="3" s="1"/>
  <c r="AK245" i="3"/>
  <c r="AM245" i="3" s="1"/>
  <c r="AN245" i="3" s="1"/>
  <c r="AQ245" i="3" s="1"/>
  <c r="AK244" i="3"/>
  <c r="AK243" i="3"/>
  <c r="AK242" i="3"/>
  <c r="AL242" i="3" s="1"/>
  <c r="AO242" i="3" s="1"/>
  <c r="AK239" i="3"/>
  <c r="AM239" i="3" s="1"/>
  <c r="AN239" i="3" s="1"/>
  <c r="AQ239" i="3" s="1"/>
  <c r="AK238" i="3"/>
  <c r="AK237" i="3"/>
  <c r="AK236" i="3"/>
  <c r="AM236" i="3" s="1"/>
  <c r="AN236" i="3" s="1"/>
  <c r="AQ236" i="3" s="1"/>
  <c r="AK235" i="3"/>
  <c r="AM235" i="3" s="1"/>
  <c r="AN235" i="3" s="1"/>
  <c r="AQ235" i="3" s="1"/>
  <c r="AK234" i="3"/>
  <c r="AM234" i="3" s="1"/>
  <c r="AN234" i="3" s="1"/>
  <c r="AQ234" i="3" s="1"/>
  <c r="AK233" i="3"/>
  <c r="AM233" i="3" s="1"/>
  <c r="AN233" i="3" s="1"/>
  <c r="AQ233" i="3" s="1"/>
  <c r="AK232" i="3"/>
  <c r="AK231" i="3"/>
  <c r="AK230" i="3"/>
  <c r="AM230" i="3" s="1"/>
  <c r="AN230" i="3" s="1"/>
  <c r="AQ230" i="3" s="1"/>
  <c r="AK229" i="3"/>
  <c r="AM229" i="3" s="1"/>
  <c r="AN229" i="3" s="1"/>
  <c r="AK221" i="3"/>
  <c r="AM221" i="3" s="1"/>
  <c r="AN221" i="3" s="1"/>
  <c r="AQ221" i="3" s="1"/>
  <c r="AK220" i="3"/>
  <c r="AM220" i="3" s="1"/>
  <c r="AN220" i="3" s="1"/>
  <c r="AQ220" i="3" s="1"/>
  <c r="AK219" i="3"/>
  <c r="AK218" i="3"/>
  <c r="AK217" i="3"/>
  <c r="AL217" i="3" s="1"/>
  <c r="AO217" i="3" s="1"/>
  <c r="AK216" i="3"/>
  <c r="AM216" i="3" s="1"/>
  <c r="AN216" i="3" s="1"/>
  <c r="AQ216" i="3" s="1"/>
  <c r="AK215" i="3"/>
  <c r="AL215" i="3" s="1"/>
  <c r="AO215" i="3" s="1"/>
  <c r="AK198" i="3"/>
  <c r="AM198" i="3" s="1"/>
  <c r="AN198" i="3" s="1"/>
  <c r="AQ198" i="3" s="1"/>
  <c r="AK177" i="3"/>
  <c r="AK176" i="3"/>
  <c r="AK175" i="3"/>
  <c r="AM175" i="3" s="1"/>
  <c r="AN175" i="3" s="1"/>
  <c r="AQ175" i="3" s="1"/>
  <c r="AK174" i="3"/>
  <c r="AM174" i="3" s="1"/>
  <c r="AN174" i="3" s="1"/>
  <c r="AQ174" i="3" s="1"/>
  <c r="AK173" i="3"/>
  <c r="AM173" i="3" s="1"/>
  <c r="AN173" i="3" s="1"/>
  <c r="AQ173" i="3" s="1"/>
  <c r="AK172" i="3"/>
  <c r="AM172" i="3" s="1"/>
  <c r="AN172" i="3" s="1"/>
  <c r="AQ172" i="3" s="1"/>
  <c r="AK171" i="3"/>
  <c r="AK170" i="3"/>
  <c r="AK169" i="3"/>
  <c r="AM169" i="3" s="1"/>
  <c r="AN169" i="3" s="1"/>
  <c r="AQ169" i="3" s="1"/>
  <c r="AK168" i="3"/>
  <c r="AM168" i="3" s="1"/>
  <c r="AN168" i="3" s="1"/>
  <c r="AQ168" i="3" s="1"/>
  <c r="AK167" i="3"/>
  <c r="AM167" i="3" s="1"/>
  <c r="AN167" i="3" s="1"/>
  <c r="AQ167" i="3" s="1"/>
  <c r="AK166" i="3"/>
  <c r="AM166" i="3" s="1"/>
  <c r="AN166" i="3" s="1"/>
  <c r="AQ166" i="3" s="1"/>
  <c r="AK165" i="3"/>
  <c r="AK164" i="3"/>
  <c r="AK162" i="3"/>
  <c r="AM162" i="3" s="1"/>
  <c r="AN162" i="3" s="1"/>
  <c r="AQ162" i="3" s="1"/>
  <c r="AK161" i="3"/>
  <c r="AL161" i="3" s="1"/>
  <c r="AO161" i="3" s="1"/>
  <c r="AK160" i="3"/>
  <c r="AM160" i="3" s="1"/>
  <c r="AN160" i="3" s="1"/>
  <c r="AQ160" i="3" s="1"/>
  <c r="AK154" i="3"/>
  <c r="AK153" i="3"/>
  <c r="AK152" i="3"/>
  <c r="AM152" i="3" s="1"/>
  <c r="AN152" i="3" s="1"/>
  <c r="AQ152" i="3" s="1"/>
  <c r="AK144" i="3"/>
  <c r="AM144" i="3" s="1"/>
  <c r="AN144" i="3" s="1"/>
  <c r="AQ144" i="3" s="1"/>
  <c r="AK143" i="3"/>
  <c r="AM143" i="3" s="1"/>
  <c r="AN143" i="3" s="1"/>
  <c r="AQ143" i="3" s="1"/>
  <c r="AK141" i="3"/>
  <c r="AM141" i="3" s="1"/>
  <c r="AN141" i="3" s="1"/>
  <c r="AQ141" i="3" s="1"/>
  <c r="AK139" i="3"/>
  <c r="AK128" i="3"/>
  <c r="AK127" i="3"/>
  <c r="AM127" i="3" s="1"/>
  <c r="AN127" i="3" s="1"/>
  <c r="AQ127" i="3" s="1"/>
  <c r="AK120" i="3"/>
  <c r="AM120" i="3" s="1"/>
  <c r="AN120" i="3" s="1"/>
  <c r="AQ120" i="3" s="1"/>
  <c r="AK119" i="3"/>
  <c r="AM119" i="3" s="1"/>
  <c r="AN119" i="3" s="1"/>
  <c r="AQ119" i="3" s="1"/>
  <c r="AK113" i="3"/>
  <c r="AM113" i="3" s="1"/>
  <c r="AN113" i="3" s="1"/>
  <c r="AQ113" i="3" s="1"/>
  <c r="AK112" i="3"/>
  <c r="AK111" i="3"/>
  <c r="AK110" i="3"/>
  <c r="AL110" i="3" s="1"/>
  <c r="AO110" i="3" s="1"/>
  <c r="AK109" i="3"/>
  <c r="AM109" i="3" s="1"/>
  <c r="AN109" i="3" s="1"/>
  <c r="AQ109" i="3" s="1"/>
  <c r="AK108" i="3"/>
  <c r="AL108" i="3" s="1"/>
  <c r="AO108" i="3" s="1"/>
  <c r="AK107" i="3"/>
  <c r="AM107" i="3" s="1"/>
  <c r="AN107" i="3" s="1"/>
  <c r="AQ107" i="3" s="1"/>
  <c r="AK106" i="3"/>
  <c r="AK104" i="3"/>
  <c r="AM104" i="3" s="1"/>
  <c r="AN104" i="3" s="1"/>
  <c r="AQ104" i="3" s="1"/>
  <c r="AK98" i="3"/>
  <c r="AM98" i="3" s="1"/>
  <c r="AN98" i="3" s="1"/>
  <c r="AQ98" i="3" s="1"/>
  <c r="AK97" i="3"/>
  <c r="AM97" i="3" s="1"/>
  <c r="AN97" i="3" s="1"/>
  <c r="AQ97" i="3" s="1"/>
  <c r="AK96" i="3"/>
  <c r="AM96" i="3" s="1"/>
  <c r="AN96" i="3" s="1"/>
  <c r="AQ96" i="3" s="1"/>
  <c r="AK95" i="3"/>
  <c r="AK94" i="3"/>
  <c r="AK93" i="3"/>
  <c r="AM93" i="3" s="1"/>
  <c r="AN93" i="3" s="1"/>
  <c r="AQ93" i="3" s="1"/>
  <c r="AK92" i="3"/>
  <c r="AM92" i="3" s="1"/>
  <c r="AN92" i="3" s="1"/>
  <c r="AQ92" i="3" s="1"/>
  <c r="AK91" i="3"/>
  <c r="AM91" i="3" s="1"/>
  <c r="AN91" i="3" s="1"/>
  <c r="AQ91" i="3" s="1"/>
  <c r="AK90" i="3"/>
  <c r="AM90" i="3" s="1"/>
  <c r="AN90" i="3" s="1"/>
  <c r="AQ90" i="3" s="1"/>
  <c r="AK89" i="3"/>
  <c r="AK61" i="3"/>
  <c r="AL61" i="3" s="1"/>
  <c r="AO61" i="3" s="1"/>
  <c r="AK50" i="3"/>
  <c r="AM50" i="3" s="1"/>
  <c r="AN50" i="3" s="1"/>
  <c r="AQ50" i="3" s="1"/>
  <c r="AK49" i="3"/>
  <c r="AM49" i="3" s="1"/>
  <c r="AN49" i="3" s="1"/>
  <c r="AQ49" i="3" s="1"/>
  <c r="AK48" i="3"/>
  <c r="AM48" i="3" s="1"/>
  <c r="AN48" i="3" s="1"/>
  <c r="AQ48" i="3" s="1"/>
  <c r="AK46" i="3"/>
  <c r="AK45" i="3"/>
  <c r="AL45" i="3" s="1"/>
  <c r="AO45" i="3" s="1"/>
  <c r="AK44" i="3"/>
  <c r="AL44" i="3" s="1"/>
  <c r="AO44" i="3" s="1"/>
  <c r="AK43" i="3"/>
  <c r="AL43" i="3" s="1"/>
  <c r="AO43" i="3" s="1"/>
  <c r="AK42" i="3"/>
  <c r="AM42" i="3" s="1"/>
  <c r="AN42" i="3" s="1"/>
  <c r="AQ42" i="3" s="1"/>
  <c r="AK41" i="3"/>
  <c r="AM41" i="3" s="1"/>
  <c r="AN41" i="3" s="1"/>
  <c r="AQ41" i="3" s="1"/>
  <c r="AK40" i="3"/>
  <c r="AK39" i="3"/>
  <c r="AL39" i="3" s="1"/>
  <c r="AO39" i="3" s="1"/>
  <c r="AK38" i="3"/>
  <c r="AM38" i="3" s="1"/>
  <c r="AN38" i="3" s="1"/>
  <c r="AQ38" i="3" s="1"/>
  <c r="AK37" i="3"/>
  <c r="AM37" i="3" s="1"/>
  <c r="AN37" i="3" s="1"/>
  <c r="AK29" i="3"/>
  <c r="AM29" i="3" s="1"/>
  <c r="AN29" i="3" s="1"/>
  <c r="AQ29" i="3" s="1"/>
  <c r="AK28" i="3"/>
  <c r="AK27" i="3"/>
  <c r="AL27" i="3" s="1"/>
  <c r="AO27" i="3" s="1"/>
  <c r="AK25" i="3"/>
  <c r="AM25" i="3" s="1"/>
  <c r="AN25" i="3" s="1"/>
  <c r="AQ25" i="3" s="1"/>
  <c r="AK23" i="3"/>
  <c r="AM23" i="3" s="1"/>
  <c r="AN23" i="3" s="1"/>
  <c r="AQ23" i="3" s="1"/>
  <c r="AK21" i="3"/>
  <c r="AM21" i="3" s="1"/>
  <c r="AN21" i="3" s="1"/>
  <c r="AQ21" i="3" s="1"/>
  <c r="AK20" i="3"/>
  <c r="AK19" i="3"/>
  <c r="AL19" i="3" s="1"/>
  <c r="AO19" i="3" s="1"/>
  <c r="AK18" i="3"/>
  <c r="AL18" i="3" s="1"/>
  <c r="AO18" i="3" s="1"/>
  <c r="AK17" i="3"/>
  <c r="AL17" i="3" s="1"/>
  <c r="AO17" i="3" s="1"/>
  <c r="AK16" i="3"/>
  <c r="AM16" i="3" s="1"/>
  <c r="AN16" i="3" s="1"/>
  <c r="AQ16" i="3" s="1"/>
  <c r="AK15" i="3"/>
  <c r="AM15" i="3" s="1"/>
  <c r="AN15" i="3" s="1"/>
  <c r="AQ15" i="3" s="1"/>
  <c r="AK14" i="3"/>
  <c r="AK13" i="3"/>
  <c r="AL13" i="3" s="1"/>
  <c r="AO13" i="3" s="1"/>
  <c r="AK12" i="3"/>
  <c r="AM12" i="3" s="1"/>
  <c r="AN12" i="3" s="1"/>
  <c r="AQ12" i="3" s="1"/>
  <c r="AK11" i="3"/>
  <c r="AM11" i="3" s="1"/>
  <c r="AN11" i="3" s="1"/>
  <c r="AQ11" i="3" s="1"/>
  <c r="AK10" i="3"/>
  <c r="AL10" i="3" s="1"/>
  <c r="AO10" i="3" s="1"/>
  <c r="AK9" i="3"/>
  <c r="AM9" i="3" s="1"/>
  <c r="AN9" i="3" s="1"/>
  <c r="AQ9" i="3" s="1"/>
  <c r="AK8" i="3"/>
  <c r="AK7" i="3"/>
  <c r="AL7" i="3" s="1"/>
  <c r="AO7" i="3" s="1"/>
  <c r="AK6" i="3"/>
  <c r="AM6" i="3" s="1"/>
  <c r="AN6" i="3" s="1"/>
  <c r="AQ6" i="3" s="1"/>
  <c r="AK5" i="3"/>
  <c r="AM5" i="3" s="1"/>
  <c r="AN5" i="3" s="1"/>
  <c r="AQ5" i="3" s="1"/>
  <c r="AK4" i="3"/>
  <c r="AM4" i="3" s="1"/>
  <c r="AN4" i="3" s="1"/>
  <c r="AQ4" i="3" s="1"/>
  <c r="AK3" i="3"/>
  <c r="AM3" i="3" s="1"/>
  <c r="AN3" i="3" s="1"/>
  <c r="AQ3" i="3" s="1"/>
  <c r="AK2" i="3"/>
  <c r="AQ1227" i="3"/>
  <c r="AO1227" i="3"/>
  <c r="AQ1226" i="3"/>
  <c r="AO1226" i="3"/>
  <c r="AQ1225" i="3"/>
  <c r="AO1225" i="3"/>
  <c r="AQ1224" i="3"/>
  <c r="AO1224" i="3"/>
  <c r="AQ1223" i="3"/>
  <c r="AO1223" i="3"/>
  <c r="AQ1222" i="3"/>
  <c r="AO1222" i="3"/>
  <c r="AQ1221" i="3"/>
  <c r="AO1221" i="3"/>
  <c r="AQ1220" i="3"/>
  <c r="AO1220" i="3"/>
  <c r="AQ1219" i="3"/>
  <c r="AO1219" i="3"/>
  <c r="AQ1218" i="3"/>
  <c r="AO1218" i="3"/>
  <c r="AQ1217" i="3"/>
  <c r="AO1217" i="3"/>
  <c r="AQ1216" i="3"/>
  <c r="AO1216" i="3"/>
  <c r="AQ1215" i="3"/>
  <c r="AO1215" i="3"/>
  <c r="AQ1214" i="3"/>
  <c r="AO1214" i="3"/>
  <c r="AQ1213" i="3"/>
  <c r="AO1213" i="3"/>
  <c r="AQ1212" i="3"/>
  <c r="AO1212" i="3"/>
  <c r="AQ1211" i="3"/>
  <c r="AO1211" i="3"/>
  <c r="AQ1210" i="3"/>
  <c r="AO1210" i="3"/>
  <c r="AQ1207" i="3"/>
  <c r="AO1207" i="3"/>
  <c r="AQ1206" i="3"/>
  <c r="AO1206" i="3"/>
  <c r="AQ1205" i="3"/>
  <c r="AO1205" i="3"/>
  <c r="AQ1204" i="3"/>
  <c r="AO1204" i="3"/>
  <c r="AQ1203" i="3"/>
  <c r="AO1203" i="3"/>
  <c r="AQ1202" i="3"/>
  <c r="AO1202" i="3"/>
  <c r="AQ1201" i="3"/>
  <c r="AO1201" i="3"/>
  <c r="AQ1200" i="3"/>
  <c r="AO1200" i="3"/>
  <c r="AQ1199" i="3"/>
  <c r="AO1199" i="3"/>
  <c r="AQ1198" i="3"/>
  <c r="AO1198" i="3"/>
  <c r="AQ1197" i="3"/>
  <c r="AO1197" i="3"/>
  <c r="AQ1196" i="3"/>
  <c r="AO1196" i="3"/>
  <c r="AQ1195" i="3"/>
  <c r="AO1195" i="3"/>
  <c r="AQ1194" i="3"/>
  <c r="AO1194" i="3"/>
  <c r="AQ1193" i="3"/>
  <c r="AO1193" i="3"/>
  <c r="AQ1192" i="3"/>
  <c r="AO1192" i="3"/>
  <c r="AQ1191" i="3"/>
  <c r="AO1191" i="3"/>
  <c r="AQ1180" i="3"/>
  <c r="AO1180" i="3"/>
  <c r="AQ1179" i="3"/>
  <c r="AO1179" i="3"/>
  <c r="AQ1178" i="3"/>
  <c r="AO1178" i="3"/>
  <c r="AQ1177" i="3"/>
  <c r="AO1177" i="3"/>
  <c r="AQ1176" i="3"/>
  <c r="AO1176" i="3"/>
  <c r="AQ1175" i="3"/>
  <c r="AO1175" i="3"/>
  <c r="AQ1174" i="3"/>
  <c r="AO1174" i="3"/>
  <c r="AQ1173" i="3"/>
  <c r="AO1173" i="3"/>
  <c r="AQ1172" i="3"/>
  <c r="AO1172" i="3"/>
  <c r="AQ1171" i="3"/>
  <c r="AO1171" i="3"/>
  <c r="AQ1170" i="3"/>
  <c r="AO1170" i="3"/>
  <c r="AQ1169" i="3"/>
  <c r="AO1169" i="3"/>
  <c r="AQ1168" i="3"/>
  <c r="AO1168" i="3"/>
  <c r="AQ1167" i="3"/>
  <c r="AO1167" i="3"/>
  <c r="AQ1166" i="3"/>
  <c r="AO1166" i="3"/>
  <c r="AQ1165" i="3"/>
  <c r="AO1165" i="3"/>
  <c r="AQ1164" i="3"/>
  <c r="AO1164" i="3"/>
  <c r="AQ1163" i="3"/>
  <c r="AO1163" i="3"/>
  <c r="AQ1162" i="3"/>
  <c r="AO1162" i="3"/>
  <c r="AQ1161" i="3"/>
  <c r="AO1161" i="3"/>
  <c r="AQ1160" i="3"/>
  <c r="AO1160" i="3"/>
  <c r="AQ1159" i="3"/>
  <c r="AO1159" i="3"/>
  <c r="AQ1158" i="3"/>
  <c r="AO1158" i="3"/>
  <c r="AQ1157" i="3"/>
  <c r="AO1157" i="3"/>
  <c r="AQ1156" i="3"/>
  <c r="AO1156" i="3"/>
  <c r="AQ1155" i="3"/>
  <c r="AO1155" i="3"/>
  <c r="AQ1154" i="3"/>
  <c r="AO1154" i="3"/>
  <c r="AQ1153" i="3"/>
  <c r="AO1153" i="3"/>
  <c r="AQ1152" i="3"/>
  <c r="AO1152" i="3"/>
  <c r="AQ1151" i="3"/>
  <c r="AO1151" i="3"/>
  <c r="AQ1150" i="3"/>
  <c r="AO1150" i="3"/>
  <c r="AQ1149" i="3"/>
  <c r="AO1149" i="3"/>
  <c r="AQ1148" i="3"/>
  <c r="AO1148" i="3"/>
  <c r="AQ1142" i="3"/>
  <c r="AO1142" i="3"/>
  <c r="AQ1141" i="3"/>
  <c r="AO1141" i="3"/>
  <c r="AQ1140" i="3"/>
  <c r="AO1140" i="3"/>
  <c r="AQ1139" i="3"/>
  <c r="AO1139" i="3"/>
  <c r="AQ1138" i="3"/>
  <c r="AO1138" i="3"/>
  <c r="AQ1137" i="3"/>
  <c r="AO1137" i="3"/>
  <c r="AQ1136" i="3"/>
  <c r="AO1136" i="3"/>
  <c r="AQ1135" i="3"/>
  <c r="AO1135" i="3"/>
  <c r="AQ1134" i="3"/>
  <c r="AO1134" i="3"/>
  <c r="AQ1133" i="3"/>
  <c r="AO1133" i="3"/>
  <c r="AQ1132" i="3"/>
  <c r="AO1132" i="3"/>
  <c r="AQ1131" i="3"/>
  <c r="AO1131" i="3"/>
  <c r="AQ1130" i="3"/>
  <c r="AO1130" i="3"/>
  <c r="AQ1129" i="3"/>
  <c r="AO1129" i="3"/>
  <c r="AQ1128" i="3"/>
  <c r="AO1128" i="3"/>
  <c r="AQ1127" i="3"/>
  <c r="AO1127" i="3"/>
  <c r="AQ1126" i="3"/>
  <c r="AO1126" i="3"/>
  <c r="AQ1125" i="3"/>
  <c r="AO1125" i="3"/>
  <c r="AQ1124" i="3"/>
  <c r="AO1124" i="3"/>
  <c r="AQ1123" i="3"/>
  <c r="AO1123" i="3"/>
  <c r="AQ1122" i="3"/>
  <c r="AO1122" i="3"/>
  <c r="AQ1121" i="3"/>
  <c r="AO1121" i="3"/>
  <c r="AQ1120" i="3"/>
  <c r="AO1120" i="3"/>
  <c r="AQ1119" i="3"/>
  <c r="AO1119" i="3"/>
  <c r="AQ1118" i="3"/>
  <c r="AO1118" i="3"/>
  <c r="AQ1117" i="3"/>
  <c r="AO1117" i="3"/>
  <c r="AQ1116" i="3"/>
  <c r="AO1116" i="3"/>
  <c r="AQ1115" i="3"/>
  <c r="AO1115" i="3"/>
  <c r="AQ1114" i="3"/>
  <c r="AO1114" i="3"/>
  <c r="AQ1113" i="3"/>
  <c r="AO1113" i="3"/>
  <c r="AQ1112" i="3"/>
  <c r="AO1112" i="3"/>
  <c r="AQ1111" i="3"/>
  <c r="AO1111" i="3"/>
  <c r="AQ1110" i="3"/>
  <c r="AO1110" i="3"/>
  <c r="AQ1107" i="3"/>
  <c r="AO1107" i="3"/>
  <c r="AQ1106" i="3"/>
  <c r="AO1106" i="3"/>
  <c r="AQ1105" i="3"/>
  <c r="AO1105" i="3"/>
  <c r="AQ1104" i="3"/>
  <c r="AO1104" i="3"/>
  <c r="AQ1103" i="3"/>
  <c r="AO1103" i="3"/>
  <c r="AQ1102" i="3"/>
  <c r="AO1102" i="3"/>
  <c r="AQ1101" i="3"/>
  <c r="AO1101" i="3"/>
  <c r="AQ1100" i="3"/>
  <c r="AO1100" i="3"/>
  <c r="AQ1099" i="3"/>
  <c r="AO1099" i="3"/>
  <c r="AQ1098" i="3"/>
  <c r="AO1098" i="3"/>
  <c r="AQ1097" i="3"/>
  <c r="AO1097" i="3"/>
  <c r="AQ1096" i="3"/>
  <c r="AO1096" i="3"/>
  <c r="AQ1095" i="3"/>
  <c r="AO1095" i="3"/>
  <c r="AQ1094" i="3"/>
  <c r="AO1094" i="3"/>
  <c r="AQ1093" i="3"/>
  <c r="AO1093" i="3"/>
  <c r="AQ1092" i="3"/>
  <c r="AO1092" i="3"/>
  <c r="AQ1091" i="3"/>
  <c r="AO1091" i="3"/>
  <c r="AQ1090" i="3"/>
  <c r="AO1090" i="3"/>
  <c r="AQ1089" i="3"/>
  <c r="AO1089" i="3"/>
  <c r="AQ1088" i="3"/>
  <c r="AO1088" i="3"/>
  <c r="AQ1087" i="3"/>
  <c r="AO1087" i="3"/>
  <c r="AQ1086" i="3"/>
  <c r="AO1086" i="3"/>
  <c r="AQ1085" i="3"/>
  <c r="AO1085" i="3"/>
  <c r="AQ1084" i="3"/>
  <c r="AO1084" i="3"/>
  <c r="AQ1083" i="3"/>
  <c r="AO1083" i="3"/>
  <c r="AQ1082" i="3"/>
  <c r="AO1082" i="3"/>
  <c r="AQ1081" i="3"/>
  <c r="AO1081" i="3"/>
  <c r="AQ1080" i="3"/>
  <c r="AO1080" i="3"/>
  <c r="AQ1079" i="3"/>
  <c r="AO1079" i="3"/>
  <c r="AQ1078" i="3"/>
  <c r="AO1078" i="3"/>
  <c r="AQ1077" i="3"/>
  <c r="AO1077" i="3"/>
  <c r="AQ1076" i="3"/>
  <c r="AO1076" i="3"/>
  <c r="AQ1075" i="3"/>
  <c r="AO1075" i="3"/>
  <c r="AQ1074" i="3"/>
  <c r="AO1074" i="3"/>
  <c r="AQ1073" i="3"/>
  <c r="AO1073" i="3"/>
  <c r="AQ1072" i="3"/>
  <c r="AO1072" i="3"/>
  <c r="AQ1071" i="3"/>
  <c r="AO1071" i="3"/>
  <c r="AQ1070" i="3"/>
  <c r="AO1070" i="3"/>
  <c r="AQ1069" i="3"/>
  <c r="AO1069" i="3"/>
  <c r="AQ1068" i="3"/>
  <c r="AO1068" i="3"/>
  <c r="AQ1067" i="3"/>
  <c r="AO1067" i="3"/>
  <c r="AQ1066" i="3"/>
  <c r="AO1066" i="3"/>
  <c r="AQ1065" i="3"/>
  <c r="AO1065" i="3"/>
  <c r="AQ1064" i="3"/>
  <c r="AO1064" i="3"/>
  <c r="AQ1063" i="3"/>
  <c r="AO1063" i="3"/>
  <c r="AQ1062" i="3"/>
  <c r="AO1062" i="3"/>
  <c r="AQ1061" i="3"/>
  <c r="AO1061" i="3"/>
  <c r="AQ1060" i="3"/>
  <c r="AO1060" i="3"/>
  <c r="AQ1059" i="3"/>
  <c r="AO1059" i="3"/>
  <c r="AQ1058" i="3"/>
  <c r="AO1058" i="3"/>
  <c r="AQ1057" i="3"/>
  <c r="AO1057" i="3"/>
  <c r="AQ1056" i="3"/>
  <c r="AO1056" i="3"/>
  <c r="AQ1055" i="3"/>
  <c r="AO1055" i="3"/>
  <c r="AQ1054" i="3"/>
  <c r="AO1054" i="3"/>
  <c r="AQ1053" i="3"/>
  <c r="AO1053" i="3"/>
  <c r="AQ1052" i="3"/>
  <c r="AO1052" i="3"/>
  <c r="AQ1040" i="3"/>
  <c r="AO1040" i="3"/>
  <c r="AQ1039" i="3"/>
  <c r="AO1039" i="3"/>
  <c r="AQ1038" i="3"/>
  <c r="AO1038" i="3"/>
  <c r="AQ1033" i="3"/>
  <c r="AO1033" i="3"/>
  <c r="AQ1032" i="3"/>
  <c r="AO1032" i="3"/>
  <c r="AQ1031" i="3"/>
  <c r="AO1031" i="3"/>
  <c r="AQ1030" i="3"/>
  <c r="AO1030" i="3"/>
  <c r="AQ1029" i="3"/>
  <c r="AO1029" i="3"/>
  <c r="AQ1028" i="3"/>
  <c r="AO1028" i="3"/>
  <c r="AQ1023" i="3"/>
  <c r="AO1023" i="3"/>
  <c r="AQ1022" i="3"/>
  <c r="AO1022" i="3"/>
  <c r="AQ1021" i="3"/>
  <c r="AO1021" i="3"/>
  <c r="AQ1020" i="3"/>
  <c r="AO1020" i="3"/>
  <c r="AQ1019" i="3"/>
  <c r="AO1019" i="3"/>
  <c r="AQ1015" i="3"/>
  <c r="AO1015" i="3"/>
  <c r="AQ1014" i="3"/>
  <c r="AO1014" i="3"/>
  <c r="AQ1013" i="3"/>
  <c r="AO1013" i="3"/>
  <c r="AQ1012" i="3"/>
  <c r="AO1012" i="3"/>
  <c r="AQ1011" i="3"/>
  <c r="AO1011" i="3"/>
  <c r="AQ1008" i="3"/>
  <c r="AO1008" i="3"/>
  <c r="AQ1007" i="3"/>
  <c r="AO1007" i="3"/>
  <c r="AQ1006" i="3"/>
  <c r="AO1006" i="3"/>
  <c r="AQ1005" i="3"/>
  <c r="AO1005" i="3"/>
  <c r="AQ1004" i="3"/>
  <c r="AO1004" i="3"/>
  <c r="AQ1003" i="3"/>
  <c r="AO1003" i="3"/>
  <c r="AQ1002" i="3"/>
  <c r="AO1002" i="3"/>
  <c r="AQ1001" i="3"/>
  <c r="AO1001" i="3"/>
  <c r="AQ1000" i="3"/>
  <c r="AO1000" i="3"/>
  <c r="AQ999" i="3"/>
  <c r="AO999" i="3"/>
  <c r="AQ998" i="3"/>
  <c r="AO998" i="3"/>
  <c r="AQ997" i="3"/>
  <c r="AO997" i="3"/>
  <c r="AQ996" i="3"/>
  <c r="AO996" i="3"/>
  <c r="AQ995" i="3"/>
  <c r="AO995" i="3"/>
  <c r="AQ991" i="3"/>
  <c r="AO991" i="3"/>
  <c r="AQ990" i="3"/>
  <c r="AO990" i="3"/>
  <c r="AQ989" i="3"/>
  <c r="AO989" i="3"/>
  <c r="AQ988" i="3"/>
  <c r="AO988" i="3"/>
  <c r="AQ987" i="3"/>
  <c r="AO987" i="3"/>
  <c r="AQ986" i="3"/>
  <c r="AO986" i="3"/>
  <c r="AQ985" i="3"/>
  <c r="AO985" i="3"/>
  <c r="AQ984" i="3"/>
  <c r="AO984" i="3"/>
  <c r="AQ983" i="3"/>
  <c r="AO983" i="3"/>
  <c r="AQ982" i="3"/>
  <c r="AO982" i="3"/>
  <c r="AQ981" i="3"/>
  <c r="AO981" i="3"/>
  <c r="AQ980" i="3"/>
  <c r="AO980" i="3"/>
  <c r="AQ979" i="3"/>
  <c r="AO979" i="3"/>
  <c r="AQ978" i="3"/>
  <c r="AO978" i="3"/>
  <c r="AQ977" i="3"/>
  <c r="AO977" i="3"/>
  <c r="AQ976" i="3"/>
  <c r="AO976" i="3"/>
  <c r="AQ975" i="3"/>
  <c r="AO975" i="3"/>
  <c r="AQ974" i="3"/>
  <c r="AO974" i="3"/>
  <c r="AQ973" i="3"/>
  <c r="AO973" i="3"/>
  <c r="AQ972" i="3"/>
  <c r="AO972" i="3"/>
  <c r="AQ971" i="3"/>
  <c r="AO971" i="3"/>
  <c r="AQ970" i="3"/>
  <c r="AO970" i="3"/>
  <c r="AQ969" i="3"/>
  <c r="AO969" i="3"/>
  <c r="AQ968" i="3"/>
  <c r="AO968" i="3"/>
  <c r="AQ967" i="3"/>
  <c r="AO967" i="3"/>
  <c r="AQ966" i="3"/>
  <c r="AO966" i="3"/>
  <c r="AQ965" i="3"/>
  <c r="AO965" i="3"/>
  <c r="AQ964" i="3"/>
  <c r="AO964" i="3"/>
  <c r="AQ963" i="3"/>
  <c r="AO963" i="3"/>
  <c r="AQ962" i="3"/>
  <c r="AO962" i="3"/>
  <c r="AQ961" i="3"/>
  <c r="AO961" i="3"/>
  <c r="AQ960" i="3"/>
  <c r="AO960" i="3"/>
  <c r="AQ959" i="3"/>
  <c r="AO959" i="3"/>
  <c r="AQ958" i="3"/>
  <c r="AO958" i="3"/>
  <c r="AQ957" i="3"/>
  <c r="AO957" i="3"/>
  <c r="AQ956" i="3"/>
  <c r="AO956" i="3"/>
  <c r="AQ955" i="3"/>
  <c r="AO955" i="3"/>
  <c r="AQ954" i="3"/>
  <c r="AO954" i="3"/>
  <c r="AQ953" i="3"/>
  <c r="AO953" i="3"/>
  <c r="AQ952" i="3"/>
  <c r="AO952" i="3"/>
  <c r="AQ951" i="3"/>
  <c r="AO951" i="3"/>
  <c r="AQ950" i="3"/>
  <c r="AO950" i="3"/>
  <c r="AQ949" i="3"/>
  <c r="AO949" i="3"/>
  <c r="AQ948" i="3"/>
  <c r="AO948" i="3"/>
  <c r="AQ947" i="3"/>
  <c r="AO947" i="3"/>
  <c r="AQ946" i="3"/>
  <c r="AO946" i="3"/>
  <c r="AQ945" i="3"/>
  <c r="AO945" i="3"/>
  <c r="AQ944" i="3"/>
  <c r="AO944" i="3"/>
  <c r="AQ943" i="3"/>
  <c r="AO943" i="3"/>
  <c r="AQ942" i="3"/>
  <c r="AO942" i="3"/>
  <c r="AQ941" i="3"/>
  <c r="AO941" i="3"/>
  <c r="AQ940" i="3"/>
  <c r="AO940" i="3"/>
  <c r="AQ939" i="3"/>
  <c r="AO939" i="3"/>
  <c r="AQ938" i="3"/>
  <c r="AO938" i="3"/>
  <c r="AQ937" i="3"/>
  <c r="AO937" i="3"/>
  <c r="AQ936" i="3"/>
  <c r="AO936" i="3"/>
  <c r="AQ935" i="3"/>
  <c r="AO935" i="3"/>
  <c r="AQ934" i="3"/>
  <c r="AO934" i="3"/>
  <c r="AQ933" i="3"/>
  <c r="AO933" i="3"/>
  <c r="AQ932" i="3"/>
  <c r="AO932" i="3"/>
  <c r="AQ931" i="3"/>
  <c r="AO931" i="3"/>
  <c r="AQ930" i="3"/>
  <c r="AO930" i="3"/>
  <c r="AQ929" i="3"/>
  <c r="AO929" i="3"/>
  <c r="AQ928" i="3"/>
  <c r="AO928" i="3"/>
  <c r="AQ927" i="3"/>
  <c r="AO927" i="3"/>
  <c r="AQ926" i="3"/>
  <c r="AO926" i="3"/>
  <c r="AQ925" i="3"/>
  <c r="AO925" i="3"/>
  <c r="AQ924" i="3"/>
  <c r="AO924" i="3"/>
  <c r="AQ923" i="3"/>
  <c r="AO923" i="3"/>
  <c r="AQ922" i="3"/>
  <c r="AO922" i="3"/>
  <c r="AQ921" i="3"/>
  <c r="AO921" i="3"/>
  <c r="AQ920" i="3"/>
  <c r="AO920" i="3"/>
  <c r="AQ919" i="3"/>
  <c r="AO919" i="3"/>
  <c r="AQ918" i="3"/>
  <c r="AO918" i="3"/>
  <c r="AQ917" i="3"/>
  <c r="AO917" i="3"/>
  <c r="AQ916" i="3"/>
  <c r="AO916" i="3"/>
  <c r="AQ915" i="3"/>
  <c r="AO915" i="3"/>
  <c r="AQ914" i="3"/>
  <c r="AO914" i="3"/>
  <c r="AQ913" i="3"/>
  <c r="AO913" i="3"/>
  <c r="AQ912" i="3"/>
  <c r="AO912" i="3"/>
  <c r="AQ911" i="3"/>
  <c r="AO911" i="3"/>
  <c r="AQ910" i="3"/>
  <c r="AO910" i="3"/>
  <c r="AQ909" i="3"/>
  <c r="AO909" i="3"/>
  <c r="AQ908" i="3"/>
  <c r="AO908" i="3"/>
  <c r="AQ907" i="3"/>
  <c r="AO907" i="3"/>
  <c r="AQ906" i="3"/>
  <c r="AO906" i="3"/>
  <c r="AQ905" i="3"/>
  <c r="AO905" i="3"/>
  <c r="AQ904" i="3"/>
  <c r="AO904" i="3"/>
  <c r="AQ903" i="3"/>
  <c r="AO903" i="3"/>
  <c r="AQ902" i="3"/>
  <c r="AO902" i="3"/>
  <c r="AQ901" i="3"/>
  <c r="AO901" i="3"/>
  <c r="AQ900" i="3"/>
  <c r="AO900" i="3"/>
  <c r="AQ899" i="3"/>
  <c r="AO899" i="3"/>
  <c r="AQ898" i="3"/>
  <c r="AO898" i="3"/>
  <c r="AQ897" i="3"/>
  <c r="AO897" i="3"/>
  <c r="AQ896" i="3"/>
  <c r="AO896" i="3"/>
  <c r="AQ895" i="3"/>
  <c r="AO895" i="3"/>
  <c r="AQ894" i="3"/>
  <c r="AO894" i="3"/>
  <c r="AQ893" i="3"/>
  <c r="AO893" i="3"/>
  <c r="AQ892" i="3"/>
  <c r="AO892" i="3"/>
  <c r="AQ891" i="3"/>
  <c r="AO891" i="3"/>
  <c r="AQ890" i="3"/>
  <c r="AO890" i="3"/>
  <c r="AQ889" i="3"/>
  <c r="AO889" i="3"/>
  <c r="AQ888" i="3"/>
  <c r="AO888" i="3"/>
  <c r="AQ887" i="3"/>
  <c r="AO887" i="3"/>
  <c r="AQ886" i="3"/>
  <c r="AO886" i="3"/>
  <c r="AQ885" i="3"/>
  <c r="AO885" i="3"/>
  <c r="AQ884" i="3"/>
  <c r="AO884" i="3"/>
  <c r="AQ883" i="3"/>
  <c r="AO883" i="3"/>
  <c r="AQ882" i="3"/>
  <c r="AO882" i="3"/>
  <c r="AQ881" i="3"/>
  <c r="AO881" i="3"/>
  <c r="AQ880" i="3"/>
  <c r="AO880" i="3"/>
  <c r="AQ879" i="3"/>
  <c r="AO879" i="3"/>
  <c r="AQ878" i="3"/>
  <c r="AO878" i="3"/>
  <c r="AQ877" i="3"/>
  <c r="AO877" i="3"/>
  <c r="AQ876" i="3"/>
  <c r="AO876" i="3"/>
  <c r="AQ875" i="3"/>
  <c r="AO875" i="3"/>
  <c r="AQ874" i="3"/>
  <c r="AO874" i="3"/>
  <c r="AQ873" i="3"/>
  <c r="AO873" i="3"/>
  <c r="AQ872" i="3"/>
  <c r="AO872" i="3"/>
  <c r="AQ871" i="3"/>
  <c r="AO871" i="3"/>
  <c r="AQ870" i="3"/>
  <c r="AO870" i="3"/>
  <c r="AQ869" i="3"/>
  <c r="AO869" i="3"/>
  <c r="AQ868" i="3"/>
  <c r="AO868" i="3"/>
  <c r="AQ867" i="3"/>
  <c r="AO867" i="3"/>
  <c r="AQ866" i="3"/>
  <c r="AO866" i="3"/>
  <c r="AQ865" i="3"/>
  <c r="AO865" i="3"/>
  <c r="AQ864" i="3"/>
  <c r="AO864" i="3"/>
  <c r="AQ863" i="3"/>
  <c r="AO863" i="3"/>
  <c r="AQ862" i="3"/>
  <c r="AO862" i="3"/>
  <c r="AQ861" i="3"/>
  <c r="AO861" i="3"/>
  <c r="AQ860" i="3"/>
  <c r="AO860" i="3"/>
  <c r="AQ859" i="3"/>
  <c r="AO859" i="3"/>
  <c r="AQ858" i="3"/>
  <c r="AO858" i="3"/>
  <c r="AQ857" i="3"/>
  <c r="AO857" i="3"/>
  <c r="AQ856" i="3"/>
  <c r="AO856" i="3"/>
  <c r="AQ855" i="3"/>
  <c r="AO855" i="3"/>
  <c r="AQ854" i="3"/>
  <c r="AO854" i="3"/>
  <c r="AQ853" i="3"/>
  <c r="AO853" i="3"/>
  <c r="AQ852" i="3"/>
  <c r="AO852" i="3"/>
  <c r="AQ851" i="3"/>
  <c r="AO851" i="3"/>
  <c r="AQ850" i="3"/>
  <c r="AO850" i="3"/>
  <c r="AQ848" i="3"/>
  <c r="AO848" i="3"/>
  <c r="AQ847" i="3"/>
  <c r="AO847" i="3"/>
  <c r="AQ846" i="3"/>
  <c r="AO846" i="3"/>
  <c r="AQ845" i="3"/>
  <c r="AO845" i="3"/>
  <c r="AQ844" i="3"/>
  <c r="AO844" i="3"/>
  <c r="AQ843" i="3"/>
  <c r="AO843" i="3"/>
  <c r="AQ842" i="3"/>
  <c r="AO842" i="3"/>
  <c r="AQ841" i="3"/>
  <c r="AO841" i="3"/>
  <c r="AQ840" i="3"/>
  <c r="AO840" i="3"/>
  <c r="AQ839" i="3"/>
  <c r="AO839" i="3"/>
  <c r="AQ838" i="3"/>
  <c r="AO838" i="3"/>
  <c r="AQ837" i="3"/>
  <c r="AO837" i="3"/>
  <c r="AQ836" i="3"/>
  <c r="AO836" i="3"/>
  <c r="AQ835" i="3"/>
  <c r="AO835" i="3"/>
  <c r="AQ834" i="3"/>
  <c r="AO834" i="3"/>
  <c r="AQ833" i="3"/>
  <c r="AO833" i="3"/>
  <c r="AQ832" i="3"/>
  <c r="AO832" i="3"/>
  <c r="AQ831" i="3"/>
  <c r="AO831" i="3"/>
  <c r="AQ830" i="3"/>
  <c r="AO830" i="3"/>
  <c r="AQ829" i="3"/>
  <c r="AO829" i="3"/>
  <c r="AQ828" i="3"/>
  <c r="AO828" i="3"/>
  <c r="AQ827" i="3"/>
  <c r="AO827" i="3"/>
  <c r="AQ826" i="3"/>
  <c r="AO826" i="3"/>
  <c r="AQ809" i="3"/>
  <c r="AO809" i="3"/>
  <c r="AQ808" i="3"/>
  <c r="AO808" i="3"/>
  <c r="AQ807" i="3"/>
  <c r="AO807" i="3"/>
  <c r="AQ806" i="3"/>
  <c r="AO806" i="3"/>
  <c r="AQ805" i="3"/>
  <c r="AO805" i="3"/>
  <c r="AQ804" i="3"/>
  <c r="AO804" i="3"/>
  <c r="AQ803" i="3"/>
  <c r="AO803" i="3"/>
  <c r="AQ802" i="3"/>
  <c r="AO802" i="3"/>
  <c r="AQ801" i="3"/>
  <c r="AO801" i="3"/>
  <c r="AQ800" i="3"/>
  <c r="AO800" i="3"/>
  <c r="AQ799" i="3"/>
  <c r="AO799" i="3"/>
  <c r="AQ798" i="3"/>
  <c r="AO798" i="3"/>
  <c r="AQ797" i="3"/>
  <c r="AO797" i="3"/>
  <c r="AQ795" i="3"/>
  <c r="AO795" i="3"/>
  <c r="AQ794" i="3"/>
  <c r="AO794" i="3"/>
  <c r="AQ793" i="3"/>
  <c r="AO793" i="3"/>
  <c r="AQ792" i="3"/>
  <c r="AO792" i="3"/>
  <c r="AQ791" i="3"/>
  <c r="AO791" i="3"/>
  <c r="AQ782" i="3"/>
  <c r="AO782" i="3"/>
  <c r="AQ781" i="3"/>
  <c r="AO781" i="3"/>
  <c r="AQ780" i="3"/>
  <c r="AO780" i="3"/>
  <c r="AQ777" i="3"/>
  <c r="AO777" i="3"/>
  <c r="AQ776" i="3"/>
  <c r="AO776" i="3"/>
  <c r="AQ775" i="3"/>
  <c r="AO775" i="3"/>
  <c r="AQ774" i="3"/>
  <c r="AO774" i="3"/>
  <c r="AQ773" i="3"/>
  <c r="AO773" i="3"/>
  <c r="AQ772" i="3"/>
  <c r="AO772" i="3"/>
  <c r="AQ771" i="3"/>
  <c r="AO771" i="3"/>
  <c r="AQ770" i="3"/>
  <c r="AO770" i="3"/>
  <c r="AQ769" i="3"/>
  <c r="AO769" i="3"/>
  <c r="AQ768" i="3"/>
  <c r="AO768" i="3"/>
  <c r="AQ767" i="3"/>
  <c r="AO767" i="3"/>
  <c r="AQ766" i="3"/>
  <c r="AO766" i="3"/>
  <c r="AQ765" i="3"/>
  <c r="AO765" i="3"/>
  <c r="AQ764" i="3"/>
  <c r="AO764" i="3"/>
  <c r="AQ763" i="3"/>
  <c r="AO763" i="3"/>
  <c r="AQ762" i="3"/>
  <c r="AO762" i="3"/>
  <c r="AQ761" i="3"/>
  <c r="AO761" i="3"/>
  <c r="AQ760" i="3"/>
  <c r="AO760" i="3"/>
  <c r="AQ759" i="3"/>
  <c r="AO759" i="3"/>
  <c r="AQ758" i="3"/>
  <c r="AO758" i="3"/>
  <c r="AQ754" i="3"/>
  <c r="AO754" i="3"/>
  <c r="AQ753" i="3"/>
  <c r="AO753" i="3"/>
  <c r="AQ752" i="3"/>
  <c r="AO752" i="3"/>
  <c r="AQ751" i="3"/>
  <c r="AO751" i="3"/>
  <c r="AQ750" i="3"/>
  <c r="AO750" i="3"/>
  <c r="AQ749" i="3"/>
  <c r="AO749" i="3"/>
  <c r="AQ748" i="3"/>
  <c r="AO748" i="3"/>
  <c r="AQ747" i="3"/>
  <c r="AO747" i="3"/>
  <c r="AQ746" i="3"/>
  <c r="AO746" i="3"/>
  <c r="AQ740" i="3"/>
  <c r="AO740" i="3"/>
  <c r="AQ713" i="3"/>
  <c r="AO713" i="3"/>
  <c r="AQ712" i="3"/>
  <c r="AO712" i="3"/>
  <c r="AQ711" i="3"/>
  <c r="AO711" i="3"/>
  <c r="AQ710" i="3"/>
  <c r="AO710" i="3"/>
  <c r="AQ709" i="3"/>
  <c r="AO709" i="3"/>
  <c r="AQ704" i="3"/>
  <c r="AO704" i="3"/>
  <c r="AQ703" i="3"/>
  <c r="AO703" i="3"/>
  <c r="AQ691" i="3"/>
  <c r="AO691" i="3"/>
  <c r="AQ690" i="3"/>
  <c r="AO690" i="3"/>
  <c r="AQ689" i="3"/>
  <c r="AO689" i="3"/>
  <c r="AQ688" i="3"/>
  <c r="AO688" i="3"/>
  <c r="AQ687" i="3"/>
  <c r="AO687" i="3"/>
  <c r="AQ679" i="3"/>
  <c r="AO679" i="3"/>
  <c r="AQ678" i="3"/>
  <c r="AO678" i="3"/>
  <c r="AQ677" i="3"/>
  <c r="AO677" i="3"/>
  <c r="AQ676" i="3"/>
  <c r="AO676" i="3"/>
  <c r="AQ675" i="3"/>
  <c r="AO675" i="3"/>
  <c r="AQ644" i="3"/>
  <c r="AO644" i="3"/>
  <c r="AQ643" i="3"/>
  <c r="AO643" i="3"/>
  <c r="AQ642" i="3"/>
  <c r="AO642" i="3"/>
  <c r="AQ641" i="3"/>
  <c r="AO641" i="3"/>
  <c r="AQ640" i="3"/>
  <c r="AO640" i="3"/>
  <c r="AQ630" i="3"/>
  <c r="AO630" i="3"/>
  <c r="AQ629" i="3"/>
  <c r="AO629" i="3"/>
  <c r="AQ628" i="3"/>
  <c r="AO628" i="3"/>
  <c r="AQ627" i="3"/>
  <c r="AO627" i="3"/>
  <c r="AQ626" i="3"/>
  <c r="AO626" i="3"/>
  <c r="AQ624" i="3"/>
  <c r="AO624" i="3"/>
  <c r="AQ623" i="3"/>
  <c r="AO623" i="3"/>
  <c r="AQ622" i="3"/>
  <c r="AO622" i="3"/>
  <c r="AQ621" i="3"/>
  <c r="AO621" i="3"/>
  <c r="AQ620" i="3"/>
  <c r="AO620" i="3"/>
  <c r="AQ619" i="3"/>
  <c r="AO619" i="3"/>
  <c r="AQ618" i="3"/>
  <c r="AO618" i="3"/>
  <c r="AQ617" i="3"/>
  <c r="AO617" i="3"/>
  <c r="AQ616" i="3"/>
  <c r="AO616" i="3"/>
  <c r="AQ615" i="3"/>
  <c r="AO615" i="3"/>
  <c r="AQ610" i="3"/>
  <c r="AO610" i="3"/>
  <c r="AQ609" i="3"/>
  <c r="AO609" i="3"/>
  <c r="AQ608" i="3"/>
  <c r="AO608" i="3"/>
  <c r="AQ607" i="3"/>
  <c r="AO607" i="3"/>
  <c r="AQ606" i="3"/>
  <c r="AO606" i="3"/>
  <c r="AQ605" i="3"/>
  <c r="AO605" i="3"/>
  <c r="AQ604" i="3"/>
  <c r="AO604" i="3"/>
  <c r="AQ603" i="3"/>
  <c r="AO603" i="3"/>
  <c r="AQ602" i="3"/>
  <c r="AO602" i="3"/>
  <c r="AQ601" i="3"/>
  <c r="AO601" i="3"/>
  <c r="AQ596" i="3"/>
  <c r="AO596" i="3"/>
  <c r="AQ595" i="3"/>
  <c r="AO595" i="3"/>
  <c r="AQ594" i="3"/>
  <c r="AO594" i="3"/>
  <c r="AQ593" i="3"/>
  <c r="AO593" i="3"/>
  <c r="AQ592" i="3"/>
  <c r="AO592" i="3"/>
  <c r="AQ591" i="3"/>
  <c r="AO591" i="3"/>
  <c r="AQ590" i="3"/>
  <c r="AO590" i="3"/>
  <c r="AQ589" i="3"/>
  <c r="AO589" i="3"/>
  <c r="AQ588" i="3"/>
  <c r="AO588" i="3"/>
  <c r="AQ587" i="3"/>
  <c r="AO587" i="3"/>
  <c r="AQ586" i="3"/>
  <c r="AO586" i="3"/>
  <c r="AQ585" i="3"/>
  <c r="AO585" i="3"/>
  <c r="AQ584" i="3"/>
  <c r="AO584" i="3"/>
  <c r="AQ583" i="3"/>
  <c r="AO583" i="3"/>
  <c r="AQ582" i="3"/>
  <c r="AO582" i="3"/>
  <c r="AQ576" i="3"/>
  <c r="AO576" i="3"/>
  <c r="AQ575" i="3"/>
  <c r="AO575" i="3"/>
  <c r="AQ574" i="3"/>
  <c r="AO574" i="3"/>
  <c r="AQ573" i="3"/>
  <c r="AO573" i="3"/>
  <c r="AQ560" i="3"/>
  <c r="AO560" i="3"/>
  <c r="AQ552" i="3"/>
  <c r="AO552" i="3"/>
  <c r="AQ545" i="3"/>
  <c r="AO545" i="3"/>
  <c r="AQ544" i="3"/>
  <c r="AO544" i="3"/>
  <c r="AQ543" i="3"/>
  <c r="AO543" i="3"/>
  <c r="AQ542" i="3"/>
  <c r="AO542" i="3"/>
  <c r="AQ541" i="3"/>
  <c r="AO541" i="3"/>
  <c r="AQ531" i="3"/>
  <c r="AO531" i="3"/>
  <c r="AQ530" i="3"/>
  <c r="AO530" i="3"/>
  <c r="AQ529" i="3"/>
  <c r="AO529" i="3"/>
  <c r="AQ528" i="3"/>
  <c r="AO528" i="3"/>
  <c r="AQ527" i="3"/>
  <c r="AO527" i="3"/>
  <c r="AQ526" i="3"/>
  <c r="AO526" i="3"/>
  <c r="AQ525" i="3"/>
  <c r="AO525" i="3"/>
  <c r="AQ524" i="3"/>
  <c r="AO524" i="3"/>
  <c r="AQ523" i="3"/>
  <c r="AO523" i="3"/>
  <c r="AQ522" i="3"/>
  <c r="AO522" i="3"/>
  <c r="AQ521" i="3"/>
  <c r="AO521" i="3"/>
  <c r="AQ520" i="3"/>
  <c r="AO520" i="3"/>
  <c r="AQ519" i="3"/>
  <c r="AO519" i="3"/>
  <c r="AQ518" i="3"/>
  <c r="AO518" i="3"/>
  <c r="AQ517" i="3"/>
  <c r="AO517" i="3"/>
  <c r="AQ498" i="3"/>
  <c r="AO498" i="3"/>
  <c r="AQ497" i="3"/>
  <c r="AO497" i="3"/>
  <c r="AQ496" i="3"/>
  <c r="AO496" i="3"/>
  <c r="AQ495" i="3"/>
  <c r="AO495" i="3"/>
  <c r="AQ494" i="3"/>
  <c r="AO494" i="3"/>
  <c r="AQ492" i="3"/>
  <c r="AO492" i="3"/>
  <c r="AQ491" i="3"/>
  <c r="AO491" i="3"/>
  <c r="AQ490" i="3"/>
  <c r="AO490" i="3"/>
  <c r="AQ489" i="3"/>
  <c r="AO489" i="3"/>
  <c r="AQ488" i="3"/>
  <c r="AO488" i="3"/>
  <c r="AQ487" i="3"/>
  <c r="AO487" i="3"/>
  <c r="AQ486" i="3"/>
  <c r="AO486" i="3"/>
  <c r="AQ484" i="3"/>
  <c r="AO484" i="3"/>
  <c r="AQ483" i="3"/>
  <c r="AO483" i="3"/>
  <c r="AQ482" i="3"/>
  <c r="AO482" i="3"/>
  <c r="AQ481" i="3"/>
  <c r="AO481" i="3"/>
  <c r="AQ480" i="3"/>
  <c r="AO480" i="3"/>
  <c r="AQ476" i="3"/>
  <c r="AO476" i="3"/>
  <c r="AQ475" i="3"/>
  <c r="AO475" i="3"/>
  <c r="AQ474" i="3"/>
  <c r="AO474" i="3"/>
  <c r="AQ473" i="3"/>
  <c r="AO473" i="3"/>
  <c r="AQ472" i="3"/>
  <c r="AO472" i="3"/>
  <c r="AQ471" i="3"/>
  <c r="AO471" i="3"/>
  <c r="AQ470" i="3"/>
  <c r="AO470" i="3"/>
  <c r="AQ469" i="3"/>
  <c r="AO469" i="3"/>
  <c r="AQ468" i="3"/>
  <c r="AO468" i="3"/>
  <c r="AQ467" i="3"/>
  <c r="AO467" i="3"/>
  <c r="AQ466" i="3"/>
  <c r="AO466" i="3"/>
  <c r="AQ465" i="3"/>
  <c r="AO465" i="3"/>
  <c r="AQ464" i="3"/>
  <c r="AO464" i="3"/>
  <c r="AQ463" i="3"/>
  <c r="AO463" i="3"/>
  <c r="AQ462" i="3"/>
  <c r="AO462" i="3"/>
  <c r="AQ461" i="3"/>
  <c r="AO461" i="3"/>
  <c r="AQ460" i="3"/>
  <c r="AO460" i="3"/>
  <c r="AQ459" i="3"/>
  <c r="AO459" i="3"/>
  <c r="AQ458" i="3"/>
  <c r="AO458" i="3"/>
  <c r="AQ457" i="3"/>
  <c r="AO457" i="3"/>
  <c r="AQ456" i="3"/>
  <c r="AO456" i="3"/>
  <c r="AQ455" i="3"/>
  <c r="AO455" i="3"/>
  <c r="AQ454" i="3"/>
  <c r="AO454" i="3"/>
  <c r="AQ453" i="3"/>
  <c r="AO453" i="3"/>
  <c r="AQ452" i="3"/>
  <c r="AO452" i="3"/>
  <c r="AQ451" i="3"/>
  <c r="AO451" i="3"/>
  <c r="AQ450" i="3"/>
  <c r="AO450" i="3"/>
  <c r="AQ449" i="3"/>
  <c r="AO449" i="3"/>
  <c r="AQ448" i="3"/>
  <c r="AO448" i="3"/>
  <c r="AQ447" i="3"/>
  <c r="AO447" i="3"/>
  <c r="AQ446" i="3"/>
  <c r="AO446" i="3"/>
  <c r="AQ445" i="3"/>
  <c r="AO445" i="3"/>
  <c r="AQ444" i="3"/>
  <c r="AO444" i="3"/>
  <c r="AQ443" i="3"/>
  <c r="AO443" i="3"/>
  <c r="AQ442" i="3"/>
  <c r="AO442" i="3"/>
  <c r="AQ441" i="3"/>
  <c r="AO441" i="3"/>
  <c r="AQ440" i="3"/>
  <c r="AO440" i="3"/>
  <c r="AQ439" i="3"/>
  <c r="AO439" i="3"/>
  <c r="AQ438" i="3"/>
  <c r="AO438" i="3"/>
  <c r="AQ437" i="3"/>
  <c r="AO437" i="3"/>
  <c r="AQ436" i="3"/>
  <c r="AO436" i="3"/>
  <c r="AQ435" i="3"/>
  <c r="AO435" i="3"/>
  <c r="AQ434" i="3"/>
  <c r="AO434" i="3"/>
  <c r="AQ433" i="3"/>
  <c r="AO433" i="3"/>
  <c r="AQ432" i="3"/>
  <c r="AO432" i="3"/>
  <c r="AQ431" i="3"/>
  <c r="AO431" i="3"/>
  <c r="AQ430" i="3"/>
  <c r="AO430" i="3"/>
  <c r="AQ429" i="3"/>
  <c r="AO429" i="3"/>
  <c r="AQ428" i="3"/>
  <c r="AO428" i="3"/>
  <c r="AQ427" i="3"/>
  <c r="AO427" i="3"/>
  <c r="AQ426" i="3"/>
  <c r="AO426" i="3"/>
  <c r="AQ425" i="3"/>
  <c r="AO425" i="3"/>
  <c r="AQ424" i="3"/>
  <c r="AO424" i="3"/>
  <c r="AQ423" i="3"/>
  <c r="AO423" i="3"/>
  <c r="AQ422" i="3"/>
  <c r="AO422" i="3"/>
  <c r="AQ421" i="3"/>
  <c r="AO421" i="3"/>
  <c r="AQ420" i="3"/>
  <c r="AO420" i="3"/>
  <c r="AQ419" i="3"/>
  <c r="AO419" i="3"/>
  <c r="AQ418" i="3"/>
  <c r="AO418" i="3"/>
  <c r="AQ417" i="3"/>
  <c r="AO417" i="3"/>
  <c r="AQ416" i="3"/>
  <c r="AO416" i="3"/>
  <c r="AQ415" i="3"/>
  <c r="AO415" i="3"/>
  <c r="AQ414" i="3"/>
  <c r="AO414" i="3"/>
  <c r="AQ413" i="3"/>
  <c r="AO413" i="3"/>
  <c r="AQ412" i="3"/>
  <c r="AO412" i="3"/>
  <c r="AQ411" i="3"/>
  <c r="AO411" i="3"/>
  <c r="AQ410" i="3"/>
  <c r="AO410" i="3"/>
  <c r="AQ409" i="3"/>
  <c r="AO409" i="3"/>
  <c r="AQ408" i="3"/>
  <c r="AO408" i="3"/>
  <c r="AQ407" i="3"/>
  <c r="AO407" i="3"/>
  <c r="AQ406" i="3"/>
  <c r="AO406" i="3"/>
  <c r="AQ405" i="3"/>
  <c r="AO405" i="3"/>
  <c r="AQ404" i="3"/>
  <c r="AO404" i="3"/>
  <c r="AQ403" i="3"/>
  <c r="AO403" i="3"/>
  <c r="AQ402" i="3"/>
  <c r="AO402" i="3"/>
  <c r="AQ401" i="3"/>
  <c r="AO401" i="3"/>
  <c r="AQ400" i="3"/>
  <c r="AO400" i="3"/>
  <c r="AQ399" i="3"/>
  <c r="AO399" i="3"/>
  <c r="AQ398" i="3"/>
  <c r="AO398" i="3"/>
  <c r="AQ397" i="3"/>
  <c r="AO397" i="3"/>
  <c r="AQ396" i="3"/>
  <c r="AO396" i="3"/>
  <c r="AQ395" i="3"/>
  <c r="AO395" i="3"/>
  <c r="AQ394" i="3"/>
  <c r="AO394" i="3"/>
  <c r="AQ393" i="3"/>
  <c r="AO393" i="3"/>
  <c r="AQ392" i="3"/>
  <c r="AO392" i="3"/>
  <c r="AQ391" i="3"/>
  <c r="AO391" i="3"/>
  <c r="AQ390" i="3"/>
  <c r="AO390" i="3"/>
  <c r="AQ389" i="3"/>
  <c r="AO389" i="3"/>
  <c r="AQ388" i="3"/>
  <c r="AO388" i="3"/>
  <c r="AQ387" i="3"/>
  <c r="AO387" i="3"/>
  <c r="AQ386" i="3"/>
  <c r="AO386" i="3"/>
  <c r="AQ385" i="3"/>
  <c r="AO385" i="3"/>
  <c r="AQ384" i="3"/>
  <c r="AO384" i="3"/>
  <c r="AQ383" i="3"/>
  <c r="AO383" i="3"/>
  <c r="AQ382" i="3"/>
  <c r="AO382" i="3"/>
  <c r="AQ381" i="3"/>
  <c r="AO381" i="3"/>
  <c r="AQ380" i="3"/>
  <c r="AO380" i="3"/>
  <c r="AQ379" i="3"/>
  <c r="AO379" i="3"/>
  <c r="AQ378" i="3"/>
  <c r="AO378" i="3"/>
  <c r="AQ377" i="3"/>
  <c r="AO377" i="3"/>
  <c r="AQ376" i="3"/>
  <c r="AO376" i="3"/>
  <c r="AQ375" i="3"/>
  <c r="AO375" i="3"/>
  <c r="AQ374" i="3"/>
  <c r="AO374" i="3"/>
  <c r="AQ373" i="3"/>
  <c r="AO373" i="3"/>
  <c r="AQ372" i="3"/>
  <c r="AO372" i="3"/>
  <c r="AQ371" i="3"/>
  <c r="AO371" i="3"/>
  <c r="AQ370" i="3"/>
  <c r="AO370" i="3"/>
  <c r="AQ369" i="3"/>
  <c r="AO369" i="3"/>
  <c r="AQ368" i="3"/>
  <c r="AO368" i="3"/>
  <c r="AQ367" i="3"/>
  <c r="AO367" i="3"/>
  <c r="AQ366" i="3"/>
  <c r="AO366" i="3"/>
  <c r="AQ365" i="3"/>
  <c r="AO365" i="3"/>
  <c r="AQ364" i="3"/>
  <c r="AO364" i="3"/>
  <c r="AQ363" i="3"/>
  <c r="AO363" i="3"/>
  <c r="AQ362" i="3"/>
  <c r="AO362" i="3"/>
  <c r="AQ361" i="3"/>
  <c r="AO361" i="3"/>
  <c r="AQ360" i="3"/>
  <c r="AO360" i="3"/>
  <c r="AQ359" i="3"/>
  <c r="AO359" i="3"/>
  <c r="AQ358" i="3"/>
  <c r="AO358" i="3"/>
  <c r="AQ357" i="3"/>
  <c r="AO357" i="3"/>
  <c r="AQ356" i="3"/>
  <c r="AO356" i="3"/>
  <c r="AQ355" i="3"/>
  <c r="AO355" i="3"/>
  <c r="AQ354" i="3"/>
  <c r="AO354" i="3"/>
  <c r="AQ353" i="3"/>
  <c r="AO353" i="3"/>
  <c r="AQ352" i="3"/>
  <c r="AO352" i="3"/>
  <c r="AQ351" i="3"/>
  <c r="AO351" i="3"/>
  <c r="AQ350" i="3"/>
  <c r="AO350" i="3"/>
  <c r="AQ349" i="3"/>
  <c r="AO349" i="3"/>
  <c r="AQ348" i="3"/>
  <c r="AO348" i="3"/>
  <c r="AQ347" i="3"/>
  <c r="AO347" i="3"/>
  <c r="AQ346" i="3"/>
  <c r="AO346" i="3"/>
  <c r="AQ345" i="3"/>
  <c r="AO345" i="3"/>
  <c r="AQ344" i="3"/>
  <c r="AO344" i="3"/>
  <c r="AQ343" i="3"/>
  <c r="AO343" i="3"/>
  <c r="AQ342" i="3"/>
  <c r="AO342" i="3"/>
  <c r="AQ341" i="3"/>
  <c r="AO341" i="3"/>
  <c r="AQ340" i="3"/>
  <c r="AO340" i="3"/>
  <c r="AQ339" i="3"/>
  <c r="AO339" i="3"/>
  <c r="AQ338" i="3"/>
  <c r="AO338" i="3"/>
  <c r="AQ337" i="3"/>
  <c r="AO337" i="3"/>
  <c r="AQ336" i="3"/>
  <c r="AO336" i="3"/>
  <c r="AQ335" i="3"/>
  <c r="AO335" i="3"/>
  <c r="AQ334" i="3"/>
  <c r="AO334" i="3"/>
  <c r="AQ333" i="3"/>
  <c r="AO333" i="3"/>
  <c r="AQ332" i="3"/>
  <c r="AO332" i="3"/>
  <c r="AQ331" i="3"/>
  <c r="AO331" i="3"/>
  <c r="AQ330" i="3"/>
  <c r="AO330" i="3"/>
  <c r="AQ329" i="3"/>
  <c r="AO329" i="3"/>
  <c r="AQ328" i="3"/>
  <c r="AO328" i="3"/>
  <c r="AQ327" i="3"/>
  <c r="AO327" i="3"/>
  <c r="AQ326" i="3"/>
  <c r="AO326" i="3"/>
  <c r="AQ325" i="3"/>
  <c r="AO325" i="3"/>
  <c r="AQ324" i="3"/>
  <c r="AO324" i="3"/>
  <c r="AQ323" i="3"/>
  <c r="AO323" i="3"/>
  <c r="AQ322" i="3"/>
  <c r="AO322" i="3"/>
  <c r="AQ321" i="3"/>
  <c r="AO321" i="3"/>
  <c r="AQ320" i="3"/>
  <c r="AO320" i="3"/>
  <c r="AQ319" i="3"/>
  <c r="AO319" i="3"/>
  <c r="AQ318" i="3"/>
  <c r="AO318" i="3"/>
  <c r="AQ317" i="3"/>
  <c r="AO317" i="3"/>
  <c r="AQ316" i="3"/>
  <c r="AO316" i="3"/>
  <c r="AQ315" i="3"/>
  <c r="AO315" i="3"/>
  <c r="AQ314" i="3"/>
  <c r="AO314" i="3"/>
  <c r="AQ313" i="3"/>
  <c r="AO313" i="3"/>
  <c r="AQ312" i="3"/>
  <c r="AO312" i="3"/>
  <c r="AQ311" i="3"/>
  <c r="AO311" i="3"/>
  <c r="AQ310" i="3"/>
  <c r="AO310" i="3"/>
  <c r="AQ309" i="3"/>
  <c r="AO309" i="3"/>
  <c r="AQ308" i="3"/>
  <c r="AO308" i="3"/>
  <c r="AQ307" i="3"/>
  <c r="AO307" i="3"/>
  <c r="AQ306" i="3"/>
  <c r="AO306" i="3"/>
  <c r="AQ305" i="3"/>
  <c r="AO305" i="3"/>
  <c r="AQ304" i="3"/>
  <c r="AO304" i="3"/>
  <c r="AQ303" i="3"/>
  <c r="AO303" i="3"/>
  <c r="AQ302" i="3"/>
  <c r="AO302" i="3"/>
  <c r="AQ301" i="3"/>
  <c r="AO301" i="3"/>
  <c r="AQ300" i="3"/>
  <c r="AO300" i="3"/>
  <c r="AQ299" i="3"/>
  <c r="AO299" i="3"/>
  <c r="AQ298" i="3"/>
  <c r="AO298" i="3"/>
  <c r="AQ297" i="3"/>
  <c r="AO297" i="3"/>
  <c r="AQ296" i="3"/>
  <c r="AO296" i="3"/>
  <c r="AQ295" i="3"/>
  <c r="AO295" i="3"/>
  <c r="AQ228" i="3"/>
  <c r="AO228" i="3"/>
  <c r="AQ227" i="3"/>
  <c r="AO227" i="3"/>
  <c r="AQ226" i="3"/>
  <c r="AO226" i="3"/>
  <c r="AQ225" i="3"/>
  <c r="AO225" i="3"/>
  <c r="AQ224" i="3"/>
  <c r="AO224" i="3"/>
  <c r="AQ223" i="3"/>
  <c r="AO223" i="3"/>
  <c r="AQ222" i="3"/>
  <c r="AO222" i="3"/>
  <c r="AQ204" i="3"/>
  <c r="AO204" i="3"/>
  <c r="AQ203" i="3"/>
  <c r="AO203" i="3"/>
  <c r="AQ202" i="3"/>
  <c r="AO202" i="3"/>
  <c r="AQ201" i="3"/>
  <c r="AO201" i="3"/>
  <c r="AQ200" i="3"/>
  <c r="AO200" i="3"/>
  <c r="AQ199" i="3"/>
  <c r="AO199" i="3"/>
  <c r="AQ197" i="3"/>
  <c r="AO197" i="3"/>
  <c r="AQ196" i="3"/>
  <c r="AO196" i="3"/>
  <c r="AQ195" i="3"/>
  <c r="AO195" i="3"/>
  <c r="AQ194" i="3"/>
  <c r="AO194" i="3"/>
  <c r="AQ193" i="3"/>
  <c r="AO193" i="3"/>
  <c r="AQ192" i="3"/>
  <c r="AO192" i="3"/>
  <c r="AQ191" i="3"/>
  <c r="AO191" i="3"/>
  <c r="AQ190" i="3"/>
  <c r="AO190" i="3"/>
  <c r="AQ189" i="3"/>
  <c r="AO189" i="3"/>
  <c r="AQ188" i="3"/>
  <c r="AO188" i="3"/>
  <c r="AQ187" i="3"/>
  <c r="AO187" i="3"/>
  <c r="AQ186" i="3"/>
  <c r="AO186" i="3"/>
  <c r="AQ185" i="3"/>
  <c r="AO185" i="3"/>
  <c r="AQ184" i="3"/>
  <c r="AO184" i="3"/>
  <c r="AQ183" i="3"/>
  <c r="AO183" i="3"/>
  <c r="AQ182" i="3"/>
  <c r="AO182" i="3"/>
  <c r="AQ181" i="3"/>
  <c r="AO181" i="3"/>
  <c r="AQ180" i="3"/>
  <c r="AO180" i="3"/>
  <c r="AQ179" i="3"/>
  <c r="AO179" i="3"/>
  <c r="AQ178" i="3"/>
  <c r="AO178" i="3"/>
  <c r="AQ159" i="3"/>
  <c r="AO159" i="3"/>
  <c r="AQ158" i="3"/>
  <c r="AO158" i="3"/>
  <c r="AQ157" i="3"/>
  <c r="AO157" i="3"/>
  <c r="AQ156" i="3"/>
  <c r="AO156" i="3"/>
  <c r="AQ155" i="3"/>
  <c r="AO155" i="3"/>
  <c r="AQ142" i="3"/>
  <c r="AO142" i="3"/>
  <c r="AQ140" i="3"/>
  <c r="AO140" i="3"/>
  <c r="AQ138" i="3"/>
  <c r="AO138" i="3"/>
  <c r="AQ137" i="3"/>
  <c r="AO137" i="3"/>
  <c r="AQ136" i="3"/>
  <c r="AO136" i="3"/>
  <c r="AQ135" i="3"/>
  <c r="AO135" i="3"/>
  <c r="AQ134" i="3"/>
  <c r="AO134" i="3"/>
  <c r="AQ133" i="3"/>
  <c r="AO133" i="3"/>
  <c r="AQ132" i="3"/>
  <c r="AO132" i="3"/>
  <c r="AQ131" i="3"/>
  <c r="AO131" i="3"/>
  <c r="AQ130" i="3"/>
  <c r="AO130" i="3"/>
  <c r="AQ129" i="3"/>
  <c r="AO129" i="3"/>
  <c r="AQ126" i="3"/>
  <c r="AO126" i="3"/>
  <c r="AQ125" i="3"/>
  <c r="AO125" i="3"/>
  <c r="AQ124" i="3"/>
  <c r="AO124" i="3"/>
  <c r="AQ123" i="3"/>
  <c r="AO123" i="3"/>
  <c r="AQ122" i="3"/>
  <c r="AO122" i="3"/>
  <c r="AQ121" i="3"/>
  <c r="AO121" i="3"/>
  <c r="AQ118" i="3"/>
  <c r="AO118" i="3"/>
  <c r="AQ117" i="3"/>
  <c r="AO117" i="3"/>
  <c r="AQ116" i="3"/>
  <c r="AO116" i="3"/>
  <c r="AQ115" i="3"/>
  <c r="AO115" i="3"/>
  <c r="AQ114" i="3"/>
  <c r="AO114" i="3"/>
  <c r="AQ103" i="3"/>
  <c r="AO103" i="3"/>
  <c r="AQ102" i="3"/>
  <c r="AO102" i="3"/>
  <c r="AQ101" i="3"/>
  <c r="AO101" i="3"/>
  <c r="AQ100" i="3"/>
  <c r="AO100" i="3"/>
  <c r="AQ99" i="3"/>
  <c r="AO99" i="3"/>
  <c r="AQ88" i="3"/>
  <c r="AO88" i="3"/>
  <c r="AQ87" i="3"/>
  <c r="AO87" i="3"/>
  <c r="AQ86" i="3"/>
  <c r="AO86" i="3"/>
  <c r="AQ85" i="3"/>
  <c r="AO85" i="3"/>
  <c r="AQ84" i="3"/>
  <c r="AO84" i="3"/>
  <c r="AQ83" i="3"/>
  <c r="AO83" i="3"/>
  <c r="AQ82" i="3"/>
  <c r="AO82" i="3"/>
  <c r="AQ81" i="3"/>
  <c r="AO81" i="3"/>
  <c r="AQ80" i="3"/>
  <c r="AO80" i="3"/>
  <c r="AQ79" i="3"/>
  <c r="AO79" i="3"/>
  <c r="AQ78" i="3"/>
  <c r="AO78" i="3"/>
  <c r="AQ77" i="3"/>
  <c r="AO77" i="3"/>
  <c r="AQ76" i="3"/>
  <c r="AO76" i="3"/>
  <c r="AQ75" i="3"/>
  <c r="AO75" i="3"/>
  <c r="AQ74" i="3"/>
  <c r="AO74" i="3"/>
  <c r="AQ73" i="3"/>
  <c r="AO73" i="3"/>
  <c r="AQ72" i="3"/>
  <c r="AO72" i="3"/>
  <c r="AQ71" i="3"/>
  <c r="AO71" i="3"/>
  <c r="AQ70" i="3"/>
  <c r="AO70" i="3"/>
  <c r="AQ69" i="3"/>
  <c r="AO69" i="3"/>
  <c r="AQ68" i="3"/>
  <c r="AO68" i="3"/>
  <c r="AQ67" i="3"/>
  <c r="AO67" i="3"/>
  <c r="AQ66" i="3"/>
  <c r="AO66" i="3"/>
  <c r="AQ65" i="3"/>
  <c r="AO65" i="3"/>
  <c r="AQ64" i="3"/>
  <c r="AO64" i="3"/>
  <c r="AQ63" i="3"/>
  <c r="AO63" i="3"/>
  <c r="AQ62" i="3"/>
  <c r="AO62" i="3"/>
  <c r="AQ60" i="3"/>
  <c r="AO60" i="3"/>
  <c r="AQ59" i="3"/>
  <c r="AO59" i="3"/>
  <c r="AQ58" i="3"/>
  <c r="AO58" i="3"/>
  <c r="AQ57" i="3"/>
  <c r="AO57" i="3"/>
  <c r="AQ56" i="3"/>
  <c r="AO56" i="3"/>
  <c r="AQ55" i="3"/>
  <c r="AO55" i="3"/>
  <c r="AQ54" i="3"/>
  <c r="AO54" i="3"/>
  <c r="AQ53" i="3"/>
  <c r="AO53" i="3"/>
  <c r="AQ52" i="3"/>
  <c r="AO52" i="3"/>
  <c r="AQ51" i="3"/>
  <c r="AO51" i="3"/>
  <c r="AQ35" i="3"/>
  <c r="AO35" i="3"/>
  <c r="AQ34" i="3"/>
  <c r="AO34" i="3"/>
  <c r="AQ33" i="3"/>
  <c r="AO33" i="3"/>
  <c r="AQ32" i="3"/>
  <c r="AO32" i="3"/>
  <c r="AQ31" i="3"/>
  <c r="AO31" i="3"/>
  <c r="AO555" i="3" l="1"/>
  <c r="AQ208" i="3"/>
  <c r="AQ289" i="3"/>
  <c r="AQ580" i="3"/>
  <c r="AO408" i="2"/>
  <c r="AQ149" i="3"/>
  <c r="AQ214" i="3"/>
  <c r="AQ565" i="3"/>
  <c r="AQ151" i="3"/>
  <c r="AQ285" i="3"/>
  <c r="AQ567" i="3"/>
  <c r="AQ205" i="3"/>
  <c r="AQ286" i="3"/>
  <c r="AQ103" i="1"/>
  <c r="AO103" i="1"/>
  <c r="AQ79" i="1"/>
  <c r="AO79" i="1"/>
  <c r="AQ55" i="1"/>
  <c r="AO55" i="1"/>
  <c r="AQ173" i="1"/>
  <c r="AO173" i="1"/>
  <c r="AQ167" i="1"/>
  <c r="AO167" i="1"/>
  <c r="AQ161" i="1"/>
  <c r="AO161" i="1"/>
  <c r="AQ71" i="1"/>
  <c r="AO71" i="1"/>
  <c r="AQ35" i="1"/>
  <c r="AO35" i="1"/>
  <c r="AQ153" i="1"/>
  <c r="AM212" i="1"/>
  <c r="AN212" i="1" s="1"/>
  <c r="AQ212" i="1" s="1"/>
  <c r="AL212" i="1"/>
  <c r="AO212" i="1" s="1"/>
  <c r="AM224" i="1"/>
  <c r="AN224" i="1" s="1"/>
  <c r="AQ224" i="1" s="1"/>
  <c r="AL224" i="1"/>
  <c r="AO224" i="1" s="1"/>
  <c r="AL230" i="1"/>
  <c r="AO230" i="1" s="1"/>
  <c r="AM230" i="1"/>
  <c r="AN230" i="1" s="1"/>
  <c r="AQ230" i="1" s="1"/>
  <c r="AL239" i="1"/>
  <c r="AO239" i="1" s="1"/>
  <c r="AM239" i="1"/>
  <c r="AN239" i="1" s="1"/>
  <c r="AQ239" i="1" s="1"/>
  <c r="AM245" i="1"/>
  <c r="AN245" i="1" s="1"/>
  <c r="AQ245" i="1" s="1"/>
  <c r="AL245" i="1"/>
  <c r="AO245" i="1" s="1"/>
  <c r="AM252" i="1"/>
  <c r="AN252" i="1" s="1"/>
  <c r="AQ252" i="1" s="1"/>
  <c r="AL252" i="1"/>
  <c r="AO252" i="1" s="1"/>
  <c r="AM259" i="1"/>
  <c r="AN259" i="1" s="1"/>
  <c r="AQ259" i="1" s="1"/>
  <c r="AL259" i="1"/>
  <c r="AO259" i="1" s="1"/>
  <c r="AM280" i="1"/>
  <c r="AN280" i="1" s="1"/>
  <c r="AQ280" i="1" s="1"/>
  <c r="AL280" i="1"/>
  <c r="AO280" i="1" s="1"/>
  <c r="AL294" i="1"/>
  <c r="AO294" i="1" s="1"/>
  <c r="AM294" i="1"/>
  <c r="AN294" i="1" s="1"/>
  <c r="AQ294" i="1" s="1"/>
  <c r="AL301" i="1"/>
  <c r="AO301" i="1" s="1"/>
  <c r="AM301" i="1"/>
  <c r="AN301" i="1" s="1"/>
  <c r="AQ301" i="1" s="1"/>
  <c r="AM307" i="1"/>
  <c r="AN307" i="1" s="1"/>
  <c r="AQ307" i="1" s="1"/>
  <c r="AL307" i="1"/>
  <c r="AO307" i="1" s="1"/>
  <c r="AM315" i="1"/>
  <c r="AN315" i="1" s="1"/>
  <c r="AQ315" i="1" s="1"/>
  <c r="AL315" i="1"/>
  <c r="AO315" i="1" s="1"/>
  <c r="AM322" i="1"/>
  <c r="AN322" i="1" s="1"/>
  <c r="AQ322" i="1" s="1"/>
  <c r="AL322" i="1"/>
  <c r="AO322" i="1" s="1"/>
  <c r="AM329" i="1"/>
  <c r="AN329" i="1" s="1"/>
  <c r="AQ329" i="1" s="1"/>
  <c r="AL329" i="1"/>
  <c r="AO329" i="1" s="1"/>
  <c r="AL336" i="1"/>
  <c r="AO336" i="1" s="1"/>
  <c r="AM336" i="1"/>
  <c r="AN336" i="1" s="1"/>
  <c r="AQ336" i="1" s="1"/>
  <c r="AL342" i="1"/>
  <c r="AO342" i="1" s="1"/>
  <c r="AM342" i="1"/>
  <c r="AN342" i="1" s="1"/>
  <c r="AQ342" i="1" s="1"/>
  <c r="AM350" i="1"/>
  <c r="AN350" i="1" s="1"/>
  <c r="AQ350" i="1" s="1"/>
  <c r="AL350" i="1"/>
  <c r="AO350" i="1" s="1"/>
  <c r="AM357" i="1"/>
  <c r="AN357" i="1" s="1"/>
  <c r="AQ357" i="1" s="1"/>
  <c r="AL357" i="1"/>
  <c r="AO357" i="1" s="1"/>
  <c r="AM366" i="1"/>
  <c r="AN366" i="1" s="1"/>
  <c r="AQ366" i="1" s="1"/>
  <c r="AL366" i="1"/>
  <c r="AO366" i="1" s="1"/>
  <c r="AL379" i="1"/>
  <c r="AO379" i="1" s="1"/>
  <c r="AM379" i="1"/>
  <c r="AN379" i="1" s="1"/>
  <c r="AQ379" i="1" s="1"/>
  <c r="AM386" i="1"/>
  <c r="AN386" i="1" s="1"/>
  <c r="AQ386" i="1" s="1"/>
  <c r="AL386" i="1"/>
  <c r="AO386" i="1" s="1"/>
  <c r="AM398" i="1"/>
  <c r="AN398" i="1" s="1"/>
  <c r="AQ398" i="1" s="1"/>
  <c r="AL398" i="1"/>
  <c r="AO398" i="1" s="1"/>
  <c r="AM447" i="1"/>
  <c r="AN447" i="1" s="1"/>
  <c r="AQ447" i="1" s="1"/>
  <c r="AL447" i="1"/>
  <c r="AO447" i="1" s="1"/>
  <c r="AM461" i="1"/>
  <c r="AN461" i="1" s="1"/>
  <c r="AQ461" i="1" s="1"/>
  <c r="AL461" i="1"/>
  <c r="AO461" i="1" s="1"/>
  <c r="AM470" i="1"/>
  <c r="AN470" i="1" s="1"/>
  <c r="AQ470" i="1" s="1"/>
  <c r="AL470" i="1"/>
  <c r="AO470" i="1" s="1"/>
  <c r="AM479" i="1"/>
  <c r="AN479" i="1" s="1"/>
  <c r="AQ479" i="1" s="1"/>
  <c r="AL479" i="1"/>
  <c r="AO479" i="1" s="1"/>
  <c r="AM485" i="1"/>
  <c r="AN485" i="1" s="1"/>
  <c r="AQ485" i="1" s="1"/>
  <c r="AL485" i="1"/>
  <c r="AO485" i="1" s="1"/>
  <c r="AM504" i="1"/>
  <c r="AN504" i="1" s="1"/>
  <c r="AQ504" i="1" s="1"/>
  <c r="AL504" i="1"/>
  <c r="AO504" i="1" s="1"/>
  <c r="AL540" i="1"/>
  <c r="AO540" i="1" s="1"/>
  <c r="AM540" i="1"/>
  <c r="AN540" i="1" s="1"/>
  <c r="AQ540" i="1" s="1"/>
  <c r="AL148" i="1"/>
  <c r="AO148" i="1" s="1"/>
  <c r="AL153" i="1"/>
  <c r="AO153" i="1" s="1"/>
  <c r="AL203" i="1"/>
  <c r="AO203" i="1" s="1"/>
  <c r="AM211" i="1"/>
  <c r="AN211" i="1" s="1"/>
  <c r="AQ211" i="1" s="1"/>
  <c r="AM218" i="1"/>
  <c r="AN218" i="1" s="1"/>
  <c r="AQ218" i="1" s="1"/>
  <c r="AM226" i="1"/>
  <c r="AN226" i="1" s="1"/>
  <c r="AQ226" i="1" s="1"/>
  <c r="AM237" i="1"/>
  <c r="AN237" i="1" s="1"/>
  <c r="AQ237" i="1" s="1"/>
  <c r="AM207" i="1"/>
  <c r="AN207" i="1" s="1"/>
  <c r="AQ207" i="1" s="1"/>
  <c r="AL207" i="1"/>
  <c r="AO207" i="1" s="1"/>
  <c r="AO213" i="1"/>
  <c r="AM219" i="1"/>
  <c r="AN219" i="1" s="1"/>
  <c r="AQ219" i="1" s="1"/>
  <c r="AL219" i="1"/>
  <c r="AO219" i="1" s="1"/>
  <c r="AL225" i="1"/>
  <c r="AO225" i="1" s="1"/>
  <c r="AM225" i="1"/>
  <c r="AN225" i="1" s="1"/>
  <c r="AQ225" i="1" s="1"/>
  <c r="AM240" i="1"/>
  <c r="AN240" i="1" s="1"/>
  <c r="AQ240" i="1" s="1"/>
  <c r="AL240" i="1"/>
  <c r="AO240" i="1" s="1"/>
  <c r="AM246" i="1"/>
  <c r="AN246" i="1" s="1"/>
  <c r="AQ246" i="1" s="1"/>
  <c r="AL246" i="1"/>
  <c r="AO246" i="1" s="1"/>
  <c r="AM253" i="1"/>
  <c r="AN253" i="1" s="1"/>
  <c r="AQ253" i="1" s="1"/>
  <c r="AL253" i="1"/>
  <c r="AO253" i="1" s="1"/>
  <c r="AL260" i="1"/>
  <c r="AO260" i="1" s="1"/>
  <c r="AM260" i="1"/>
  <c r="AN260" i="1" s="1"/>
  <c r="AQ260" i="1" s="1"/>
  <c r="AL281" i="1"/>
  <c r="AO281" i="1" s="1"/>
  <c r="AM281" i="1"/>
  <c r="AN281" i="1" s="1"/>
  <c r="AQ281" i="1" s="1"/>
  <c r="AM295" i="1"/>
  <c r="AN295" i="1" s="1"/>
  <c r="AQ295" i="1" s="1"/>
  <c r="AL295" i="1"/>
  <c r="AO295" i="1" s="1"/>
  <c r="AM302" i="1"/>
  <c r="AN302" i="1" s="1"/>
  <c r="AQ302" i="1" s="1"/>
  <c r="AL302" i="1"/>
  <c r="AO302" i="1" s="1"/>
  <c r="AM308" i="1"/>
  <c r="AN308" i="1" s="1"/>
  <c r="AQ308" i="1" s="1"/>
  <c r="AL308" i="1"/>
  <c r="AO308" i="1" s="1"/>
  <c r="AM316" i="1"/>
  <c r="AN316" i="1" s="1"/>
  <c r="AQ316" i="1" s="1"/>
  <c r="AL316" i="1"/>
  <c r="AO316" i="1" s="1"/>
  <c r="AL323" i="1"/>
  <c r="AO323" i="1" s="1"/>
  <c r="AM323" i="1"/>
  <c r="AN323" i="1" s="1"/>
  <c r="AQ323" i="1" s="1"/>
  <c r="AL330" i="1"/>
  <c r="AO330" i="1" s="1"/>
  <c r="AM330" i="1"/>
  <c r="AN330" i="1" s="1"/>
  <c r="AQ330" i="1" s="1"/>
  <c r="AM337" i="1"/>
  <c r="AN337" i="1" s="1"/>
  <c r="AQ337" i="1" s="1"/>
  <c r="AL337" i="1"/>
  <c r="AO337" i="1" s="1"/>
  <c r="AM345" i="1"/>
  <c r="AN345" i="1" s="1"/>
  <c r="AQ345" i="1" s="1"/>
  <c r="AL345" i="1"/>
  <c r="AO345" i="1" s="1"/>
  <c r="AM352" i="1"/>
  <c r="AN352" i="1" s="1"/>
  <c r="AQ352" i="1" s="1"/>
  <c r="AL352" i="1"/>
  <c r="AO352" i="1" s="1"/>
  <c r="AM358" i="1"/>
  <c r="AN358" i="1" s="1"/>
  <c r="AQ358" i="1" s="1"/>
  <c r="AL358" i="1"/>
  <c r="AO358" i="1" s="1"/>
  <c r="AL367" i="1"/>
  <c r="AO367" i="1" s="1"/>
  <c r="AM367" i="1"/>
  <c r="AN367" i="1" s="1"/>
  <c r="AQ367" i="1" s="1"/>
  <c r="AM380" i="1"/>
  <c r="AN380" i="1" s="1"/>
  <c r="AQ380" i="1" s="1"/>
  <c r="AL380" i="1"/>
  <c r="AO380" i="1" s="1"/>
  <c r="AM388" i="1"/>
  <c r="AN388" i="1" s="1"/>
  <c r="AQ388" i="1" s="1"/>
  <c r="AL388" i="1"/>
  <c r="AO388" i="1" s="1"/>
  <c r="AM403" i="1"/>
  <c r="AN403" i="1" s="1"/>
  <c r="AQ403" i="1" s="1"/>
  <c r="AL403" i="1"/>
  <c r="AO403" i="1" s="1"/>
  <c r="AM451" i="1"/>
  <c r="AN451" i="1" s="1"/>
  <c r="AQ451" i="1" s="1"/>
  <c r="AL451" i="1"/>
  <c r="AO451" i="1" s="1"/>
  <c r="AM462" i="1"/>
  <c r="AN462" i="1" s="1"/>
  <c r="AQ462" i="1" s="1"/>
  <c r="AL462" i="1"/>
  <c r="AO462" i="1" s="1"/>
  <c r="AL471" i="1"/>
  <c r="AO471" i="1" s="1"/>
  <c r="AM471" i="1"/>
  <c r="AN471" i="1" s="1"/>
  <c r="AQ471" i="1" s="1"/>
  <c r="AL480" i="1"/>
  <c r="AO480" i="1" s="1"/>
  <c r="AM480" i="1"/>
  <c r="AN480" i="1" s="1"/>
  <c r="AQ480" i="1" s="1"/>
  <c r="AM486" i="1"/>
  <c r="AN486" i="1" s="1"/>
  <c r="AQ486" i="1" s="1"/>
  <c r="AL486" i="1"/>
  <c r="AO486" i="1" s="1"/>
  <c r="AM505" i="1"/>
  <c r="AN505" i="1" s="1"/>
  <c r="AQ505" i="1" s="1"/>
  <c r="AL505" i="1"/>
  <c r="AO505" i="1" s="1"/>
  <c r="AM541" i="1"/>
  <c r="AN541" i="1" s="1"/>
  <c r="AQ541" i="1" s="1"/>
  <c r="AL541" i="1"/>
  <c r="AO541" i="1" s="1"/>
  <c r="AL3" i="1"/>
  <c r="AO3" i="1" s="1"/>
  <c r="AL5" i="1"/>
  <c r="AO5" i="1" s="1"/>
  <c r="AL7" i="1"/>
  <c r="AO7" i="1" s="1"/>
  <c r="AL10" i="1"/>
  <c r="AO10" i="1" s="1"/>
  <c r="AL13" i="1"/>
  <c r="AO13" i="1" s="1"/>
  <c r="AL15" i="1"/>
  <c r="AO15" i="1" s="1"/>
  <c r="AL23" i="1"/>
  <c r="AO23" i="1" s="1"/>
  <c r="AL25" i="1"/>
  <c r="AO25" i="1" s="1"/>
  <c r="AL27" i="1"/>
  <c r="AO27" i="1" s="1"/>
  <c r="AL29" i="1"/>
  <c r="AO29" i="1" s="1"/>
  <c r="AL31" i="1"/>
  <c r="AO31" i="1" s="1"/>
  <c r="AL33" i="1"/>
  <c r="AO33" i="1" s="1"/>
  <c r="AL36" i="1"/>
  <c r="AO36" i="1" s="1"/>
  <c r="AL40" i="1"/>
  <c r="AO40" i="1" s="1"/>
  <c r="AL45" i="1"/>
  <c r="AO45" i="1" s="1"/>
  <c r="AL47" i="1"/>
  <c r="AO47" i="1" s="1"/>
  <c r="AL49" i="1"/>
  <c r="AO49" i="1" s="1"/>
  <c r="AL51" i="1"/>
  <c r="AO51" i="1" s="1"/>
  <c r="AL53" i="1"/>
  <c r="AO53" i="1" s="1"/>
  <c r="AL56" i="1"/>
  <c r="AO56" i="1" s="1"/>
  <c r="AL60" i="1"/>
  <c r="AO60" i="1" s="1"/>
  <c r="AL62" i="1"/>
  <c r="AO62" i="1" s="1"/>
  <c r="AL65" i="1"/>
  <c r="AO65" i="1" s="1"/>
  <c r="AL69" i="1"/>
  <c r="AO69" i="1" s="1"/>
  <c r="AL73" i="1"/>
  <c r="AO73" i="1" s="1"/>
  <c r="AL75" i="1"/>
  <c r="AO75" i="1" s="1"/>
  <c r="AL78" i="1"/>
  <c r="AO78" i="1" s="1"/>
  <c r="AL81" i="1"/>
  <c r="AO81" i="1" s="1"/>
  <c r="AL84" i="1"/>
  <c r="AO84" i="1" s="1"/>
  <c r="AL87" i="1"/>
  <c r="AO87" i="1" s="1"/>
  <c r="AL89" i="1"/>
  <c r="AO89" i="1" s="1"/>
  <c r="AL91" i="1"/>
  <c r="AO91" i="1" s="1"/>
  <c r="AL93" i="1"/>
  <c r="AO93" i="1" s="1"/>
  <c r="AL95" i="1"/>
  <c r="AO95" i="1" s="1"/>
  <c r="AL97" i="1"/>
  <c r="AO97" i="1" s="1"/>
  <c r="AL99" i="1"/>
  <c r="AO99" i="1" s="1"/>
  <c r="AL102" i="1"/>
  <c r="AO102" i="1" s="1"/>
  <c r="AL112" i="1"/>
  <c r="AO112" i="1" s="1"/>
  <c r="AL114" i="1"/>
  <c r="AO114" i="1" s="1"/>
  <c r="AL116" i="1"/>
  <c r="AO116" i="1" s="1"/>
  <c r="AL119" i="1"/>
  <c r="AO119" i="1" s="1"/>
  <c r="AL122" i="1"/>
  <c r="AO122" i="1" s="1"/>
  <c r="AL124" i="1"/>
  <c r="AO124" i="1" s="1"/>
  <c r="AL126" i="1"/>
  <c r="AO126" i="1" s="1"/>
  <c r="AL128" i="1"/>
  <c r="AO128" i="1" s="1"/>
  <c r="AL130" i="1"/>
  <c r="AO130" i="1" s="1"/>
  <c r="AL132" i="1"/>
  <c r="AO132" i="1" s="1"/>
  <c r="AL134" i="1"/>
  <c r="AO134" i="1" s="1"/>
  <c r="AL136" i="1"/>
  <c r="AO136" i="1" s="1"/>
  <c r="AL138" i="1"/>
  <c r="AO138" i="1" s="1"/>
  <c r="AL140" i="1"/>
  <c r="AO140" i="1" s="1"/>
  <c r="AL142" i="1"/>
  <c r="AO142" i="1" s="1"/>
  <c r="AL144" i="1"/>
  <c r="AO144" i="1" s="1"/>
  <c r="AL146" i="1"/>
  <c r="AO146" i="1" s="1"/>
  <c r="AL196" i="1"/>
  <c r="AO196" i="1" s="1"/>
  <c r="AL206" i="1"/>
  <c r="AO206" i="1" s="1"/>
  <c r="AM213" i="1"/>
  <c r="AN213" i="1" s="1"/>
  <c r="AQ213" i="1" s="1"/>
  <c r="AM220" i="1"/>
  <c r="AN220" i="1" s="1"/>
  <c r="AQ220" i="1" s="1"/>
  <c r="AM228" i="1"/>
  <c r="AN228" i="1" s="1"/>
  <c r="AQ228" i="1" s="1"/>
  <c r="AM197" i="1"/>
  <c r="AN197" i="1" s="1"/>
  <c r="AQ197" i="1" s="1"/>
  <c r="AL197" i="1"/>
  <c r="AO197" i="1" s="1"/>
  <c r="AO208" i="1"/>
  <c r="AM214" i="1"/>
  <c r="AN214" i="1" s="1"/>
  <c r="AQ214" i="1" s="1"/>
  <c r="AL214" i="1"/>
  <c r="AO214" i="1" s="1"/>
  <c r="AO220" i="1"/>
  <c r="AM235" i="1"/>
  <c r="AN235" i="1" s="1"/>
  <c r="AQ235" i="1" s="1"/>
  <c r="AL235" i="1"/>
  <c r="AO235" i="1" s="1"/>
  <c r="AM241" i="1"/>
  <c r="AN241" i="1" s="1"/>
  <c r="AQ241" i="1" s="1"/>
  <c r="AL241" i="1"/>
  <c r="AO241" i="1" s="1"/>
  <c r="AL247" i="1"/>
  <c r="AO247" i="1" s="1"/>
  <c r="AM247" i="1"/>
  <c r="AN247" i="1" s="1"/>
  <c r="AQ247" i="1" s="1"/>
  <c r="AL254" i="1"/>
  <c r="AO254" i="1" s="1"/>
  <c r="AM254" i="1"/>
  <c r="AN254" i="1" s="1"/>
  <c r="AQ254" i="1" s="1"/>
  <c r="AM263" i="1"/>
  <c r="AN263" i="1" s="1"/>
  <c r="AQ263" i="1" s="1"/>
  <c r="AL263" i="1"/>
  <c r="AO263" i="1" s="1"/>
  <c r="AM282" i="1"/>
  <c r="AN282" i="1" s="1"/>
  <c r="AQ282" i="1" s="1"/>
  <c r="AL282" i="1"/>
  <c r="AO282" i="1" s="1"/>
  <c r="AM296" i="1"/>
  <c r="AN296" i="1" s="1"/>
  <c r="AQ296" i="1" s="1"/>
  <c r="AL296" i="1"/>
  <c r="AO296" i="1" s="1"/>
  <c r="AM303" i="1"/>
  <c r="AN303" i="1" s="1"/>
  <c r="AQ303" i="1" s="1"/>
  <c r="AL303" i="1"/>
  <c r="AO303" i="1" s="1"/>
  <c r="AL309" i="1"/>
  <c r="AO309" i="1" s="1"/>
  <c r="AM309" i="1"/>
  <c r="AN309" i="1" s="1"/>
  <c r="AQ309" i="1" s="1"/>
  <c r="AL317" i="1"/>
  <c r="AO317" i="1" s="1"/>
  <c r="AM317" i="1"/>
  <c r="AN317" i="1" s="1"/>
  <c r="AQ317" i="1" s="1"/>
  <c r="AM324" i="1"/>
  <c r="AN324" i="1" s="1"/>
  <c r="AQ324" i="1" s="1"/>
  <c r="AL324" i="1"/>
  <c r="AO324" i="1" s="1"/>
  <c r="AM331" i="1"/>
  <c r="AN331" i="1" s="1"/>
  <c r="AQ331" i="1" s="1"/>
  <c r="AL331" i="1"/>
  <c r="AO331" i="1" s="1"/>
  <c r="AM338" i="1"/>
  <c r="AN338" i="1" s="1"/>
  <c r="AQ338" i="1" s="1"/>
  <c r="AL338" i="1"/>
  <c r="AO338" i="1" s="1"/>
  <c r="AM346" i="1"/>
  <c r="AN346" i="1" s="1"/>
  <c r="AQ346" i="1" s="1"/>
  <c r="AL346" i="1"/>
  <c r="AO346" i="1" s="1"/>
  <c r="AL353" i="1"/>
  <c r="AO353" i="1" s="1"/>
  <c r="AM353" i="1"/>
  <c r="AN353" i="1" s="1"/>
  <c r="AQ353" i="1" s="1"/>
  <c r="AL359" i="1"/>
  <c r="AO359" i="1" s="1"/>
  <c r="AM359" i="1"/>
  <c r="AN359" i="1" s="1"/>
  <c r="AQ359" i="1" s="1"/>
  <c r="AM369" i="1"/>
  <c r="AN369" i="1" s="1"/>
  <c r="AQ369" i="1" s="1"/>
  <c r="AL369" i="1"/>
  <c r="AO369" i="1" s="1"/>
  <c r="AM382" i="1"/>
  <c r="AN382" i="1" s="1"/>
  <c r="AQ382" i="1" s="1"/>
  <c r="AL382" i="1"/>
  <c r="AO382" i="1" s="1"/>
  <c r="AL389" i="1"/>
  <c r="AO389" i="1" s="1"/>
  <c r="AM389" i="1"/>
  <c r="AN389" i="1" s="1"/>
  <c r="AQ389" i="1" s="1"/>
  <c r="AM439" i="1"/>
  <c r="AN439" i="1" s="1"/>
  <c r="AQ439" i="1" s="1"/>
  <c r="AL439" i="1"/>
  <c r="AO439" i="1" s="1"/>
  <c r="AM455" i="1"/>
  <c r="AN455" i="1" s="1"/>
  <c r="AQ455" i="1" s="1"/>
  <c r="AL455" i="1"/>
  <c r="AO455" i="1" s="1"/>
  <c r="AM463" i="1"/>
  <c r="AN463" i="1" s="1"/>
  <c r="AQ463" i="1" s="1"/>
  <c r="AL463" i="1"/>
  <c r="AO463" i="1" s="1"/>
  <c r="AM472" i="1"/>
  <c r="AN472" i="1" s="1"/>
  <c r="AQ472" i="1" s="1"/>
  <c r="AL472" i="1"/>
  <c r="AO472" i="1" s="1"/>
  <c r="AM481" i="1"/>
  <c r="AN481" i="1" s="1"/>
  <c r="AQ481" i="1" s="1"/>
  <c r="AL481" i="1"/>
  <c r="AO481" i="1" s="1"/>
  <c r="AM489" i="1"/>
  <c r="AN489" i="1" s="1"/>
  <c r="AQ489" i="1" s="1"/>
  <c r="AL489" i="1"/>
  <c r="AO489" i="1" s="1"/>
  <c r="AM506" i="1"/>
  <c r="AN506" i="1" s="1"/>
  <c r="AQ506" i="1" s="1"/>
  <c r="AL506" i="1"/>
  <c r="AO506" i="1" s="1"/>
  <c r="AM545" i="1"/>
  <c r="AN545" i="1" s="1"/>
  <c r="AQ545" i="1" s="1"/>
  <c r="AL545" i="1"/>
  <c r="AO545" i="1" s="1"/>
  <c r="AL221" i="1"/>
  <c r="AO221" i="1" s="1"/>
  <c r="AP548" i="1"/>
  <c r="AO147" i="1"/>
  <c r="AO200" i="1"/>
  <c r="AQ209" i="1"/>
  <c r="AL215" i="1"/>
  <c r="AO215" i="1" s="1"/>
  <c r="AM215" i="1"/>
  <c r="AN215" i="1" s="1"/>
  <c r="AQ215" i="1" s="1"/>
  <c r="AQ221" i="1"/>
  <c r="AM227" i="1"/>
  <c r="AN227" i="1" s="1"/>
  <c r="AQ227" i="1" s="1"/>
  <c r="AL227" i="1"/>
  <c r="AO227" i="1" s="1"/>
  <c r="AL236" i="1"/>
  <c r="AO236" i="1" s="1"/>
  <c r="AM236" i="1"/>
  <c r="AN236" i="1" s="1"/>
  <c r="AQ236" i="1" s="1"/>
  <c r="AM242" i="1"/>
  <c r="AN242" i="1" s="1"/>
  <c r="AQ242" i="1" s="1"/>
  <c r="AL242" i="1"/>
  <c r="AO242" i="1" s="1"/>
  <c r="AM249" i="1"/>
  <c r="AN249" i="1" s="1"/>
  <c r="AQ249" i="1" s="1"/>
  <c r="AL249" i="1"/>
  <c r="AO249" i="1" s="1"/>
  <c r="AM255" i="1"/>
  <c r="AN255" i="1" s="1"/>
  <c r="AQ255" i="1" s="1"/>
  <c r="AL255" i="1"/>
  <c r="AO255" i="1" s="1"/>
  <c r="AM265" i="1"/>
  <c r="AN265" i="1" s="1"/>
  <c r="AQ265" i="1" s="1"/>
  <c r="AL265" i="1"/>
  <c r="AO265" i="1" s="1"/>
  <c r="AM291" i="1"/>
  <c r="AN291" i="1" s="1"/>
  <c r="AQ291" i="1" s="1"/>
  <c r="AL291" i="1"/>
  <c r="AO291" i="1" s="1"/>
  <c r="AL297" i="1"/>
  <c r="AO297" i="1" s="1"/>
  <c r="AM297" i="1"/>
  <c r="AN297" i="1" s="1"/>
  <c r="AQ297" i="1" s="1"/>
  <c r="AM304" i="1"/>
  <c r="AN304" i="1" s="1"/>
  <c r="AQ304" i="1" s="1"/>
  <c r="AL304" i="1"/>
  <c r="AO304" i="1" s="1"/>
  <c r="AM312" i="1"/>
  <c r="AN312" i="1" s="1"/>
  <c r="AQ312" i="1" s="1"/>
  <c r="AL312" i="1"/>
  <c r="AO312" i="1" s="1"/>
  <c r="AM318" i="1"/>
  <c r="AN318" i="1" s="1"/>
  <c r="AQ318" i="1" s="1"/>
  <c r="AL318" i="1"/>
  <c r="AO318" i="1" s="1"/>
  <c r="AM325" i="1"/>
  <c r="AN325" i="1" s="1"/>
  <c r="AQ325" i="1" s="1"/>
  <c r="AL325" i="1"/>
  <c r="AO325" i="1" s="1"/>
  <c r="AM332" i="1"/>
  <c r="AN332" i="1" s="1"/>
  <c r="AQ332" i="1" s="1"/>
  <c r="AL332" i="1"/>
  <c r="AO332" i="1" s="1"/>
  <c r="AL339" i="1"/>
  <c r="AO339" i="1" s="1"/>
  <c r="AM339" i="1"/>
  <c r="AN339" i="1" s="1"/>
  <c r="AQ339" i="1" s="1"/>
  <c r="AM347" i="1"/>
  <c r="AN347" i="1" s="1"/>
  <c r="AQ347" i="1" s="1"/>
  <c r="AL347" i="1"/>
  <c r="AO347" i="1" s="1"/>
  <c r="AM354" i="1"/>
  <c r="AN354" i="1" s="1"/>
  <c r="AQ354" i="1" s="1"/>
  <c r="AL354" i="1"/>
  <c r="AO354" i="1" s="1"/>
  <c r="AM360" i="1"/>
  <c r="AN360" i="1" s="1"/>
  <c r="AQ360" i="1" s="1"/>
  <c r="AL360" i="1"/>
  <c r="AO360" i="1" s="1"/>
  <c r="AM375" i="1"/>
  <c r="AN375" i="1" s="1"/>
  <c r="AQ375" i="1" s="1"/>
  <c r="AL375" i="1"/>
  <c r="AO375" i="1" s="1"/>
  <c r="AM383" i="1"/>
  <c r="AN383" i="1" s="1"/>
  <c r="AQ383" i="1" s="1"/>
  <c r="AL383" i="1"/>
  <c r="AO383" i="1" s="1"/>
  <c r="AM395" i="1"/>
  <c r="AN395" i="1" s="1"/>
  <c r="AQ395" i="1" s="1"/>
  <c r="AL395" i="1"/>
  <c r="AO395" i="1" s="1"/>
  <c r="AM444" i="1"/>
  <c r="AN444" i="1" s="1"/>
  <c r="AQ444" i="1" s="1"/>
  <c r="AL444" i="1"/>
  <c r="AO444" i="1" s="1"/>
  <c r="AM457" i="1"/>
  <c r="AN457" i="1" s="1"/>
  <c r="AQ457" i="1" s="1"/>
  <c r="AL457" i="1"/>
  <c r="AO457" i="1" s="1"/>
  <c r="AM465" i="1"/>
  <c r="AN465" i="1" s="1"/>
  <c r="AQ465" i="1" s="1"/>
  <c r="AL465" i="1"/>
  <c r="AO465" i="1" s="1"/>
  <c r="AM473" i="1"/>
  <c r="AN473" i="1" s="1"/>
  <c r="AQ473" i="1" s="1"/>
  <c r="AL473" i="1"/>
  <c r="AO473" i="1" s="1"/>
  <c r="AM482" i="1"/>
  <c r="AN482" i="1" s="1"/>
  <c r="AQ482" i="1" s="1"/>
  <c r="AL482" i="1"/>
  <c r="AO482" i="1" s="1"/>
  <c r="AM490" i="1"/>
  <c r="AN490" i="1" s="1"/>
  <c r="AQ490" i="1" s="1"/>
  <c r="AL490" i="1"/>
  <c r="AO490" i="1" s="1"/>
  <c r="AL513" i="1"/>
  <c r="AO513" i="1" s="1"/>
  <c r="AM513" i="1"/>
  <c r="AN513" i="1" s="1"/>
  <c r="AQ513" i="1" s="1"/>
  <c r="AL546" i="1"/>
  <c r="AO546" i="1" s="1"/>
  <c r="AM546" i="1"/>
  <c r="AN546" i="1" s="1"/>
  <c r="AQ546" i="1" s="1"/>
  <c r="AM378" i="1"/>
  <c r="AN378" i="1" s="1"/>
  <c r="AQ378" i="1" s="1"/>
  <c r="AL378" i="1"/>
  <c r="AO378" i="1" s="1"/>
  <c r="AM149" i="1"/>
  <c r="AN149" i="1" s="1"/>
  <c r="AQ149" i="1" s="1"/>
  <c r="AM208" i="1"/>
  <c r="AN208" i="1" s="1"/>
  <c r="AQ208" i="1" s="1"/>
  <c r="AL223" i="1"/>
  <c r="AO223" i="1" s="1"/>
  <c r="AL231" i="1"/>
  <c r="AO231" i="1" s="1"/>
  <c r="AQ203" i="1"/>
  <c r="AL210" i="1"/>
  <c r="AO210" i="1" s="1"/>
  <c r="AM210" i="1"/>
  <c r="AN210" i="1" s="1"/>
  <c r="AQ210" i="1" s="1"/>
  <c r="AQ216" i="1"/>
  <c r="AL222" i="1"/>
  <c r="AO222" i="1" s="1"/>
  <c r="AM222" i="1"/>
  <c r="AN222" i="1" s="1"/>
  <c r="AQ222" i="1" s="1"/>
  <c r="AO228" i="1"/>
  <c r="AM243" i="1"/>
  <c r="AN243" i="1" s="1"/>
  <c r="AQ243" i="1" s="1"/>
  <c r="AL243" i="1"/>
  <c r="AO243" i="1" s="1"/>
  <c r="AM250" i="1"/>
  <c r="AN250" i="1" s="1"/>
  <c r="AQ250" i="1" s="1"/>
  <c r="AL250" i="1"/>
  <c r="AO250" i="1" s="1"/>
  <c r="AM257" i="1"/>
  <c r="AN257" i="1" s="1"/>
  <c r="AQ257" i="1" s="1"/>
  <c r="AL257" i="1"/>
  <c r="AO257" i="1" s="1"/>
  <c r="AL274" i="1"/>
  <c r="AO274" i="1" s="1"/>
  <c r="AM274" i="1"/>
  <c r="AN274" i="1" s="1"/>
  <c r="AQ274" i="1" s="1"/>
  <c r="AM292" i="1"/>
  <c r="AN292" i="1" s="1"/>
  <c r="AQ292" i="1" s="1"/>
  <c r="AL292" i="1"/>
  <c r="AO292" i="1" s="1"/>
  <c r="AM298" i="1"/>
  <c r="AN298" i="1" s="1"/>
  <c r="AQ298" i="1" s="1"/>
  <c r="AL298" i="1"/>
  <c r="AO298" i="1" s="1"/>
  <c r="AM305" i="1"/>
  <c r="AN305" i="1" s="1"/>
  <c r="AQ305" i="1" s="1"/>
  <c r="AL305" i="1"/>
  <c r="AO305" i="1" s="1"/>
  <c r="AM313" i="1"/>
  <c r="AN313" i="1" s="1"/>
  <c r="AQ313" i="1" s="1"/>
  <c r="AL313" i="1"/>
  <c r="AO313" i="1" s="1"/>
  <c r="AM319" i="1"/>
  <c r="AN319" i="1" s="1"/>
  <c r="AQ319" i="1" s="1"/>
  <c r="AL319" i="1"/>
  <c r="AO319" i="1" s="1"/>
  <c r="AL326" i="1"/>
  <c r="AO326" i="1" s="1"/>
  <c r="AM326" i="1"/>
  <c r="AN326" i="1" s="1"/>
  <c r="AQ326" i="1" s="1"/>
  <c r="AM333" i="1"/>
  <c r="AN333" i="1" s="1"/>
  <c r="AQ333" i="1" s="1"/>
  <c r="AL333" i="1"/>
  <c r="AO333" i="1" s="1"/>
  <c r="AM340" i="1"/>
  <c r="AN340" i="1" s="1"/>
  <c r="AQ340" i="1" s="1"/>
  <c r="AL340" i="1"/>
  <c r="AO340" i="1" s="1"/>
  <c r="AM348" i="1"/>
  <c r="AN348" i="1" s="1"/>
  <c r="AQ348" i="1" s="1"/>
  <c r="AL348" i="1"/>
  <c r="AO348" i="1" s="1"/>
  <c r="AM355" i="1"/>
  <c r="AN355" i="1" s="1"/>
  <c r="AQ355" i="1" s="1"/>
  <c r="AL355" i="1"/>
  <c r="AO355" i="1" s="1"/>
  <c r="AM361" i="1"/>
  <c r="AN361" i="1" s="1"/>
  <c r="AQ361" i="1" s="1"/>
  <c r="AL361" i="1"/>
  <c r="AO361" i="1" s="1"/>
  <c r="AL376" i="1"/>
  <c r="AO376" i="1" s="1"/>
  <c r="AM376" i="1"/>
  <c r="AN376" i="1" s="1"/>
  <c r="AQ376" i="1" s="1"/>
  <c r="AM384" i="1"/>
  <c r="AN384" i="1" s="1"/>
  <c r="AQ384" i="1" s="1"/>
  <c r="AL384" i="1"/>
  <c r="AO384" i="1" s="1"/>
  <c r="AM396" i="1"/>
  <c r="AN396" i="1" s="1"/>
  <c r="AQ396" i="1" s="1"/>
  <c r="AL396" i="1"/>
  <c r="AO396" i="1" s="1"/>
  <c r="AM445" i="1"/>
  <c r="AN445" i="1" s="1"/>
  <c r="AQ445" i="1" s="1"/>
  <c r="AL445" i="1"/>
  <c r="AO445" i="1" s="1"/>
  <c r="AM459" i="1"/>
  <c r="AN459" i="1" s="1"/>
  <c r="AQ459" i="1" s="1"/>
  <c r="AL459" i="1"/>
  <c r="AO459" i="1" s="1"/>
  <c r="AL466" i="1"/>
  <c r="AO466" i="1" s="1"/>
  <c r="AM466" i="1"/>
  <c r="AN466" i="1" s="1"/>
  <c r="AQ466" i="1" s="1"/>
  <c r="AL477" i="1"/>
  <c r="AO477" i="1" s="1"/>
  <c r="AM477" i="1"/>
  <c r="AN477" i="1" s="1"/>
  <c r="AQ477" i="1" s="1"/>
  <c r="AM483" i="1"/>
  <c r="AN483" i="1" s="1"/>
  <c r="AQ483" i="1" s="1"/>
  <c r="AL483" i="1"/>
  <c r="AO483" i="1" s="1"/>
  <c r="AM502" i="1"/>
  <c r="AN502" i="1" s="1"/>
  <c r="AQ502" i="1" s="1"/>
  <c r="AL502" i="1"/>
  <c r="AO502" i="1" s="1"/>
  <c r="AM520" i="1"/>
  <c r="AN520" i="1" s="1"/>
  <c r="AQ520" i="1" s="1"/>
  <c r="AL520" i="1"/>
  <c r="AO520" i="1" s="1"/>
  <c r="AM547" i="1"/>
  <c r="AN547" i="1" s="1"/>
  <c r="AQ547" i="1" s="1"/>
  <c r="AL547" i="1"/>
  <c r="AO547" i="1" s="1"/>
  <c r="AL2" i="1"/>
  <c r="AO2" i="1" s="1"/>
  <c r="AL4" i="1"/>
  <c r="AO4" i="1" s="1"/>
  <c r="AL6" i="1"/>
  <c r="AO6" i="1" s="1"/>
  <c r="AL8" i="1"/>
  <c r="AO8" i="1" s="1"/>
  <c r="AL12" i="1"/>
  <c r="AO12" i="1" s="1"/>
  <c r="AL14" i="1"/>
  <c r="AO14" i="1" s="1"/>
  <c r="AL22" i="1"/>
  <c r="AO22" i="1" s="1"/>
  <c r="AL24" i="1"/>
  <c r="AO24" i="1" s="1"/>
  <c r="AL26" i="1"/>
  <c r="AO26" i="1" s="1"/>
  <c r="AL28" i="1"/>
  <c r="AO28" i="1" s="1"/>
  <c r="AL30" i="1"/>
  <c r="AO30" i="1" s="1"/>
  <c r="AL32" i="1"/>
  <c r="AO32" i="1" s="1"/>
  <c r="AL34" i="1"/>
  <c r="AO34" i="1" s="1"/>
  <c r="AL37" i="1"/>
  <c r="AO37" i="1" s="1"/>
  <c r="AL41" i="1"/>
  <c r="AO41" i="1" s="1"/>
  <c r="AL46" i="1"/>
  <c r="AO46" i="1" s="1"/>
  <c r="AL48" i="1"/>
  <c r="AO48" i="1" s="1"/>
  <c r="AL50" i="1"/>
  <c r="AO50" i="1" s="1"/>
  <c r="AL52" i="1"/>
  <c r="AO52" i="1" s="1"/>
  <c r="AL54" i="1"/>
  <c r="AO54" i="1" s="1"/>
  <c r="AL57" i="1"/>
  <c r="AO57" i="1" s="1"/>
  <c r="AL61" i="1"/>
  <c r="AO61" i="1" s="1"/>
  <c r="AL63" i="1"/>
  <c r="AO63" i="1" s="1"/>
  <c r="AL66" i="1"/>
  <c r="AO66" i="1" s="1"/>
  <c r="AL70" i="1"/>
  <c r="AO70" i="1" s="1"/>
  <c r="AL74" i="1"/>
  <c r="AO74" i="1" s="1"/>
  <c r="AL76" i="1"/>
  <c r="AO76" i="1" s="1"/>
  <c r="AL80" i="1"/>
  <c r="AO80" i="1" s="1"/>
  <c r="AL83" i="1"/>
  <c r="AO83" i="1" s="1"/>
  <c r="AL85" i="1"/>
  <c r="AO85" i="1" s="1"/>
  <c r="AL88" i="1"/>
  <c r="AO88" i="1" s="1"/>
  <c r="AL90" i="1"/>
  <c r="AO90" i="1" s="1"/>
  <c r="AL92" i="1"/>
  <c r="AO92" i="1" s="1"/>
  <c r="AL94" i="1"/>
  <c r="AO94" i="1" s="1"/>
  <c r="AL96" i="1"/>
  <c r="AO96" i="1" s="1"/>
  <c r="AL98" i="1"/>
  <c r="AO98" i="1" s="1"/>
  <c r="AL101" i="1"/>
  <c r="AO101" i="1" s="1"/>
  <c r="AL108" i="1"/>
  <c r="AO108" i="1" s="1"/>
  <c r="AL113" i="1"/>
  <c r="AO113" i="1" s="1"/>
  <c r="AL115" i="1"/>
  <c r="AO115" i="1" s="1"/>
  <c r="AL117" i="1"/>
  <c r="AO117" i="1" s="1"/>
  <c r="AL120" i="1"/>
  <c r="AO120" i="1" s="1"/>
  <c r="AL123" i="1"/>
  <c r="AO123" i="1" s="1"/>
  <c r="AL125" i="1"/>
  <c r="AO125" i="1" s="1"/>
  <c r="AL127" i="1"/>
  <c r="AO127" i="1" s="1"/>
  <c r="AL129" i="1"/>
  <c r="AO129" i="1" s="1"/>
  <c r="AL131" i="1"/>
  <c r="AO131" i="1" s="1"/>
  <c r="AL133" i="1"/>
  <c r="AO133" i="1" s="1"/>
  <c r="AL135" i="1"/>
  <c r="AO135" i="1" s="1"/>
  <c r="AL137" i="1"/>
  <c r="AO137" i="1" s="1"/>
  <c r="AL139" i="1"/>
  <c r="AO139" i="1" s="1"/>
  <c r="AL141" i="1"/>
  <c r="AO141" i="1" s="1"/>
  <c r="AL143" i="1"/>
  <c r="AO143" i="1" s="1"/>
  <c r="AL145" i="1"/>
  <c r="AO145" i="1" s="1"/>
  <c r="AM147" i="1"/>
  <c r="AN147" i="1" s="1"/>
  <c r="AQ147" i="1" s="1"/>
  <c r="AL151" i="1"/>
  <c r="AO151" i="1" s="1"/>
  <c r="AM200" i="1"/>
  <c r="AN200" i="1" s="1"/>
  <c r="AQ200" i="1" s="1"/>
  <c r="AL209" i="1"/>
  <c r="AO209" i="1" s="1"/>
  <c r="AL216" i="1"/>
  <c r="AO216" i="1" s="1"/>
  <c r="AO149" i="1"/>
  <c r="AM205" i="1"/>
  <c r="AN205" i="1" s="1"/>
  <c r="AQ205" i="1" s="1"/>
  <c r="AL205" i="1"/>
  <c r="AO205" i="1" s="1"/>
  <c r="AM217" i="1"/>
  <c r="AN217" i="1" s="1"/>
  <c r="AQ217" i="1" s="1"/>
  <c r="AL217" i="1"/>
  <c r="AO217" i="1" s="1"/>
  <c r="AM229" i="1"/>
  <c r="AN229" i="1" s="1"/>
  <c r="AQ229" i="1" s="1"/>
  <c r="AL229" i="1"/>
  <c r="AO229" i="1" s="1"/>
  <c r="AM238" i="1"/>
  <c r="AN238" i="1" s="1"/>
  <c r="AQ238" i="1" s="1"/>
  <c r="AL238" i="1"/>
  <c r="AO238" i="1" s="1"/>
  <c r="AL244" i="1"/>
  <c r="AO244" i="1" s="1"/>
  <c r="AM244" i="1"/>
  <c r="AN244" i="1" s="1"/>
  <c r="AQ244" i="1" s="1"/>
  <c r="AL251" i="1"/>
  <c r="AO251" i="1" s="1"/>
  <c r="AM251" i="1"/>
  <c r="AN251" i="1" s="1"/>
  <c r="AQ251" i="1" s="1"/>
  <c r="AM258" i="1"/>
  <c r="AN258" i="1" s="1"/>
  <c r="AQ258" i="1" s="1"/>
  <c r="AL258" i="1"/>
  <c r="AO258" i="1" s="1"/>
  <c r="AM278" i="1"/>
  <c r="AN278" i="1" s="1"/>
  <c r="AQ278" i="1" s="1"/>
  <c r="AL278" i="1"/>
  <c r="AO278" i="1" s="1"/>
  <c r="AM293" i="1"/>
  <c r="AN293" i="1" s="1"/>
  <c r="AQ293" i="1" s="1"/>
  <c r="AL293" i="1"/>
  <c r="AO293" i="1" s="1"/>
  <c r="AM299" i="1"/>
  <c r="AN299" i="1" s="1"/>
  <c r="AQ299" i="1" s="1"/>
  <c r="AL299" i="1"/>
  <c r="AO299" i="1" s="1"/>
  <c r="AL306" i="1"/>
  <c r="AO306" i="1" s="1"/>
  <c r="AM306" i="1"/>
  <c r="AN306" i="1" s="1"/>
  <c r="AQ306" i="1" s="1"/>
  <c r="AL314" i="1"/>
  <c r="AO314" i="1" s="1"/>
  <c r="AM314" i="1"/>
  <c r="AN314" i="1" s="1"/>
  <c r="AQ314" i="1" s="1"/>
  <c r="AM321" i="1"/>
  <c r="AN321" i="1" s="1"/>
  <c r="AQ321" i="1" s="1"/>
  <c r="AL321" i="1"/>
  <c r="AO321" i="1" s="1"/>
  <c r="AM327" i="1"/>
  <c r="AN327" i="1" s="1"/>
  <c r="AQ327" i="1" s="1"/>
  <c r="AL327" i="1"/>
  <c r="AO327" i="1" s="1"/>
  <c r="AM335" i="1"/>
  <c r="AN335" i="1" s="1"/>
  <c r="AQ335" i="1" s="1"/>
  <c r="AL335" i="1"/>
  <c r="AO335" i="1" s="1"/>
  <c r="AM341" i="1"/>
  <c r="AN341" i="1" s="1"/>
  <c r="AQ341" i="1" s="1"/>
  <c r="AL341" i="1"/>
  <c r="AO341" i="1" s="1"/>
  <c r="AL349" i="1"/>
  <c r="AO349" i="1" s="1"/>
  <c r="AM349" i="1"/>
  <c r="AN349" i="1" s="1"/>
  <c r="AQ349" i="1" s="1"/>
  <c r="AL356" i="1"/>
  <c r="AO356" i="1" s="1"/>
  <c r="AM356" i="1"/>
  <c r="AN356" i="1" s="1"/>
  <c r="AQ356" i="1" s="1"/>
  <c r="AM362" i="1"/>
  <c r="AN362" i="1" s="1"/>
  <c r="AQ362" i="1" s="1"/>
  <c r="AL362" i="1"/>
  <c r="AO362" i="1" s="1"/>
  <c r="AM377" i="1"/>
  <c r="AN377" i="1" s="1"/>
  <c r="AQ377" i="1" s="1"/>
  <c r="AL377" i="1"/>
  <c r="AO377" i="1" s="1"/>
  <c r="AL385" i="1"/>
  <c r="AO385" i="1" s="1"/>
  <c r="AM385" i="1"/>
  <c r="AN385" i="1" s="1"/>
  <c r="AQ385" i="1" s="1"/>
  <c r="AL397" i="1"/>
  <c r="AO397" i="1" s="1"/>
  <c r="AM397" i="1"/>
  <c r="AN397" i="1" s="1"/>
  <c r="AQ397" i="1" s="1"/>
  <c r="AM446" i="1"/>
  <c r="AN446" i="1" s="1"/>
  <c r="AQ446" i="1" s="1"/>
  <c r="AL446" i="1"/>
  <c r="AO446" i="1" s="1"/>
  <c r="AM460" i="1"/>
  <c r="AN460" i="1" s="1"/>
  <c r="AQ460" i="1" s="1"/>
  <c r="AL460" i="1"/>
  <c r="AO460" i="1" s="1"/>
  <c r="AM467" i="1"/>
  <c r="AN467" i="1" s="1"/>
  <c r="AQ467" i="1" s="1"/>
  <c r="AL467" i="1"/>
  <c r="AO467" i="1" s="1"/>
  <c r="AM478" i="1"/>
  <c r="AN478" i="1" s="1"/>
  <c r="AQ478" i="1" s="1"/>
  <c r="AL478" i="1"/>
  <c r="AO478" i="1" s="1"/>
  <c r="AM484" i="1"/>
  <c r="AN484" i="1" s="1"/>
  <c r="AQ484" i="1" s="1"/>
  <c r="AL484" i="1"/>
  <c r="AO484" i="1" s="1"/>
  <c r="AM503" i="1"/>
  <c r="AN503" i="1" s="1"/>
  <c r="AQ503" i="1" s="1"/>
  <c r="AL503" i="1"/>
  <c r="AO503" i="1" s="1"/>
  <c r="AM521" i="1"/>
  <c r="AN521" i="1" s="1"/>
  <c r="AQ521" i="1" s="1"/>
  <c r="AL521" i="1"/>
  <c r="AO521" i="1" s="1"/>
  <c r="AO529" i="1"/>
  <c r="AQ529" i="1"/>
  <c r="AQ168" i="1"/>
  <c r="AO168" i="1"/>
  <c r="AQ156" i="1"/>
  <c r="AO156" i="1"/>
  <c r="AQ72" i="1"/>
  <c r="AO72" i="1"/>
  <c r="AQ18" i="1"/>
  <c r="AO18" i="1"/>
  <c r="AQ42" i="1"/>
  <c r="AO42" i="1"/>
  <c r="AO515" i="1"/>
  <c r="AQ515" i="1"/>
  <c r="AQ172" i="1"/>
  <c r="AO172" i="1"/>
  <c r="AQ166" i="1"/>
  <c r="AO166" i="1"/>
  <c r="AQ160" i="1"/>
  <c r="AO160" i="1"/>
  <c r="AQ154" i="1"/>
  <c r="AO154" i="1"/>
  <c r="AQ118" i="1"/>
  <c r="AO118" i="1"/>
  <c r="AQ106" i="1"/>
  <c r="AO106" i="1"/>
  <c r="AQ100" i="1"/>
  <c r="AO100" i="1"/>
  <c r="AQ64" i="1"/>
  <c r="AO64" i="1"/>
  <c r="AO543" i="1"/>
  <c r="AQ543" i="1"/>
  <c r="AO537" i="1"/>
  <c r="AQ537" i="1"/>
  <c r="AO525" i="1"/>
  <c r="AQ525" i="1"/>
  <c r="AQ105" i="1"/>
  <c r="AO105" i="1"/>
  <c r="AQ39" i="1"/>
  <c r="AO39" i="1"/>
  <c r="AQ155" i="1"/>
  <c r="AO155" i="1"/>
  <c r="AQ68" i="1"/>
  <c r="AO68" i="1"/>
  <c r="AQ170" i="1"/>
  <c r="AO170" i="1"/>
  <c r="AQ164" i="1"/>
  <c r="AO164" i="1"/>
  <c r="AQ158" i="1"/>
  <c r="AO158" i="1"/>
  <c r="AO19" i="1"/>
  <c r="AO38" i="1"/>
  <c r="AO43" i="1"/>
  <c r="AO58" i="1"/>
  <c r="AO67" i="1"/>
  <c r="AO86" i="1"/>
  <c r="AO104" i="1"/>
  <c r="AO107" i="1"/>
  <c r="AO121" i="1"/>
  <c r="AO159" i="1"/>
  <c r="AO162" i="1"/>
  <c r="AO165" i="1"/>
  <c r="AO171" i="1"/>
  <c r="AO17" i="1"/>
  <c r="AO20" i="1"/>
  <c r="AO44" i="1"/>
  <c r="AO59" i="1"/>
  <c r="AO77" i="1"/>
  <c r="AO109" i="1"/>
  <c r="AO157" i="1"/>
  <c r="AO163" i="1"/>
  <c r="AO169" i="1"/>
  <c r="AQ533" i="1"/>
  <c r="AQ184" i="1"/>
  <c r="AQ248" i="1"/>
  <c r="AQ310" i="1"/>
  <c r="AQ381" i="1"/>
  <c r="AQ405" i="1"/>
  <c r="AQ421" i="1"/>
  <c r="AQ437" i="1"/>
  <c r="AQ464" i="1"/>
  <c r="AQ499" i="1"/>
  <c r="AQ517" i="1"/>
  <c r="AQ539" i="1"/>
  <c r="AQ177" i="1"/>
  <c r="AO177" i="1"/>
  <c r="AQ181" i="1"/>
  <c r="AO181" i="1"/>
  <c r="AQ185" i="1"/>
  <c r="AO185" i="1"/>
  <c r="AQ189" i="1"/>
  <c r="AO189" i="1"/>
  <c r="AQ193" i="1"/>
  <c r="AO193" i="1"/>
  <c r="AQ199" i="1"/>
  <c r="AO199" i="1"/>
  <c r="AQ180" i="1"/>
  <c r="AQ188" i="1"/>
  <c r="AQ204" i="1"/>
  <c r="AQ284" i="1"/>
  <c r="AQ371" i="1"/>
  <c r="AQ400" i="1"/>
  <c r="AQ417" i="1"/>
  <c r="AQ433" i="1"/>
  <c r="AQ475" i="1"/>
  <c r="AQ508" i="1"/>
  <c r="AQ523" i="1"/>
  <c r="AQ531" i="1"/>
  <c r="AQ176" i="1"/>
  <c r="AQ192" i="1"/>
  <c r="AQ267" i="1"/>
  <c r="AQ334" i="1"/>
  <c r="AQ392" i="1"/>
  <c r="AQ413" i="1"/>
  <c r="AQ429" i="1"/>
  <c r="AQ453" i="1"/>
  <c r="AQ491" i="1"/>
  <c r="AQ512" i="1"/>
  <c r="AQ535" i="1"/>
  <c r="AQ174" i="1"/>
  <c r="AQ178" i="1"/>
  <c r="AQ182" i="1"/>
  <c r="AQ186" i="1"/>
  <c r="AQ190" i="1"/>
  <c r="AQ194" i="1"/>
  <c r="AQ201" i="1"/>
  <c r="AQ233" i="1"/>
  <c r="AQ262" i="1"/>
  <c r="AQ269" i="1"/>
  <c r="AQ279" i="1"/>
  <c r="AQ290" i="1"/>
  <c r="AQ320" i="1"/>
  <c r="AQ344" i="1"/>
  <c r="AQ365" i="1"/>
  <c r="AQ373" i="1"/>
  <c r="AQ390" i="1"/>
  <c r="AQ394" i="1"/>
  <c r="AQ402" i="1"/>
  <c r="AQ407" i="1"/>
  <c r="AQ411" i="1"/>
  <c r="AQ415" i="1"/>
  <c r="AQ419" i="1"/>
  <c r="AQ423" i="1"/>
  <c r="AQ427" i="1"/>
  <c r="AQ431" i="1"/>
  <c r="AQ435" i="1"/>
  <c r="AQ440" i="1"/>
  <c r="AQ450" i="1"/>
  <c r="AQ456" i="1"/>
  <c r="AQ469" i="1"/>
  <c r="AQ487" i="1"/>
  <c r="AQ493" i="1"/>
  <c r="AQ497" i="1"/>
  <c r="AQ501" i="1"/>
  <c r="AQ510" i="1"/>
  <c r="AQ519" i="1"/>
  <c r="AQ198" i="1"/>
  <c r="AQ276" i="1"/>
  <c r="AQ363" i="1"/>
  <c r="AQ409" i="1"/>
  <c r="AQ425" i="1"/>
  <c r="AQ448" i="1"/>
  <c r="AQ495" i="1"/>
  <c r="AQ527" i="1"/>
  <c r="AQ175" i="1"/>
  <c r="AO175" i="1"/>
  <c r="AQ179" i="1"/>
  <c r="AO179" i="1"/>
  <c r="AQ183" i="1"/>
  <c r="AO183" i="1"/>
  <c r="AQ187" i="1"/>
  <c r="AO187" i="1"/>
  <c r="AQ191" i="1"/>
  <c r="AO191" i="1"/>
  <c r="AQ195" i="1"/>
  <c r="AO195" i="1"/>
  <c r="AO202" i="1"/>
  <c r="AO232" i="1"/>
  <c r="AO234" i="1"/>
  <c r="AO256" i="1"/>
  <c r="AO266" i="1"/>
  <c r="AO268" i="1"/>
  <c r="AO275" i="1"/>
  <c r="AO277" i="1"/>
  <c r="AO283" i="1"/>
  <c r="AO289" i="1"/>
  <c r="AO300" i="1"/>
  <c r="AO311" i="1"/>
  <c r="AO328" i="1"/>
  <c r="AO343" i="1"/>
  <c r="AO351" i="1"/>
  <c r="AO364" i="1"/>
  <c r="AO370" i="1"/>
  <c r="AO372" i="1"/>
  <c r="AO374" i="1"/>
  <c r="AO387" i="1"/>
  <c r="AO391" i="1"/>
  <c r="AO393" i="1"/>
  <c r="AO399" i="1"/>
  <c r="AO401" i="1"/>
  <c r="AO404" i="1"/>
  <c r="AO406" i="1"/>
  <c r="AO408" i="1"/>
  <c r="AO410" i="1"/>
  <c r="AO412" i="1"/>
  <c r="AO414" i="1"/>
  <c r="AO416" i="1"/>
  <c r="AO418" i="1"/>
  <c r="AO420" i="1"/>
  <c r="AO422" i="1"/>
  <c r="AO424" i="1"/>
  <c r="AO426" i="1"/>
  <c r="AO428" i="1"/>
  <c r="AO430" i="1"/>
  <c r="AO432" i="1"/>
  <c r="AO434" i="1"/>
  <c r="AO436" i="1"/>
  <c r="AO438" i="1"/>
  <c r="AO441" i="1"/>
  <c r="AO449" i="1"/>
  <c r="AO452" i="1"/>
  <c r="AO454" i="1"/>
  <c r="AO458" i="1"/>
  <c r="AO468" i="1"/>
  <c r="AO474" i="1"/>
  <c r="AO476" i="1"/>
  <c r="AO488" i="1"/>
  <c r="AO492" i="1"/>
  <c r="AO494" i="1"/>
  <c r="AO496" i="1"/>
  <c r="AO498" i="1"/>
  <c r="AO500" i="1"/>
  <c r="AO507" i="1"/>
  <c r="AO509" i="1"/>
  <c r="AO511" i="1"/>
  <c r="AO514" i="1"/>
  <c r="AO516" i="1"/>
  <c r="AO518" i="1"/>
  <c r="AO522" i="1"/>
  <c r="AO524" i="1"/>
  <c r="AO526" i="1"/>
  <c r="AO528" i="1"/>
  <c r="AO530" i="1"/>
  <c r="AO532" i="1"/>
  <c r="AO534" i="1"/>
  <c r="AO536" i="1"/>
  <c r="AO538" i="1"/>
  <c r="AO542" i="1"/>
  <c r="AO544" i="1"/>
  <c r="AQ16" i="1"/>
  <c r="AQ548" i="1" s="1"/>
  <c r="AO16" i="1"/>
  <c r="AQ146" i="3"/>
  <c r="AQ147" i="3"/>
  <c r="AQ206" i="3"/>
  <c r="AQ212" i="3"/>
  <c r="AQ280" i="3"/>
  <c r="AQ287" i="3"/>
  <c r="AQ556" i="3"/>
  <c r="AQ563" i="3"/>
  <c r="AQ578" i="3"/>
  <c r="AQ614" i="3"/>
  <c r="AQ554" i="3"/>
  <c r="AQ279" i="3"/>
  <c r="AQ24" i="3"/>
  <c r="AQ148" i="3"/>
  <c r="AQ207" i="3"/>
  <c r="AQ213" i="3"/>
  <c r="AQ281" i="3"/>
  <c r="AQ288" i="3"/>
  <c r="AQ557" i="3"/>
  <c r="AQ564" i="3"/>
  <c r="AQ579" i="3"/>
  <c r="AQ743" i="3"/>
  <c r="AQ278" i="3"/>
  <c r="AQ26" i="3"/>
  <c r="AQ282" i="3"/>
  <c r="AQ558" i="3"/>
  <c r="AQ744" i="3"/>
  <c r="AQ36" i="3"/>
  <c r="AQ150" i="3"/>
  <c r="AQ209" i="3"/>
  <c r="AQ277" i="3"/>
  <c r="AQ283" i="3"/>
  <c r="AQ553" i="3"/>
  <c r="AQ559" i="3"/>
  <c r="AQ566" i="3"/>
  <c r="AQ611" i="3"/>
  <c r="AQ993" i="3"/>
  <c r="AL92" i="3"/>
  <c r="AO92" i="3" s="1"/>
  <c r="AM161" i="3"/>
  <c r="AN161" i="3" s="1"/>
  <c r="AQ161" i="3" s="1"/>
  <c r="AL198" i="3"/>
  <c r="AO198" i="3" s="1"/>
  <c r="AM505" i="3"/>
  <c r="AN505" i="3" s="1"/>
  <c r="AQ505" i="3" s="1"/>
  <c r="AL257" i="3"/>
  <c r="AO257" i="3" s="1"/>
  <c r="AM163" i="3"/>
  <c r="AN163" i="3" s="1"/>
  <c r="AQ163" i="3" s="1"/>
  <c r="AL1229" i="3"/>
  <c r="AO1229" i="3" s="1"/>
  <c r="AM10" i="3"/>
  <c r="AN10" i="3" s="1"/>
  <c r="AQ10" i="3" s="1"/>
  <c r="AL37" i="3"/>
  <c r="AO37" i="3" s="1"/>
  <c r="AL168" i="3"/>
  <c r="AO168" i="3" s="1"/>
  <c r="AL254" i="3"/>
  <c r="AO254" i="3" s="1"/>
  <c r="AL599" i="3"/>
  <c r="AO599" i="3" s="1"/>
  <c r="AL811" i="3"/>
  <c r="AO811" i="3" s="1"/>
  <c r="AL1187" i="3"/>
  <c r="AO1187" i="3" s="1"/>
  <c r="AM108" i="3"/>
  <c r="AN108" i="3" s="1"/>
  <c r="AQ108" i="3" s="1"/>
  <c r="AM258" i="3"/>
  <c r="AN258" i="3" s="1"/>
  <c r="AQ258" i="3" s="1"/>
  <c r="AL669" i="3"/>
  <c r="AO669" i="3" s="1"/>
  <c r="AM600" i="3"/>
  <c r="AN600" i="3" s="1"/>
  <c r="AQ600" i="3" s="1"/>
  <c r="AL3" i="3"/>
  <c r="AO3" i="3" s="1"/>
  <c r="AL107" i="3"/>
  <c r="AO107" i="3" s="1"/>
  <c r="AL239" i="3"/>
  <c r="AO239" i="3" s="1"/>
  <c r="AL284" i="3"/>
  <c r="AO284" i="3" s="1"/>
  <c r="AL697" i="3"/>
  <c r="AO697" i="3" s="1"/>
  <c r="AL1047" i="3"/>
  <c r="AO1047" i="3" s="1"/>
  <c r="AM18" i="3"/>
  <c r="AN18" i="3" s="1"/>
  <c r="AQ18" i="3" s="1"/>
  <c r="AM215" i="3"/>
  <c r="AN215" i="3" s="1"/>
  <c r="AQ215" i="3" s="1"/>
  <c r="AM673" i="3"/>
  <c r="AN673" i="3" s="1"/>
  <c r="AQ673" i="3" s="1"/>
  <c r="AL47" i="3"/>
  <c r="AO47" i="3" s="1"/>
  <c r="AL651" i="3"/>
  <c r="AO651" i="3" s="1"/>
  <c r="AL11" i="3"/>
  <c r="AO11" i="3" s="1"/>
  <c r="AL160" i="3"/>
  <c r="AO160" i="3" s="1"/>
  <c r="AL247" i="3"/>
  <c r="AO247" i="3" s="1"/>
  <c r="AL504" i="3"/>
  <c r="AO504" i="3" s="1"/>
  <c r="AL722" i="3"/>
  <c r="AO722" i="3" s="1"/>
  <c r="AL1181" i="3"/>
  <c r="AO1181" i="3" s="1"/>
  <c r="AM30" i="3"/>
  <c r="AN30" i="3" s="1"/>
  <c r="AQ30" i="3" s="1"/>
  <c r="AM240" i="3"/>
  <c r="AN240" i="3" s="1"/>
  <c r="AQ240" i="3" s="1"/>
  <c r="AM756" i="3"/>
  <c r="AN756" i="3" s="1"/>
  <c r="AQ756" i="3" s="1"/>
  <c r="AL1009" i="3"/>
  <c r="AO1009" i="3" s="1"/>
  <c r="AL229" i="3"/>
  <c r="AO229" i="3" s="1"/>
  <c r="AL265" i="3"/>
  <c r="AO265" i="3" s="1"/>
  <c r="AL1046" i="3"/>
  <c r="AO1046" i="3" s="1"/>
  <c r="AL21" i="3"/>
  <c r="AO21" i="3" s="1"/>
  <c r="AL253" i="3"/>
  <c r="AO253" i="3" s="1"/>
  <c r="AL537" i="3"/>
  <c r="AO537" i="3" s="1"/>
  <c r="AL741" i="3"/>
  <c r="AO741" i="3" s="1"/>
  <c r="AL1186" i="3"/>
  <c r="AO1186" i="3" s="1"/>
  <c r="AM44" i="3"/>
  <c r="AN44" i="3" s="1"/>
  <c r="AQ44" i="3" s="1"/>
  <c r="AM1050" i="3"/>
  <c r="AN1050" i="3" s="1"/>
  <c r="AQ1050" i="3" s="1"/>
  <c r="AL659" i="3"/>
  <c r="AO659" i="3" s="1"/>
  <c r="AL682" i="3"/>
  <c r="AO682" i="3" s="1"/>
  <c r="AM40" i="3"/>
  <c r="AN40" i="3" s="1"/>
  <c r="AQ40" i="3" s="1"/>
  <c r="AL40" i="3"/>
  <c r="AO40" i="3" s="1"/>
  <c r="AM46" i="3"/>
  <c r="AN46" i="3" s="1"/>
  <c r="AQ46" i="3" s="1"/>
  <c r="AL46" i="3"/>
  <c r="AO46" i="3" s="1"/>
  <c r="AL243" i="3"/>
  <c r="AO243" i="3" s="1"/>
  <c r="AM243" i="3"/>
  <c r="AN243" i="3" s="1"/>
  <c r="AQ243" i="3" s="1"/>
  <c r="AL249" i="3"/>
  <c r="AO249" i="3" s="1"/>
  <c r="AM249" i="3"/>
  <c r="AN249" i="3" s="1"/>
  <c r="AQ249" i="3" s="1"/>
  <c r="AL273" i="3"/>
  <c r="AO273" i="3" s="1"/>
  <c r="AM273" i="3"/>
  <c r="AN273" i="3" s="1"/>
  <c r="AQ273" i="3" s="1"/>
  <c r="AL105" i="3"/>
  <c r="AO105" i="3" s="1"/>
  <c r="AM105" i="3"/>
  <c r="AN105" i="3" s="1"/>
  <c r="AQ105" i="3" s="1"/>
  <c r="AL91" i="3"/>
  <c r="AO91" i="3" s="1"/>
  <c r="AL104" i="3"/>
  <c r="AO104" i="3" s="1"/>
  <c r="AL119" i="3"/>
  <c r="AO119" i="3" s="1"/>
  <c r="AL152" i="3"/>
  <c r="AO152" i="3" s="1"/>
  <c r="AL167" i="3"/>
  <c r="AO167" i="3" s="1"/>
  <c r="AL175" i="3"/>
  <c r="AO175" i="3" s="1"/>
  <c r="AL221" i="3"/>
  <c r="AO221" i="3" s="1"/>
  <c r="AL236" i="3"/>
  <c r="AO236" i="3" s="1"/>
  <c r="AL246" i="3"/>
  <c r="AO246" i="3" s="1"/>
  <c r="AL264" i="3"/>
  <c r="AO264" i="3" s="1"/>
  <c r="AL272" i="3"/>
  <c r="AO272" i="3" s="1"/>
  <c r="AL294" i="3"/>
  <c r="AO294" i="3" s="1"/>
  <c r="AL501" i="3"/>
  <c r="AO501" i="3" s="1"/>
  <c r="AL511" i="3"/>
  <c r="AO511" i="3" s="1"/>
  <c r="AL534" i="3"/>
  <c r="AO534" i="3" s="1"/>
  <c r="AL549" i="3"/>
  <c r="AO549" i="3" s="1"/>
  <c r="AL581" i="3"/>
  <c r="AO581" i="3" s="1"/>
  <c r="AL635" i="3"/>
  <c r="AO635" i="3" s="1"/>
  <c r="AL648" i="3"/>
  <c r="AO648" i="3" s="1"/>
  <c r="AL658" i="3"/>
  <c r="AO658" i="3" s="1"/>
  <c r="AL666" i="3"/>
  <c r="AO666" i="3" s="1"/>
  <c r="AL681" i="3"/>
  <c r="AO681" i="3" s="1"/>
  <c r="AL694" i="3"/>
  <c r="AO694" i="3" s="1"/>
  <c r="AL706" i="3"/>
  <c r="AO706" i="3" s="1"/>
  <c r="AL719" i="3"/>
  <c r="AO719" i="3" s="1"/>
  <c r="AL729" i="3"/>
  <c r="AO729" i="3" s="1"/>
  <c r="AL737" i="3"/>
  <c r="AO737" i="3" s="1"/>
  <c r="AL779" i="3"/>
  <c r="AO779" i="3" s="1"/>
  <c r="AL790" i="3"/>
  <c r="AO790" i="3" s="1"/>
  <c r="AL818" i="3"/>
  <c r="AO818" i="3" s="1"/>
  <c r="AL849" i="3"/>
  <c r="AO849" i="3" s="1"/>
  <c r="AL1026" i="3"/>
  <c r="AO1026" i="3" s="1"/>
  <c r="AL1043" i="3"/>
  <c r="AO1043" i="3" s="1"/>
  <c r="AL1109" i="3"/>
  <c r="AO1109" i="3" s="1"/>
  <c r="AL1183" i="3"/>
  <c r="AO1183" i="3" s="1"/>
  <c r="AL1228" i="3"/>
  <c r="AO1228" i="3" s="1"/>
  <c r="AM7" i="3"/>
  <c r="AN7" i="3" s="1"/>
  <c r="AQ7" i="3" s="1"/>
  <c r="AM17" i="3"/>
  <c r="AN17" i="3" s="1"/>
  <c r="AQ17" i="3" s="1"/>
  <c r="AM27" i="3"/>
  <c r="AN27" i="3" s="1"/>
  <c r="AQ27" i="3" s="1"/>
  <c r="AM43" i="3"/>
  <c r="AN43" i="3" s="1"/>
  <c r="AQ43" i="3" s="1"/>
  <c r="AM61" i="3"/>
  <c r="AN61" i="3" s="1"/>
  <c r="AQ61" i="3" s="1"/>
  <c r="AM499" i="3"/>
  <c r="AN499" i="3" s="1"/>
  <c r="AQ499" i="3" s="1"/>
  <c r="AM571" i="3"/>
  <c r="AN571" i="3" s="1"/>
  <c r="AQ571" i="3" s="1"/>
  <c r="AM664" i="3"/>
  <c r="AN664" i="3" s="1"/>
  <c r="AQ664" i="3" s="1"/>
  <c r="AM734" i="3"/>
  <c r="AN734" i="3" s="1"/>
  <c r="AQ734" i="3" s="1"/>
  <c r="AM1037" i="3"/>
  <c r="AN1037" i="3" s="1"/>
  <c r="AQ1037" i="3" s="1"/>
  <c r="AM28" i="3"/>
  <c r="AN28" i="3" s="1"/>
  <c r="AQ28" i="3" s="1"/>
  <c r="AL28" i="3"/>
  <c r="AO28" i="3" s="1"/>
  <c r="AL512" i="3"/>
  <c r="AO512" i="3" s="1"/>
  <c r="AL783" i="3"/>
  <c r="AO783" i="3" s="1"/>
  <c r="AL1027" i="3"/>
  <c r="AO1027" i="3" s="1"/>
  <c r="AM2" i="3"/>
  <c r="AN2" i="3" s="1"/>
  <c r="AQ2" i="3" s="1"/>
  <c r="AL2" i="3"/>
  <c r="AO2" i="3" s="1"/>
  <c r="AM8" i="3"/>
  <c r="AN8" i="3" s="1"/>
  <c r="AQ8" i="3" s="1"/>
  <c r="AL8" i="3"/>
  <c r="AO8" i="3" s="1"/>
  <c r="AM14" i="3"/>
  <c r="AN14" i="3" s="1"/>
  <c r="AQ14" i="3" s="1"/>
  <c r="AL14" i="3"/>
  <c r="AO14" i="3" s="1"/>
  <c r="AM20" i="3"/>
  <c r="AN20" i="3" s="1"/>
  <c r="AQ20" i="3" s="1"/>
  <c r="AL20" i="3"/>
  <c r="AO20" i="3" s="1"/>
  <c r="AL164" i="3"/>
  <c r="AO164" i="3" s="1"/>
  <c r="AM164" i="3"/>
  <c r="AN164" i="3" s="1"/>
  <c r="AQ164" i="3" s="1"/>
  <c r="AL170" i="3"/>
  <c r="AO170" i="3" s="1"/>
  <c r="AM170" i="3"/>
  <c r="AN170" i="3" s="1"/>
  <c r="AQ170" i="3" s="1"/>
  <c r="AL176" i="3"/>
  <c r="AO176" i="3" s="1"/>
  <c r="AM176" i="3"/>
  <c r="AN176" i="3" s="1"/>
  <c r="AQ176" i="3" s="1"/>
  <c r="AL218" i="3"/>
  <c r="AO218" i="3" s="1"/>
  <c r="AM218" i="3"/>
  <c r="AN218" i="3" s="1"/>
  <c r="AQ218" i="3" s="1"/>
  <c r="AL231" i="3"/>
  <c r="AO231" i="3" s="1"/>
  <c r="AM231" i="3"/>
  <c r="AN231" i="3" s="1"/>
  <c r="AQ231" i="3" s="1"/>
  <c r="AL237" i="3"/>
  <c r="AO237" i="3" s="1"/>
  <c r="AM237" i="3"/>
  <c r="AN237" i="3" s="1"/>
  <c r="AQ237" i="3" s="1"/>
  <c r="AM256" i="3"/>
  <c r="AN256" i="3" s="1"/>
  <c r="AQ256" i="3" s="1"/>
  <c r="AL256" i="3"/>
  <c r="AO256" i="3" s="1"/>
  <c r="AM262" i="3"/>
  <c r="AN262" i="3" s="1"/>
  <c r="AQ262" i="3" s="1"/>
  <c r="AL262" i="3"/>
  <c r="AO262" i="3" s="1"/>
  <c r="AM268" i="3"/>
  <c r="AN268" i="3" s="1"/>
  <c r="AQ268" i="3" s="1"/>
  <c r="AL268" i="3"/>
  <c r="AO268" i="3" s="1"/>
  <c r="AL255" i="3"/>
  <c r="AO255" i="3" s="1"/>
  <c r="AM255" i="3"/>
  <c r="AN255" i="3" s="1"/>
  <c r="AQ255" i="3" s="1"/>
  <c r="AL4" i="3"/>
  <c r="AO4" i="3" s="1"/>
  <c r="AL12" i="3"/>
  <c r="AO12" i="3" s="1"/>
  <c r="AL22" i="3"/>
  <c r="AO22" i="3" s="1"/>
  <c r="AL38" i="3"/>
  <c r="AO38" i="3" s="1"/>
  <c r="AL48" i="3"/>
  <c r="AO48" i="3" s="1"/>
  <c r="AL93" i="3"/>
  <c r="AO93" i="3" s="1"/>
  <c r="AL127" i="3"/>
  <c r="AO127" i="3" s="1"/>
  <c r="AL169" i="3"/>
  <c r="AO169" i="3" s="1"/>
  <c r="AL230" i="3"/>
  <c r="AO230" i="3" s="1"/>
  <c r="AL248" i="3"/>
  <c r="AO248" i="3" s="1"/>
  <c r="AL266" i="3"/>
  <c r="AO266" i="3" s="1"/>
  <c r="AL276" i="3"/>
  <c r="AO276" i="3" s="1"/>
  <c r="AL478" i="3"/>
  <c r="AO478" i="3" s="1"/>
  <c r="AL513" i="3"/>
  <c r="AO513" i="3" s="1"/>
  <c r="AL538" i="3"/>
  <c r="AO538" i="3" s="1"/>
  <c r="AL551" i="3"/>
  <c r="AO551" i="3" s="1"/>
  <c r="AL637" i="3"/>
  <c r="AO637" i="3" s="1"/>
  <c r="AL652" i="3"/>
  <c r="AO652" i="3" s="1"/>
  <c r="AL660" i="3"/>
  <c r="AO660" i="3" s="1"/>
  <c r="AL670" i="3"/>
  <c r="AO670" i="3" s="1"/>
  <c r="AL683" i="3"/>
  <c r="AO683" i="3" s="1"/>
  <c r="AL698" i="3"/>
  <c r="AO698" i="3" s="1"/>
  <c r="AL708" i="3"/>
  <c r="AO708" i="3" s="1"/>
  <c r="AL723" i="3"/>
  <c r="AO723" i="3" s="1"/>
  <c r="AL731" i="3"/>
  <c r="AO731" i="3" s="1"/>
  <c r="AL742" i="3"/>
  <c r="AO742" i="3" s="1"/>
  <c r="AL784" i="3"/>
  <c r="AO784" i="3" s="1"/>
  <c r="AL812" i="3"/>
  <c r="AO812" i="3" s="1"/>
  <c r="AL820" i="3"/>
  <c r="AO820" i="3" s="1"/>
  <c r="AL1010" i="3"/>
  <c r="AO1010" i="3" s="1"/>
  <c r="AL1034" i="3"/>
  <c r="AO1034" i="3" s="1"/>
  <c r="AL1144" i="3"/>
  <c r="AO1144" i="3" s="1"/>
  <c r="AL1230" i="3"/>
  <c r="AO1230" i="3" s="1"/>
  <c r="AM19" i="3"/>
  <c r="AN19" i="3" s="1"/>
  <c r="AQ19" i="3" s="1"/>
  <c r="AM45" i="3"/>
  <c r="AN45" i="3" s="1"/>
  <c r="AQ45" i="3" s="1"/>
  <c r="AM110" i="3"/>
  <c r="AN110" i="3" s="1"/>
  <c r="AQ110" i="3" s="1"/>
  <c r="AM217" i="3"/>
  <c r="AN217" i="3" s="1"/>
  <c r="AQ217" i="3" s="1"/>
  <c r="AM242" i="3"/>
  <c r="AN242" i="3" s="1"/>
  <c r="AQ242" i="3" s="1"/>
  <c r="AM686" i="3"/>
  <c r="AN686" i="3" s="1"/>
  <c r="AQ686" i="3" s="1"/>
  <c r="AM787" i="3"/>
  <c r="AN787" i="3" s="1"/>
  <c r="AQ787" i="3" s="1"/>
  <c r="AM1147" i="3"/>
  <c r="AN1147" i="3" s="1"/>
  <c r="AQ1147" i="3" s="1"/>
  <c r="AL261" i="3"/>
  <c r="AO261" i="3" s="1"/>
  <c r="AM261" i="3"/>
  <c r="AN261" i="3" s="1"/>
  <c r="AQ261" i="3" s="1"/>
  <c r="AL120" i="3"/>
  <c r="AO120" i="3" s="1"/>
  <c r="AL707" i="3"/>
  <c r="AO707" i="3" s="1"/>
  <c r="AL819" i="3"/>
  <c r="AO819" i="3" s="1"/>
  <c r="AL111" i="3"/>
  <c r="AO111" i="3" s="1"/>
  <c r="AM111" i="3"/>
  <c r="AN111" i="3" s="1"/>
  <c r="AQ111" i="3" s="1"/>
  <c r="AL128" i="3"/>
  <c r="AO128" i="3" s="1"/>
  <c r="AM128" i="3"/>
  <c r="AN128" i="3" s="1"/>
  <c r="AQ128" i="3" s="1"/>
  <c r="AL153" i="3"/>
  <c r="AO153" i="3" s="1"/>
  <c r="AM153" i="3"/>
  <c r="AN153" i="3" s="1"/>
  <c r="AQ153" i="3" s="1"/>
  <c r="AM165" i="3"/>
  <c r="AN165" i="3" s="1"/>
  <c r="AQ165" i="3" s="1"/>
  <c r="AL165" i="3"/>
  <c r="AO165" i="3" s="1"/>
  <c r="AM171" i="3"/>
  <c r="AN171" i="3" s="1"/>
  <c r="AQ171" i="3" s="1"/>
  <c r="AL171" i="3"/>
  <c r="AO171" i="3" s="1"/>
  <c r="AM177" i="3"/>
  <c r="AN177" i="3" s="1"/>
  <c r="AQ177" i="3" s="1"/>
  <c r="AL177" i="3"/>
  <c r="AO177" i="3" s="1"/>
  <c r="AM219" i="3"/>
  <c r="AN219" i="3" s="1"/>
  <c r="AQ219" i="3" s="1"/>
  <c r="AL219" i="3"/>
  <c r="AO219" i="3" s="1"/>
  <c r="AM232" i="3"/>
  <c r="AN232" i="3" s="1"/>
  <c r="AQ232" i="3" s="1"/>
  <c r="AL232" i="3"/>
  <c r="AO232" i="3" s="1"/>
  <c r="AM238" i="3"/>
  <c r="AN238" i="3" s="1"/>
  <c r="AQ238" i="3" s="1"/>
  <c r="AL238" i="3"/>
  <c r="AO238" i="3" s="1"/>
  <c r="AL291" i="3"/>
  <c r="AO291" i="3" s="1"/>
  <c r="AM291" i="3"/>
  <c r="AN291" i="3" s="1"/>
  <c r="AQ291" i="3" s="1"/>
  <c r="AL479" i="3"/>
  <c r="AO479" i="3" s="1"/>
  <c r="AM479" i="3"/>
  <c r="AN479" i="3" s="1"/>
  <c r="AQ479" i="3" s="1"/>
  <c r="AL502" i="3"/>
  <c r="AO502" i="3" s="1"/>
  <c r="AM502" i="3"/>
  <c r="AN502" i="3" s="1"/>
  <c r="AQ502" i="3" s="1"/>
  <c r="AL508" i="3"/>
  <c r="AO508" i="3" s="1"/>
  <c r="AM508" i="3"/>
  <c r="AN508" i="3" s="1"/>
  <c r="AQ508" i="3" s="1"/>
  <c r="AL514" i="3"/>
  <c r="AO514" i="3" s="1"/>
  <c r="AM514" i="3"/>
  <c r="AN514" i="3" s="1"/>
  <c r="AQ514" i="3" s="1"/>
  <c r="AL535" i="3"/>
  <c r="AO535" i="3" s="1"/>
  <c r="AM535" i="3"/>
  <c r="AN535" i="3" s="1"/>
  <c r="AQ535" i="3" s="1"/>
  <c r="AL546" i="3"/>
  <c r="AO546" i="3" s="1"/>
  <c r="AM546" i="3"/>
  <c r="AN546" i="3" s="1"/>
  <c r="AQ546" i="3" s="1"/>
  <c r="AL568" i="3"/>
  <c r="AO568" i="3" s="1"/>
  <c r="AM568" i="3"/>
  <c r="AN568" i="3" s="1"/>
  <c r="AQ568" i="3" s="1"/>
  <c r="AL597" i="3"/>
  <c r="AO597" i="3" s="1"/>
  <c r="AM597" i="3"/>
  <c r="AN597" i="3" s="1"/>
  <c r="AQ597" i="3" s="1"/>
  <c r="AL632" i="3"/>
  <c r="AO632" i="3" s="1"/>
  <c r="AM632" i="3"/>
  <c r="AN632" i="3" s="1"/>
  <c r="AQ632" i="3" s="1"/>
  <c r="AL638" i="3"/>
  <c r="AO638" i="3" s="1"/>
  <c r="AM638" i="3"/>
  <c r="AN638" i="3" s="1"/>
  <c r="AQ638" i="3" s="1"/>
  <c r="AL649" i="3"/>
  <c r="AO649" i="3" s="1"/>
  <c r="AM649" i="3"/>
  <c r="AN649" i="3" s="1"/>
  <c r="AQ649" i="3" s="1"/>
  <c r="AL655" i="3"/>
  <c r="AO655" i="3" s="1"/>
  <c r="AM655" i="3"/>
  <c r="AN655" i="3" s="1"/>
  <c r="AQ655" i="3" s="1"/>
  <c r="AL661" i="3"/>
  <c r="AO661" i="3" s="1"/>
  <c r="AM661" i="3"/>
  <c r="AN661" i="3" s="1"/>
  <c r="AQ661" i="3" s="1"/>
  <c r="AL667" i="3"/>
  <c r="AO667" i="3" s="1"/>
  <c r="AM667" i="3"/>
  <c r="AN667" i="3" s="1"/>
  <c r="AQ667" i="3" s="1"/>
  <c r="AM684" i="3"/>
  <c r="AN684" i="3" s="1"/>
  <c r="AQ684" i="3" s="1"/>
  <c r="AL684" i="3"/>
  <c r="AO684" i="3" s="1"/>
  <c r="AL695" i="3"/>
  <c r="AO695" i="3" s="1"/>
  <c r="AM695" i="3"/>
  <c r="AN695" i="3" s="1"/>
  <c r="AQ695" i="3" s="1"/>
  <c r="AM714" i="3"/>
  <c r="AN714" i="3" s="1"/>
  <c r="AQ714" i="3" s="1"/>
  <c r="AL714" i="3"/>
  <c r="AO714" i="3" s="1"/>
  <c r="AL720" i="3"/>
  <c r="AO720" i="3" s="1"/>
  <c r="AM720" i="3"/>
  <c r="AN720" i="3" s="1"/>
  <c r="AQ720" i="3" s="1"/>
  <c r="AM732" i="3"/>
  <c r="AN732" i="3" s="1"/>
  <c r="AQ732" i="3" s="1"/>
  <c r="AL732" i="3"/>
  <c r="AO732" i="3" s="1"/>
  <c r="AL738" i="3"/>
  <c r="AO738" i="3" s="1"/>
  <c r="AM738" i="3"/>
  <c r="AN738" i="3" s="1"/>
  <c r="AQ738" i="3" s="1"/>
  <c r="AM785" i="3"/>
  <c r="AN785" i="3" s="1"/>
  <c r="AQ785" i="3" s="1"/>
  <c r="AL785" i="3"/>
  <c r="AO785" i="3" s="1"/>
  <c r="AL796" i="3"/>
  <c r="AO796" i="3" s="1"/>
  <c r="AM796" i="3"/>
  <c r="AN796" i="3" s="1"/>
  <c r="AQ796" i="3" s="1"/>
  <c r="AM821" i="3"/>
  <c r="AN821" i="3" s="1"/>
  <c r="AQ821" i="3" s="1"/>
  <c r="AL821" i="3"/>
  <c r="AO821" i="3" s="1"/>
  <c r="AL992" i="3"/>
  <c r="AO992" i="3" s="1"/>
  <c r="AM992" i="3"/>
  <c r="AN992" i="3" s="1"/>
  <c r="AQ992" i="3" s="1"/>
  <c r="AM1035" i="3"/>
  <c r="AN1035" i="3" s="1"/>
  <c r="AQ1035" i="3" s="1"/>
  <c r="AL1035" i="3"/>
  <c r="AO1035" i="3" s="1"/>
  <c r="AL1044" i="3"/>
  <c r="AO1044" i="3" s="1"/>
  <c r="AM1044" i="3"/>
  <c r="AN1044" i="3" s="1"/>
  <c r="AQ1044" i="3" s="1"/>
  <c r="AM1145" i="3"/>
  <c r="AN1145" i="3" s="1"/>
  <c r="AQ1145" i="3" s="1"/>
  <c r="AL1145" i="3"/>
  <c r="AO1145" i="3" s="1"/>
  <c r="AL1184" i="3"/>
  <c r="AO1184" i="3" s="1"/>
  <c r="AM1184" i="3"/>
  <c r="AN1184" i="3" s="1"/>
  <c r="AQ1184" i="3" s="1"/>
  <c r="AM274" i="3"/>
  <c r="AN274" i="3" s="1"/>
  <c r="AQ274" i="3" s="1"/>
  <c r="AL274" i="3"/>
  <c r="AO274" i="3" s="1"/>
  <c r="AL5" i="3"/>
  <c r="AO5" i="3" s="1"/>
  <c r="AL15" i="3"/>
  <c r="AO15" i="3" s="1"/>
  <c r="AL23" i="3"/>
  <c r="AO23" i="3" s="1"/>
  <c r="AL41" i="3"/>
  <c r="AO41" i="3" s="1"/>
  <c r="AL49" i="3"/>
  <c r="AO49" i="3" s="1"/>
  <c r="AL96" i="3"/>
  <c r="AO96" i="3" s="1"/>
  <c r="AL109" i="3"/>
  <c r="AO109" i="3" s="1"/>
  <c r="AL141" i="3"/>
  <c r="AO141" i="3" s="1"/>
  <c r="AL162" i="3"/>
  <c r="AO162" i="3" s="1"/>
  <c r="AL172" i="3"/>
  <c r="AO172" i="3" s="1"/>
  <c r="AL216" i="3"/>
  <c r="AO216" i="3" s="1"/>
  <c r="AL233" i="3"/>
  <c r="AO233" i="3" s="1"/>
  <c r="AL241" i="3"/>
  <c r="AO241" i="3" s="1"/>
  <c r="AL251" i="3"/>
  <c r="AO251" i="3" s="1"/>
  <c r="AL259" i="3"/>
  <c r="AO259" i="3" s="1"/>
  <c r="AL269" i="3"/>
  <c r="AO269" i="3" s="1"/>
  <c r="AL493" i="3"/>
  <c r="AO493" i="3" s="1"/>
  <c r="AL506" i="3"/>
  <c r="AO506" i="3" s="1"/>
  <c r="AL516" i="3"/>
  <c r="AO516" i="3" s="1"/>
  <c r="AL539" i="3"/>
  <c r="AO539" i="3" s="1"/>
  <c r="AL570" i="3"/>
  <c r="AO570" i="3" s="1"/>
  <c r="AL625" i="3"/>
  <c r="AO625" i="3" s="1"/>
  <c r="AL645" i="3"/>
  <c r="AO645" i="3" s="1"/>
  <c r="AL653" i="3"/>
  <c r="AO653" i="3" s="1"/>
  <c r="AL663" i="3"/>
  <c r="AO663" i="3" s="1"/>
  <c r="AL671" i="3"/>
  <c r="AO671" i="3" s="1"/>
  <c r="AL699" i="3"/>
  <c r="AO699" i="3" s="1"/>
  <c r="AL716" i="3"/>
  <c r="AO716" i="3" s="1"/>
  <c r="AL724" i="3"/>
  <c r="AO724" i="3" s="1"/>
  <c r="AL745" i="3"/>
  <c r="AO745" i="3" s="1"/>
  <c r="AL813" i="3"/>
  <c r="AO813" i="3" s="1"/>
  <c r="AL823" i="3"/>
  <c r="AO823" i="3" s="1"/>
  <c r="AL1016" i="3"/>
  <c r="AO1016" i="3" s="1"/>
  <c r="AL1048" i="3"/>
  <c r="AO1048" i="3" s="1"/>
  <c r="AL1188" i="3"/>
  <c r="AO1188" i="3" s="1"/>
  <c r="AM270" i="3"/>
  <c r="AN270" i="3" s="1"/>
  <c r="AQ270" i="3" s="1"/>
  <c r="AM532" i="3"/>
  <c r="AN532" i="3" s="1"/>
  <c r="AQ532" i="3" s="1"/>
  <c r="AM646" i="3"/>
  <c r="AN646" i="3" s="1"/>
  <c r="AQ646" i="3" s="1"/>
  <c r="AM701" i="3"/>
  <c r="AN701" i="3" s="1"/>
  <c r="AQ701" i="3" s="1"/>
  <c r="AM815" i="3"/>
  <c r="AN815" i="3" s="1"/>
  <c r="AQ815" i="3" s="1"/>
  <c r="AM1190" i="3"/>
  <c r="AN1190" i="3" s="1"/>
  <c r="AQ1190" i="3" s="1"/>
  <c r="AM244" i="3"/>
  <c r="AN244" i="3" s="1"/>
  <c r="AQ244" i="3" s="1"/>
  <c r="AL244" i="3"/>
  <c r="AO244" i="3" s="1"/>
  <c r="AM250" i="3"/>
  <c r="AN250" i="3" s="1"/>
  <c r="AQ250" i="3" s="1"/>
  <c r="AL250" i="3"/>
  <c r="AO250" i="3" s="1"/>
  <c r="AL275" i="3"/>
  <c r="AO275" i="3" s="1"/>
  <c r="AL550" i="3"/>
  <c r="AO550" i="3" s="1"/>
  <c r="AL1143" i="3"/>
  <c r="AO1143" i="3" s="1"/>
  <c r="AL94" i="3"/>
  <c r="AO94" i="3" s="1"/>
  <c r="AM94" i="3"/>
  <c r="AN94" i="3" s="1"/>
  <c r="AQ94" i="3" s="1"/>
  <c r="AM106" i="3"/>
  <c r="AN106" i="3" s="1"/>
  <c r="AQ106" i="3" s="1"/>
  <c r="AL106" i="3"/>
  <c r="AO106" i="3" s="1"/>
  <c r="AM112" i="3"/>
  <c r="AN112" i="3" s="1"/>
  <c r="AQ112" i="3" s="1"/>
  <c r="AL112" i="3"/>
  <c r="AO112" i="3" s="1"/>
  <c r="AM139" i="3"/>
  <c r="AN139" i="3" s="1"/>
  <c r="AQ139" i="3" s="1"/>
  <c r="AL139" i="3"/>
  <c r="AO139" i="3" s="1"/>
  <c r="AM154" i="3"/>
  <c r="AN154" i="3" s="1"/>
  <c r="AQ154" i="3" s="1"/>
  <c r="AL154" i="3"/>
  <c r="AO154" i="3" s="1"/>
  <c r="AM292" i="3"/>
  <c r="AN292" i="3" s="1"/>
  <c r="AQ292" i="3" s="1"/>
  <c r="AL292" i="3"/>
  <c r="AO292" i="3" s="1"/>
  <c r="AM485" i="3"/>
  <c r="AN485" i="3" s="1"/>
  <c r="AQ485" i="3" s="1"/>
  <c r="AL485" i="3"/>
  <c r="AO485" i="3" s="1"/>
  <c r="AM503" i="3"/>
  <c r="AN503" i="3" s="1"/>
  <c r="AQ503" i="3" s="1"/>
  <c r="AL503" i="3"/>
  <c r="AO503" i="3" s="1"/>
  <c r="AM509" i="3"/>
  <c r="AN509" i="3" s="1"/>
  <c r="AQ509" i="3" s="1"/>
  <c r="AL509" i="3"/>
  <c r="AO509" i="3" s="1"/>
  <c r="AM515" i="3"/>
  <c r="AN515" i="3" s="1"/>
  <c r="AQ515" i="3" s="1"/>
  <c r="AL515" i="3"/>
  <c r="AO515" i="3" s="1"/>
  <c r="AM536" i="3"/>
  <c r="AN536" i="3" s="1"/>
  <c r="AQ536" i="3" s="1"/>
  <c r="AL536" i="3"/>
  <c r="AO536" i="3" s="1"/>
  <c r="AM547" i="3"/>
  <c r="AN547" i="3" s="1"/>
  <c r="AQ547" i="3" s="1"/>
  <c r="AL547" i="3"/>
  <c r="AO547" i="3" s="1"/>
  <c r="AM569" i="3"/>
  <c r="AN569" i="3" s="1"/>
  <c r="AQ569" i="3" s="1"/>
  <c r="AL569" i="3"/>
  <c r="AO569" i="3" s="1"/>
  <c r="AM598" i="3"/>
  <c r="AN598" i="3" s="1"/>
  <c r="AQ598" i="3" s="1"/>
  <c r="AL598" i="3"/>
  <c r="AO598" i="3" s="1"/>
  <c r="AM633" i="3"/>
  <c r="AN633" i="3" s="1"/>
  <c r="AQ633" i="3" s="1"/>
  <c r="AL633" i="3"/>
  <c r="AO633" i="3" s="1"/>
  <c r="AM639" i="3"/>
  <c r="AN639" i="3" s="1"/>
  <c r="AQ639" i="3" s="1"/>
  <c r="AL639" i="3"/>
  <c r="AO639" i="3" s="1"/>
  <c r="AM650" i="3"/>
  <c r="AN650" i="3" s="1"/>
  <c r="AQ650" i="3" s="1"/>
  <c r="AL650" i="3"/>
  <c r="AO650" i="3" s="1"/>
  <c r="AM656" i="3"/>
  <c r="AN656" i="3" s="1"/>
  <c r="AQ656" i="3" s="1"/>
  <c r="AL656" i="3"/>
  <c r="AO656" i="3" s="1"/>
  <c r="AM662" i="3"/>
  <c r="AN662" i="3" s="1"/>
  <c r="AQ662" i="3" s="1"/>
  <c r="AL662" i="3"/>
  <c r="AO662" i="3" s="1"/>
  <c r="AM668" i="3"/>
  <c r="AN668" i="3" s="1"/>
  <c r="AQ668" i="3" s="1"/>
  <c r="AL668" i="3"/>
  <c r="AO668" i="3" s="1"/>
  <c r="AM674" i="3"/>
  <c r="AN674" i="3" s="1"/>
  <c r="AQ674" i="3" s="1"/>
  <c r="AL674" i="3"/>
  <c r="AO674" i="3" s="1"/>
  <c r="AM685" i="3"/>
  <c r="AN685" i="3" s="1"/>
  <c r="AQ685" i="3" s="1"/>
  <c r="AL685" i="3"/>
  <c r="AO685" i="3" s="1"/>
  <c r="AM696" i="3"/>
  <c r="AN696" i="3" s="1"/>
  <c r="AQ696" i="3" s="1"/>
  <c r="AL696" i="3"/>
  <c r="AO696" i="3" s="1"/>
  <c r="AM702" i="3"/>
  <c r="AN702" i="3" s="1"/>
  <c r="AQ702" i="3" s="1"/>
  <c r="AL702" i="3"/>
  <c r="AO702" i="3" s="1"/>
  <c r="AM715" i="3"/>
  <c r="AN715" i="3" s="1"/>
  <c r="AQ715" i="3" s="1"/>
  <c r="AL715" i="3"/>
  <c r="AO715" i="3" s="1"/>
  <c r="AM721" i="3"/>
  <c r="AN721" i="3" s="1"/>
  <c r="AQ721" i="3" s="1"/>
  <c r="AL721" i="3"/>
  <c r="AO721" i="3" s="1"/>
  <c r="AM727" i="3"/>
  <c r="AN727" i="3" s="1"/>
  <c r="AQ727" i="3" s="1"/>
  <c r="AL727" i="3"/>
  <c r="AO727" i="3" s="1"/>
  <c r="AM733" i="3"/>
  <c r="AN733" i="3" s="1"/>
  <c r="AQ733" i="3" s="1"/>
  <c r="AL733" i="3"/>
  <c r="AO733" i="3" s="1"/>
  <c r="AM739" i="3"/>
  <c r="AN739" i="3" s="1"/>
  <c r="AQ739" i="3" s="1"/>
  <c r="AL739" i="3"/>
  <c r="AO739" i="3" s="1"/>
  <c r="AM757" i="3"/>
  <c r="AN757" i="3" s="1"/>
  <c r="AQ757" i="3" s="1"/>
  <c r="AL757" i="3"/>
  <c r="AO757" i="3" s="1"/>
  <c r="AM786" i="3"/>
  <c r="AN786" i="3" s="1"/>
  <c r="AQ786" i="3" s="1"/>
  <c r="AL786" i="3"/>
  <c r="AO786" i="3" s="1"/>
  <c r="AM810" i="3"/>
  <c r="AN810" i="3" s="1"/>
  <c r="AQ810" i="3" s="1"/>
  <c r="AL810" i="3"/>
  <c r="AO810" i="3" s="1"/>
  <c r="AM816" i="3"/>
  <c r="AN816" i="3" s="1"/>
  <c r="AQ816" i="3" s="1"/>
  <c r="AL816" i="3"/>
  <c r="AO816" i="3" s="1"/>
  <c r="AM822" i="3"/>
  <c r="AN822" i="3" s="1"/>
  <c r="AQ822" i="3" s="1"/>
  <c r="AL822" i="3"/>
  <c r="AO822" i="3" s="1"/>
  <c r="AM994" i="3"/>
  <c r="AN994" i="3" s="1"/>
  <c r="AQ994" i="3" s="1"/>
  <c r="AL994" i="3"/>
  <c r="AO994" i="3" s="1"/>
  <c r="AM1024" i="3"/>
  <c r="AN1024" i="3" s="1"/>
  <c r="AQ1024" i="3" s="1"/>
  <c r="AL1024" i="3"/>
  <c r="AO1024" i="3" s="1"/>
  <c r="AM1036" i="3"/>
  <c r="AN1036" i="3" s="1"/>
  <c r="AQ1036" i="3" s="1"/>
  <c r="AL1036" i="3"/>
  <c r="AO1036" i="3" s="1"/>
  <c r="AM1045" i="3"/>
  <c r="AN1045" i="3" s="1"/>
  <c r="AQ1045" i="3" s="1"/>
  <c r="AL1045" i="3"/>
  <c r="AO1045" i="3" s="1"/>
  <c r="AM1051" i="3"/>
  <c r="AN1051" i="3" s="1"/>
  <c r="AQ1051" i="3" s="1"/>
  <c r="AL1051" i="3"/>
  <c r="AO1051" i="3" s="1"/>
  <c r="AM1146" i="3"/>
  <c r="AN1146" i="3" s="1"/>
  <c r="AQ1146" i="3" s="1"/>
  <c r="AL1146" i="3"/>
  <c r="AO1146" i="3" s="1"/>
  <c r="AM1185" i="3"/>
  <c r="AN1185" i="3" s="1"/>
  <c r="AQ1185" i="3" s="1"/>
  <c r="AL1185" i="3"/>
  <c r="AO1185" i="3" s="1"/>
  <c r="AM1208" i="3"/>
  <c r="AN1208" i="3" s="1"/>
  <c r="AQ1208" i="3" s="1"/>
  <c r="AL1208" i="3"/>
  <c r="AO1208" i="3" s="1"/>
  <c r="AL6" i="3"/>
  <c r="AO6" i="3" s="1"/>
  <c r="AL16" i="3"/>
  <c r="AO16" i="3" s="1"/>
  <c r="AL25" i="3"/>
  <c r="AO25" i="3" s="1"/>
  <c r="AL42" i="3"/>
  <c r="AO42" i="3" s="1"/>
  <c r="AL50" i="3"/>
  <c r="AO50" i="3" s="1"/>
  <c r="AL97" i="3"/>
  <c r="AO97" i="3" s="1"/>
  <c r="AL143" i="3"/>
  <c r="AO143" i="3" s="1"/>
  <c r="AL173" i="3"/>
  <c r="AO173" i="3" s="1"/>
  <c r="AL234" i="3"/>
  <c r="AO234" i="3" s="1"/>
  <c r="AL252" i="3"/>
  <c r="AO252" i="3" s="1"/>
  <c r="AL260" i="3"/>
  <c r="AO260" i="3" s="1"/>
  <c r="AL290" i="3"/>
  <c r="AO290" i="3" s="1"/>
  <c r="AL507" i="3"/>
  <c r="AO507" i="3" s="1"/>
  <c r="AL540" i="3"/>
  <c r="AO540" i="3" s="1"/>
  <c r="AL631" i="3"/>
  <c r="AO631" i="3" s="1"/>
  <c r="AL654" i="3"/>
  <c r="AO654" i="3" s="1"/>
  <c r="AL672" i="3"/>
  <c r="AO672" i="3" s="1"/>
  <c r="AL692" i="3"/>
  <c r="AO692" i="3" s="1"/>
  <c r="AL700" i="3"/>
  <c r="AO700" i="3" s="1"/>
  <c r="AL717" i="3"/>
  <c r="AO717" i="3" s="1"/>
  <c r="AL725" i="3"/>
  <c r="AO725" i="3" s="1"/>
  <c r="AL735" i="3"/>
  <c r="AO735" i="3" s="1"/>
  <c r="AL755" i="3"/>
  <c r="AO755" i="3" s="1"/>
  <c r="AL788" i="3"/>
  <c r="AO788" i="3" s="1"/>
  <c r="AL814" i="3"/>
  <c r="AO814" i="3" s="1"/>
  <c r="AL824" i="3"/>
  <c r="AO824" i="3" s="1"/>
  <c r="AL1017" i="3"/>
  <c r="AO1017" i="3" s="1"/>
  <c r="AL1041" i="3"/>
  <c r="AO1041" i="3" s="1"/>
  <c r="AL1049" i="3"/>
  <c r="AO1049" i="3" s="1"/>
  <c r="AL1189" i="3"/>
  <c r="AO1189" i="3" s="1"/>
  <c r="AM13" i="3"/>
  <c r="AN13" i="3" s="1"/>
  <c r="AQ13" i="3" s="1"/>
  <c r="AM39" i="3"/>
  <c r="AN39" i="3" s="1"/>
  <c r="AQ39" i="3" s="1"/>
  <c r="AL267" i="3"/>
  <c r="AO267" i="3" s="1"/>
  <c r="AM267" i="3"/>
  <c r="AN267" i="3" s="1"/>
  <c r="AQ267" i="3" s="1"/>
  <c r="AL477" i="3"/>
  <c r="AO477" i="3" s="1"/>
  <c r="AL636" i="3"/>
  <c r="AO636" i="3" s="1"/>
  <c r="AL730" i="3"/>
  <c r="AO730" i="3" s="1"/>
  <c r="AM89" i="3"/>
  <c r="AN89" i="3" s="1"/>
  <c r="AQ89" i="3" s="1"/>
  <c r="AL89" i="3"/>
  <c r="AO89" i="3" s="1"/>
  <c r="AM95" i="3"/>
  <c r="AN95" i="3" s="1"/>
  <c r="AQ95" i="3" s="1"/>
  <c r="AL95" i="3"/>
  <c r="AO95" i="3" s="1"/>
  <c r="AL9" i="3"/>
  <c r="AO9" i="3" s="1"/>
  <c r="AL29" i="3"/>
  <c r="AO29" i="3" s="1"/>
  <c r="AL90" i="3"/>
  <c r="AO90" i="3" s="1"/>
  <c r="AL98" i="3"/>
  <c r="AO98" i="3" s="1"/>
  <c r="AL113" i="3"/>
  <c r="AO113" i="3" s="1"/>
  <c r="AL144" i="3"/>
  <c r="AO144" i="3" s="1"/>
  <c r="AL166" i="3"/>
  <c r="AO166" i="3" s="1"/>
  <c r="AL174" i="3"/>
  <c r="AO174" i="3" s="1"/>
  <c r="AL220" i="3"/>
  <c r="AO220" i="3" s="1"/>
  <c r="AL235" i="3"/>
  <c r="AO235" i="3" s="1"/>
  <c r="AL245" i="3"/>
  <c r="AO245" i="3" s="1"/>
  <c r="AL263" i="3"/>
  <c r="AO263" i="3" s="1"/>
  <c r="AL271" i="3"/>
  <c r="AO271" i="3" s="1"/>
  <c r="AL293" i="3"/>
  <c r="AO293" i="3" s="1"/>
  <c r="AL500" i="3"/>
  <c r="AO500" i="3" s="1"/>
  <c r="AL510" i="3"/>
  <c r="AO510" i="3" s="1"/>
  <c r="AL533" i="3"/>
  <c r="AO533" i="3" s="1"/>
  <c r="AL548" i="3"/>
  <c r="AO548" i="3" s="1"/>
  <c r="AL572" i="3"/>
  <c r="AO572" i="3" s="1"/>
  <c r="AL634" i="3"/>
  <c r="AO634" i="3" s="1"/>
  <c r="AL647" i="3"/>
  <c r="AO647" i="3" s="1"/>
  <c r="AL657" i="3"/>
  <c r="AO657" i="3" s="1"/>
  <c r="AL665" i="3"/>
  <c r="AO665" i="3" s="1"/>
  <c r="AL680" i="3"/>
  <c r="AO680" i="3" s="1"/>
  <c r="AL693" i="3"/>
  <c r="AO693" i="3" s="1"/>
  <c r="AL705" i="3"/>
  <c r="AO705" i="3" s="1"/>
  <c r="AL718" i="3"/>
  <c r="AO718" i="3" s="1"/>
  <c r="AL728" i="3"/>
  <c r="AO728" i="3" s="1"/>
  <c r="AL736" i="3"/>
  <c r="AO736" i="3" s="1"/>
  <c r="AL778" i="3"/>
  <c r="AO778" i="3" s="1"/>
  <c r="AL789" i="3"/>
  <c r="AO789" i="3" s="1"/>
  <c r="AL817" i="3"/>
  <c r="AO817" i="3" s="1"/>
  <c r="AL825" i="3"/>
  <c r="AO825" i="3" s="1"/>
  <c r="AL1025" i="3"/>
  <c r="AO1025" i="3" s="1"/>
  <c r="AL1042" i="3"/>
  <c r="AO1042" i="3" s="1"/>
  <c r="AL1108" i="3"/>
  <c r="AO1108" i="3" s="1"/>
  <c r="AL1182" i="3"/>
  <c r="AO1182" i="3" s="1"/>
  <c r="AL1209" i="3"/>
  <c r="AO1209" i="3" s="1"/>
  <c r="AM726" i="3"/>
  <c r="AN726" i="3" s="1"/>
  <c r="AQ726" i="3" s="1"/>
  <c r="AM1018" i="3"/>
  <c r="AN1018" i="3" s="1"/>
  <c r="AQ1018" i="3" s="1"/>
  <c r="AO1232" i="3" l="1"/>
  <c r="AQ1232" i="3"/>
  <c r="AO548" i="1"/>
</calcChain>
</file>

<file path=xl/sharedStrings.xml><?xml version="1.0" encoding="utf-8"?>
<sst xmlns="http://schemas.openxmlformats.org/spreadsheetml/2006/main" count="22071" uniqueCount="1852">
  <si>
    <t>IRORPEA10021P</t>
  </si>
  <si>
    <t>10021-F-BNPParibasForti</t>
  </si>
  <si>
    <t>GEN0</t>
  </si>
  <si>
    <t>Fin</t>
  </si>
  <si>
    <t>ORPEA</t>
  </si>
  <si>
    <t>BNP Paribas Fortis</t>
  </si>
  <si>
    <t>EUR</t>
  </si>
  <si>
    <t>Max(EURIBOR3M, 0)</t>
  </si>
  <si>
    <t>ACT/360</t>
  </si>
  <si>
    <t>IRORPEA11208P</t>
  </si>
  <si>
    <t>I3154:P3181</t>
  </si>
  <si>
    <t>11208-F-BPAquitaineCent</t>
  </si>
  <si>
    <t>IRORPEA11208P.PS</t>
  </si>
  <si>
    <t>Payment Stream</t>
  </si>
  <si>
    <t>Interest</t>
  </si>
  <si>
    <t>EURIBOR3M</t>
  </si>
  <si>
    <t>PAY</t>
  </si>
  <si>
    <t>IRORPEA11208P.PAYMENTTABLE.DATA</t>
  </si>
  <si>
    <t>24030 @ 07:58:23 AM</t>
  </si>
  <si>
    <t>IRORPEA11208P.K.Price</t>
  </si>
  <si>
    <t>Kernel</t>
  </si>
  <si>
    <t>Price</t>
  </si>
  <si>
    <t>ForwardAnalytic</t>
  </si>
  <si>
    <t>EUR.OIS.DetModel</t>
  </si>
  <si>
    <t>24031 @ 07:58:23 AM</t>
  </si>
  <si>
    <t>IRORPEA11208P.K.PRICE</t>
  </si>
  <si>
    <t>IRORPEA11208P.K.PRICE_IRORPEA11208P.PS.PAYMENTLOG.EX</t>
  </si>
  <si>
    <t>IRORPEA10045P</t>
  </si>
  <si>
    <t>10045-F-BNPParibasForti</t>
  </si>
  <si>
    <t>IRORPEA11523P</t>
  </si>
  <si>
    <t>I10842:P10849</t>
  </si>
  <si>
    <t>11523-F-ChinaConstructi</t>
  </si>
  <si>
    <t>IRORPEA11523P.PS</t>
  </si>
  <si>
    <t>EURIBOR6M</t>
  </si>
  <si>
    <t>IRORPEA11523P.PAYMENTTABLE.DATA</t>
  </si>
  <si>
    <t>24295 @ 07:58:50 AM</t>
  </si>
  <si>
    <t>IRORPEA11523P.K.Price</t>
  </si>
  <si>
    <t>24296 @ 07:58:50 AM</t>
  </si>
  <si>
    <t>IRORPEA11523P.K.PRICE</t>
  </si>
  <si>
    <t>IRORPEA11523P.K.PRICE_IRORPEA11523P.PS.PAYMENTLOG.EX</t>
  </si>
  <si>
    <t>IRORPEA10070P</t>
  </si>
  <si>
    <t>10070-F-LEASING</t>
  </si>
  <si>
    <t>CA Leasing</t>
  </si>
  <si>
    <t>IRORPEA11827P</t>
  </si>
  <si>
    <t>I29279:P29326</t>
  </si>
  <si>
    <t>11827-F-BanquePostale</t>
  </si>
  <si>
    <t>IRORPEA11827P.PS</t>
  </si>
  <si>
    <t>IRORPEA11827P.PAYMENTTABLE.DATA</t>
  </si>
  <si>
    <t>24690 @ 07:59:25 AM</t>
  </si>
  <si>
    <t>IRORPEA11827P.K.Price</t>
  </si>
  <si>
    <t>24691 @ 07:59:25 AM</t>
  </si>
  <si>
    <t>IRORPEA11827P.K.PRICE</t>
  </si>
  <si>
    <t>IRORPEA11827P.K.PRICE_IRORPEA11827P.PS.PAYMENTLOG.EX</t>
  </si>
  <si>
    <t>IRORPEA10083P</t>
  </si>
  <si>
    <t>10083-F-LEASING</t>
  </si>
  <si>
    <t>TVN/A</t>
  </si>
  <si>
    <t>Genefim</t>
  </si>
  <si>
    <t>EURIBOR1M</t>
  </si>
  <si>
    <t>IRORPEA30318P</t>
  </si>
  <si>
    <t>I35516:P35516</t>
  </si>
  <si>
    <t>30318-F-KBC</t>
  </si>
  <si>
    <t>IRORPEA30318P.PS</t>
  </si>
  <si>
    <t>IRORPEA30318P.PAYMENTTABLE.DATA</t>
  </si>
  <si>
    <t>25019 @ 07:59:52 AM</t>
  </si>
  <si>
    <t>IRORPEA30318P.K.Price</t>
  </si>
  <si>
    <t>25020 @ 07:59:52 AM</t>
  </si>
  <si>
    <t>IRORPEA30318P.K.PRICE</t>
  </si>
  <si>
    <t>IRORPEA30318P.K.PRICE_IRORPEA30318P.PS.PAYMENTLOG.EX</t>
  </si>
  <si>
    <t>IRORPEA10084P</t>
  </si>
  <si>
    <t>10084-F-LEASING</t>
  </si>
  <si>
    <t>Max(EURIBOR1M, 0)</t>
  </si>
  <si>
    <t>IRORPEA30553P</t>
  </si>
  <si>
    <t>I39235:P39246</t>
  </si>
  <si>
    <t>30553-F-BNPParibasForti</t>
  </si>
  <si>
    <t>IRORPEA30553P.PS</t>
  </si>
  <si>
    <t>IRORPEA30553P.PAYMENTTABLE.DATA</t>
  </si>
  <si>
    <t>6609 @ 08:00:16 AM</t>
  </si>
  <si>
    <t>IRORPEA30553P.K.Price</t>
  </si>
  <si>
    <t>16972 @ 08:00:16 AM</t>
  </si>
  <si>
    <t>IRORPEA30553P.K.PRICE</t>
  </si>
  <si>
    <t>IRORPEA30553P.K.PRICE_IRORPEA30553P.PS.PAYMENTLOG.EX</t>
  </si>
  <si>
    <t>IRORPEA11071P</t>
  </si>
  <si>
    <t>11071-F-LEASING</t>
  </si>
  <si>
    <t>IRORPEA31356P</t>
  </si>
  <si>
    <t>I48379:P48379</t>
  </si>
  <si>
    <t>31356-F-Belfius</t>
  </si>
  <si>
    <t>IRORPEA31356P.PS</t>
  </si>
  <si>
    <t>IRORPEA31356P.PAYMENTTABLE.DATA</t>
  </si>
  <si>
    <t>25626 @ 08:01:36 AM</t>
  </si>
  <si>
    <t>IRORPEA31356P.K.Price</t>
  </si>
  <si>
    <t>25627 @ 08:01:36 AM</t>
  </si>
  <si>
    <t>IRORPEA31356P.K.PRICE</t>
  </si>
  <si>
    <t>IRORPEA31356P.K.PRICE_IRORPEA31356P.PS.PAYMENTLOG.EX</t>
  </si>
  <si>
    <t>IRORPEA11080P</t>
  </si>
  <si>
    <t>11080-F-LEASING</t>
  </si>
  <si>
    <t>SYNDICATED</t>
  </si>
  <si>
    <t>IRORPEA31633P</t>
  </si>
  <si>
    <t>I50719:P50814</t>
  </si>
  <si>
    <t>31633-F-LEASING</t>
  </si>
  <si>
    <t>IRORPEA31633P.PS</t>
  </si>
  <si>
    <t>IRORPEA31633P.PAYMENTTABLE.DATA</t>
  </si>
  <si>
    <t>25681 @ 08:01:43 AM</t>
  </si>
  <si>
    <t>IRORPEA31633P.K.Price</t>
  </si>
  <si>
    <t>25682 @ 08:01:43 AM</t>
  </si>
  <si>
    <t>IRORPEA31633P.K.PRICE</t>
  </si>
  <si>
    <t>IRORPEA31633P.K.PRICE_IRORPEA31633P.PS.PAYMENTLOG.EX</t>
  </si>
  <si>
    <t>IRORPEA11096P</t>
  </si>
  <si>
    <t>11096-F-CMCentre</t>
  </si>
  <si>
    <t>CM Centre</t>
  </si>
  <si>
    <t>30/360</t>
  </si>
  <si>
    <t>IRORPEA11105P</t>
  </si>
  <si>
    <t>11105-F-LEASING</t>
  </si>
  <si>
    <t>IRORPEA11142P</t>
  </si>
  <si>
    <t>11142-F-CreditFoncierde</t>
  </si>
  <si>
    <t>Credit Foncier de France</t>
  </si>
  <si>
    <t>IRORPEA11157P</t>
  </si>
  <si>
    <t>11157-F-LEASING</t>
  </si>
  <si>
    <t>DEXIA CL</t>
  </si>
  <si>
    <t>IRORPEA11160P</t>
  </si>
  <si>
    <t>11160-F-LEASING</t>
  </si>
  <si>
    <t>IRORPEA11189P</t>
  </si>
  <si>
    <t>11189-F-LEASING</t>
  </si>
  <si>
    <t>IRORPEA11194P</t>
  </si>
  <si>
    <t>11194-F-LEASING</t>
  </si>
  <si>
    <t>CM-CIC Bail</t>
  </si>
  <si>
    <t>IRORPEA11197P</t>
  </si>
  <si>
    <t>11197-F-LEASING</t>
  </si>
  <si>
    <t>TFIX</t>
  </si>
  <si>
    <t>IRORPEA11198P</t>
  </si>
  <si>
    <t>11198-F-LEASING</t>
  </si>
  <si>
    <t>IRORPEA11199P</t>
  </si>
  <si>
    <t>11199-F-LEASING</t>
  </si>
  <si>
    <t>IRORPEA11200P</t>
  </si>
  <si>
    <t>11200-F-LEASING</t>
  </si>
  <si>
    <t>IRORPEA11201P</t>
  </si>
  <si>
    <t>11201-F-LEASING</t>
  </si>
  <si>
    <t>IRORPEA11205P</t>
  </si>
  <si>
    <t>11205-F-CreditFoncierde</t>
  </si>
  <si>
    <t>IRORPEA11214P</t>
  </si>
  <si>
    <t>11214-F-LEASING</t>
  </si>
  <si>
    <t>IRORPEA11215P</t>
  </si>
  <si>
    <t>11215-F-LEASING</t>
  </si>
  <si>
    <t>IRORPEA11216P</t>
  </si>
  <si>
    <t>11216-F-LEASING</t>
  </si>
  <si>
    <t>CM-CIC lease</t>
  </si>
  <si>
    <t>IRORPEA11235P</t>
  </si>
  <si>
    <t>11235-F-LEASING</t>
  </si>
  <si>
    <t>Bpifrance Financement</t>
  </si>
  <si>
    <t>IRORPEA11242P</t>
  </si>
  <si>
    <t>11242-F-LEASING</t>
  </si>
  <si>
    <t>IRORPEA11243P</t>
  </si>
  <si>
    <t>11243-F-LEASING</t>
  </si>
  <si>
    <t>IRORPEA11244P</t>
  </si>
  <si>
    <t>11244-F-LEASING</t>
  </si>
  <si>
    <t>IRORPEA11245P</t>
  </si>
  <si>
    <t>11245-F-LEASING</t>
  </si>
  <si>
    <t>HSBC</t>
  </si>
  <si>
    <t>IRORPEA11246P</t>
  </si>
  <si>
    <t>11246-F-LEASING</t>
  </si>
  <si>
    <t>IRORPEA11247P</t>
  </si>
  <si>
    <t>11247-F-LEASING</t>
  </si>
  <si>
    <t>IRORPEA11268P</t>
  </si>
  <si>
    <t>11268-F-LEASING</t>
  </si>
  <si>
    <t>IRORPEA11271P</t>
  </si>
  <si>
    <t>11271-F-LEASING</t>
  </si>
  <si>
    <t>IRORPEA11274P</t>
  </si>
  <si>
    <t>11274-F-LEASING</t>
  </si>
  <si>
    <t>Natiocredibail</t>
  </si>
  <si>
    <t>IRORPEA11277P</t>
  </si>
  <si>
    <t>11277-F-Siemens</t>
  </si>
  <si>
    <t>Siemens</t>
  </si>
  <si>
    <t>IRORPEA11285P</t>
  </si>
  <si>
    <t>11285-F-BRED</t>
  </si>
  <si>
    <t>BRED</t>
  </si>
  <si>
    <t>Max(EURIBOR6M, 0)</t>
  </si>
  <si>
    <t>IRORPEA11286P</t>
  </si>
  <si>
    <t>11286-F-LEASING</t>
  </si>
  <si>
    <t>IRORPEA11310P</t>
  </si>
  <si>
    <t>11310-F-BremerLandesban</t>
  </si>
  <si>
    <t>Bremer Landesbank</t>
  </si>
  <si>
    <t>IRORPEA11311P</t>
  </si>
  <si>
    <t>11311-F-BremerLandesban</t>
  </si>
  <si>
    <t>IRORPEA11342P</t>
  </si>
  <si>
    <t>11342-F-LEASING</t>
  </si>
  <si>
    <t>IRORPEA11351P</t>
  </si>
  <si>
    <t>11351-F-SYNDICATED</t>
  </si>
  <si>
    <t>IRORPEA11354P</t>
  </si>
  <si>
    <t>11354-F-BBVA</t>
  </si>
  <si>
    <t>BBVA</t>
  </si>
  <si>
    <t>IRORPEA11355P</t>
  </si>
  <si>
    <t>11355-F-BBVA</t>
  </si>
  <si>
    <t>IRORPEA11356P</t>
  </si>
  <si>
    <t>11356-F-LEASING</t>
  </si>
  <si>
    <t>BPCE lease</t>
  </si>
  <si>
    <t>IRORPEA11373P</t>
  </si>
  <si>
    <t>11373-F-RLBOOE</t>
  </si>
  <si>
    <t>RLB OOE</t>
  </si>
  <si>
    <t>IRORPEA11374P</t>
  </si>
  <si>
    <t>11374-F-RLBOOE</t>
  </si>
  <si>
    <t>IRORPEA11381P</t>
  </si>
  <si>
    <t>11381-F-LEASING</t>
  </si>
  <si>
    <t>IRORPEA11382P</t>
  </si>
  <si>
    <t>11382-F-LEASING</t>
  </si>
  <si>
    <t>IRORPEA11383P</t>
  </si>
  <si>
    <t>11383-F-LEASING</t>
  </si>
  <si>
    <t>IRORPEA11391P</t>
  </si>
  <si>
    <t>11391-F-Bancosabadell</t>
  </si>
  <si>
    <t>Banco sabadell</t>
  </si>
  <si>
    <t>IRORPEA11392P</t>
  </si>
  <si>
    <t>11392-F-LEASING</t>
  </si>
  <si>
    <t>IRORPEA11394P</t>
  </si>
  <si>
    <t>11394-F-LEASING</t>
  </si>
  <si>
    <t>IRORPEA11395P</t>
  </si>
  <si>
    <t>11395-F-LEASING</t>
  </si>
  <si>
    <t>IRORPEA11396P</t>
  </si>
  <si>
    <t>11396-F-BBVA</t>
  </si>
  <si>
    <t>IRORPEA11398P</t>
  </si>
  <si>
    <t>11398-F-LEASING</t>
  </si>
  <si>
    <t>IRORPEA11401P</t>
  </si>
  <si>
    <t>11401-F-LEASING</t>
  </si>
  <si>
    <t>IRORPEA11412P</t>
  </si>
  <si>
    <t>11412-F-MARKET</t>
  </si>
  <si>
    <t>MARKET</t>
  </si>
  <si>
    <t>ACT/365</t>
  </si>
  <si>
    <t>IRORPEA11417P</t>
  </si>
  <si>
    <t>11417-F-CENorddeFranceE</t>
  </si>
  <si>
    <t>CE Nord de France Europe</t>
  </si>
  <si>
    <t>IRORPEA11421P</t>
  </si>
  <si>
    <t>11421-F-LEASING</t>
  </si>
  <si>
    <t>Norbail Immobilier</t>
  </si>
  <si>
    <t>IRORPEA11422P</t>
  </si>
  <si>
    <t>11422-F-LEASING</t>
  </si>
  <si>
    <t>IRORPEA11423P</t>
  </si>
  <si>
    <t>11423-F-TriodosBank</t>
  </si>
  <si>
    <t>Triodos Bank</t>
  </si>
  <si>
    <t>IRORPEA11447P</t>
  </si>
  <si>
    <t>11447-F-BBVA</t>
  </si>
  <si>
    <t>IRORPEA11448P</t>
  </si>
  <si>
    <t>11448-F-LEASING</t>
  </si>
  <si>
    <t>IRORPEA11450P</t>
  </si>
  <si>
    <t>11450-F-LEASING</t>
  </si>
  <si>
    <t>IRORPEA11451P</t>
  </si>
  <si>
    <t>11451-F-LEASING</t>
  </si>
  <si>
    <t>IMPULS LEASING</t>
  </si>
  <si>
    <t>IRORPEA11452P</t>
  </si>
  <si>
    <t>11452-F-Bancosantander</t>
  </si>
  <si>
    <t>Banco santander</t>
  </si>
  <si>
    <t>IRORPEA11455P</t>
  </si>
  <si>
    <t>11455-F-HypoVorarlberg</t>
  </si>
  <si>
    <t>Hypo Vorarlberg</t>
  </si>
  <si>
    <t>IRORPEA11456P</t>
  </si>
  <si>
    <t>11456-F-RLBOOE</t>
  </si>
  <si>
    <t>IRORPEA11458P</t>
  </si>
  <si>
    <t>11458-F-CICNordOuest</t>
  </si>
  <si>
    <t>CIC Nord Ouest</t>
  </si>
  <si>
    <t>IRORPEA11459P</t>
  </si>
  <si>
    <t>11459-F-CICNordOuest</t>
  </si>
  <si>
    <t>IRORPEA11463P</t>
  </si>
  <si>
    <t>11463-F-SYNDICATED</t>
  </si>
  <si>
    <t>IRORPEA11464P</t>
  </si>
  <si>
    <t>11464-F-SYNDICATED</t>
  </si>
  <si>
    <t>IRORPEA11465P</t>
  </si>
  <si>
    <t>11465-F-BankofChina</t>
  </si>
  <si>
    <t>Bank of China</t>
  </si>
  <si>
    <t>IRORPEA11487P</t>
  </si>
  <si>
    <t>11487-F-KBC</t>
  </si>
  <si>
    <t>KBC</t>
  </si>
  <si>
    <t>IRORPEA11488P</t>
  </si>
  <si>
    <t>11488-F-TriodosBank</t>
  </si>
  <si>
    <t>IRORPEA11489P</t>
  </si>
  <si>
    <t>11489-F-KBC</t>
  </si>
  <si>
    <t>IRORPEA11490P</t>
  </si>
  <si>
    <t>11490-F-BankfürSozialwi</t>
  </si>
  <si>
    <t>Bank für Sozialwirtschaft</t>
  </si>
  <si>
    <t>IRORPEA11491P</t>
  </si>
  <si>
    <t>11491-F-KBC</t>
  </si>
  <si>
    <t>IRORPEA11492P</t>
  </si>
  <si>
    <t>11492-F-BanqueInternati</t>
  </si>
  <si>
    <t>Banque Internationale a Luxembourg</t>
  </si>
  <si>
    <t>IRORPEA11494P</t>
  </si>
  <si>
    <t>11494-F-RLBVorarlberg</t>
  </si>
  <si>
    <t>RLB Vorarlberg</t>
  </si>
  <si>
    <t>IRORPEA11509P</t>
  </si>
  <si>
    <t>11509-F-LEASING</t>
  </si>
  <si>
    <t>IRORPEA11511P</t>
  </si>
  <si>
    <t>11511-F-LEASING</t>
  </si>
  <si>
    <t>IRORPEA11512P</t>
  </si>
  <si>
    <t>11512-F-LEASING</t>
  </si>
  <si>
    <t>IRORPEA11513P</t>
  </si>
  <si>
    <t>11513-F-LEASING</t>
  </si>
  <si>
    <t>IRORPEA11514P</t>
  </si>
  <si>
    <t>11514-F-LEASING</t>
  </si>
  <si>
    <t>IRORPEA11515P</t>
  </si>
  <si>
    <t>11515-F-LEASING</t>
  </si>
  <si>
    <t>BPI</t>
  </si>
  <si>
    <t>IRORPEA11516P</t>
  </si>
  <si>
    <t>11516-F-LEASING</t>
  </si>
  <si>
    <t>IRORPEA11517P</t>
  </si>
  <si>
    <t>11517-F-LEASING</t>
  </si>
  <si>
    <t>IRORPEA11519P</t>
  </si>
  <si>
    <t>11519-F-LEASING</t>
  </si>
  <si>
    <t>IRORPEA11520P</t>
  </si>
  <si>
    <t>11520-F-LEASING</t>
  </si>
  <si>
    <t>IRORPEA11522P</t>
  </si>
  <si>
    <t>11522-F-LEASING</t>
  </si>
  <si>
    <t>IRORPEA11525P</t>
  </si>
  <si>
    <t>11525-F-LEASING</t>
  </si>
  <si>
    <t>IRORPEA11527P</t>
  </si>
  <si>
    <t>11527-F-LEASING</t>
  </si>
  <si>
    <t>IRORPEA11528P</t>
  </si>
  <si>
    <t>11528-F-LEASING</t>
  </si>
  <si>
    <t>IRORPEA11531P</t>
  </si>
  <si>
    <t>11531-F-LEASING</t>
  </si>
  <si>
    <t>IRORPEA11532P</t>
  </si>
  <si>
    <t>11532-F-LEASING</t>
  </si>
  <si>
    <t>IRORPEA11533P</t>
  </si>
  <si>
    <t>11533-F-LEASING</t>
  </si>
  <si>
    <t>IRORPEA11543P</t>
  </si>
  <si>
    <t>11543-F-MARKET</t>
  </si>
  <si>
    <t>IRORPEA11545P</t>
  </si>
  <si>
    <t>11545-F-VolksbankWien</t>
  </si>
  <si>
    <t>Volksbank Wien</t>
  </si>
  <si>
    <t>IRORPEA11552P</t>
  </si>
  <si>
    <t>11552-F-Bankofcommunica</t>
  </si>
  <si>
    <t>Bank of communications</t>
  </si>
  <si>
    <t>IRORPEA11555P</t>
  </si>
  <si>
    <t>11555-F-DiversInvestiss</t>
  </si>
  <si>
    <t>Divers Investisseurs</t>
  </si>
  <si>
    <t>IRORPEA11565P</t>
  </si>
  <si>
    <t>11565-F-BBVA</t>
  </si>
  <si>
    <t>IRORPEA11566P</t>
  </si>
  <si>
    <t>11566-F-BBVA</t>
  </si>
  <si>
    <t>IRORPEA11567P</t>
  </si>
  <si>
    <t>11567-F-BBVA</t>
  </si>
  <si>
    <t>IRORPEA11568P</t>
  </si>
  <si>
    <t>11568-F-BBVA</t>
  </si>
  <si>
    <t>IRORPEA11587P</t>
  </si>
  <si>
    <t>11587-F-BankofChina</t>
  </si>
  <si>
    <t>IRORPEA11593P</t>
  </si>
  <si>
    <t>11593-F-TriodosBank</t>
  </si>
  <si>
    <t>IRORPEA11599P</t>
  </si>
  <si>
    <t>11599-F-RLBKärnten</t>
  </si>
  <si>
    <t>RLB Kärnten</t>
  </si>
  <si>
    <t>IRORPEA11600P</t>
  </si>
  <si>
    <t>11600-F-RLBKärnten</t>
  </si>
  <si>
    <t>IRORPEA11601P</t>
  </si>
  <si>
    <t>11601-F-SYNDICATED</t>
  </si>
  <si>
    <t>IRORPEA11603P</t>
  </si>
  <si>
    <t>11603-F-SYNDICATED</t>
  </si>
  <si>
    <t>IRORPEA11606P</t>
  </si>
  <si>
    <t>11606-F-SYNDICATED</t>
  </si>
  <si>
    <t>IRORPEA11611P</t>
  </si>
  <si>
    <t>11611-F-Liberbank</t>
  </si>
  <si>
    <t>Liberbank</t>
  </si>
  <si>
    <t>EURIBOR12M</t>
  </si>
  <si>
    <t>IRORPEA11612P</t>
  </si>
  <si>
    <t>11612-F-BECM</t>
  </si>
  <si>
    <t>BECM</t>
  </si>
  <si>
    <t>IRORPEA11620P</t>
  </si>
  <si>
    <t>11620-F-BPI</t>
  </si>
  <si>
    <t>IRORPEA11621P</t>
  </si>
  <si>
    <t>11621-F-BKSBankAG</t>
  </si>
  <si>
    <t>BKS Bank AG</t>
  </si>
  <si>
    <t>IRORPEA11622P</t>
  </si>
  <si>
    <t>11622-F-BECM</t>
  </si>
  <si>
    <t>IRORPEA11625P</t>
  </si>
  <si>
    <t>11625-F-OldenburgischeL</t>
  </si>
  <si>
    <t>Oldenburgische Landesbank</t>
  </si>
  <si>
    <t>IRORPEA11631P</t>
  </si>
  <si>
    <t>11631-F-BawagP.S.K.</t>
  </si>
  <si>
    <t>Bawag P.S.K.</t>
  </si>
  <si>
    <t>IRORPEA11632P</t>
  </si>
  <si>
    <t>11632-F-PosojilnicaBank</t>
  </si>
  <si>
    <t>Posojilnica Bank</t>
  </si>
  <si>
    <t>IRORPEA11634P</t>
  </si>
  <si>
    <t>11634-F-SYNDICATED</t>
  </si>
  <si>
    <t>IRORPEA11635P</t>
  </si>
  <si>
    <t>11635-F-SparkasseBluden</t>
  </si>
  <si>
    <t>Sparkasse Bludenz Bank AG</t>
  </si>
  <si>
    <t>IRORPEA11636P</t>
  </si>
  <si>
    <t>11636-F-KBC</t>
  </si>
  <si>
    <t>IRORPEA11637P</t>
  </si>
  <si>
    <t>11637-F-LEASING</t>
  </si>
  <si>
    <t>IRORPEA11638P</t>
  </si>
  <si>
    <t>11638-F-LEASING</t>
  </si>
  <si>
    <t>IRORPEA11639P</t>
  </si>
  <si>
    <t>11639-F-LEASING</t>
  </si>
  <si>
    <t>IRORPEA11641P</t>
  </si>
  <si>
    <t>11641-F-LEASING</t>
  </si>
  <si>
    <t>Natixis Lease</t>
  </si>
  <si>
    <t>IRORPEA11643P</t>
  </si>
  <si>
    <t>11643-F-LEASING</t>
  </si>
  <si>
    <t>IRORPEA11644P</t>
  </si>
  <si>
    <t>11644-F-LEASING</t>
  </si>
  <si>
    <t>IRORPEA11646P</t>
  </si>
  <si>
    <t>11646-F-LEASING</t>
  </si>
  <si>
    <t>IRORPEA11647P</t>
  </si>
  <si>
    <t>11647-F-LEASING</t>
  </si>
  <si>
    <t>IRORPEA11648P</t>
  </si>
  <si>
    <t>11648-F-LEASING</t>
  </si>
  <si>
    <t>IRORPEA11649P</t>
  </si>
  <si>
    <t>11649-F-LEASING</t>
  </si>
  <si>
    <t>IRORPEA11650P</t>
  </si>
  <si>
    <t>11650-F-LEASING</t>
  </si>
  <si>
    <t>IRORPEA11651P</t>
  </si>
  <si>
    <t>11651-F-LEASING</t>
  </si>
  <si>
    <t>IRORPEA11652P</t>
  </si>
  <si>
    <t>11652-F-Bankinter</t>
  </si>
  <si>
    <t>Bankinter</t>
  </si>
  <si>
    <t>IRORPEA11653P</t>
  </si>
  <si>
    <t>11653-F-LEASING</t>
  </si>
  <si>
    <t>IRORPEA11654P</t>
  </si>
  <si>
    <t>11654-F-LEASING</t>
  </si>
  <si>
    <t>IRORPEA11655P</t>
  </si>
  <si>
    <t>11655-F-LEASING</t>
  </si>
  <si>
    <t>IRORPEA11660P</t>
  </si>
  <si>
    <t>11660-F-LEASING</t>
  </si>
  <si>
    <t>IRORPEA11663P</t>
  </si>
  <si>
    <t>11663-F-LEASING</t>
  </si>
  <si>
    <t>IRORPEA11665P</t>
  </si>
  <si>
    <t>11665-F-LEASING</t>
  </si>
  <si>
    <t>IRORPEA11666P</t>
  </si>
  <si>
    <t>11666-F-LEASING</t>
  </si>
  <si>
    <t>IRORPEA11667P</t>
  </si>
  <si>
    <t>11667-F-LEASING</t>
  </si>
  <si>
    <t>IRORPEA11670P</t>
  </si>
  <si>
    <t>11670-F-LEASING</t>
  </si>
  <si>
    <t>IRORPEA11671P</t>
  </si>
  <si>
    <t>11671-F-LEASING</t>
  </si>
  <si>
    <t>IRORPEA11672P</t>
  </si>
  <si>
    <t>11672-F-RLBVorarlberg</t>
  </si>
  <si>
    <t>IRORPEA11678P</t>
  </si>
  <si>
    <t>11678-F-LEASING</t>
  </si>
  <si>
    <t>IRORPEA11679P</t>
  </si>
  <si>
    <t>11679-F-RBHohenems</t>
  </si>
  <si>
    <t>RB Hohenems</t>
  </si>
  <si>
    <t>IRORPEA11681P</t>
  </si>
  <si>
    <t>11681-F-LEASING</t>
  </si>
  <si>
    <t>Raiffeisen Impuls Leasing</t>
  </si>
  <si>
    <t>IRORPEA11682P</t>
  </si>
  <si>
    <t>11682-F-LEASING</t>
  </si>
  <si>
    <t>IRORPEA11684P</t>
  </si>
  <si>
    <t>11684-F-LEASING</t>
  </si>
  <si>
    <t>AUTRE</t>
  </si>
  <si>
    <t>IRORPEA11686P</t>
  </si>
  <si>
    <t>11686-F-LEASING</t>
  </si>
  <si>
    <t>Lease expansion</t>
  </si>
  <si>
    <t>IRORPEA11687P</t>
  </si>
  <si>
    <t>11687-F-LEASING</t>
  </si>
  <si>
    <t>Immorent-Anubis</t>
  </si>
  <si>
    <t>IRORPEA11688P</t>
  </si>
  <si>
    <t>11688-F-LEASING</t>
  </si>
  <si>
    <t>ISIS Raiffeisen- Immobilien - Leasing  Gesellschaft m.b.H</t>
  </si>
  <si>
    <t>IRORPEA11689P</t>
  </si>
  <si>
    <t>11689-F-LEASING</t>
  </si>
  <si>
    <t>Raiffeisen</t>
  </si>
  <si>
    <t>IRORPEA11690P</t>
  </si>
  <si>
    <t>11690-F-LEASING</t>
  </si>
  <si>
    <t>Alba leasing</t>
  </si>
  <si>
    <t>IRORPEA11691P</t>
  </si>
  <si>
    <t>11691-F-LEASING</t>
  </si>
  <si>
    <t>IRORPEA11692P</t>
  </si>
  <si>
    <t>11692-F-LEASING</t>
  </si>
  <si>
    <t>Evernex</t>
  </si>
  <si>
    <t>IRORPEA11693P</t>
  </si>
  <si>
    <t>11693-F-LEASING</t>
  </si>
  <si>
    <t>IRORPEA11694P</t>
  </si>
  <si>
    <t>11694-F-LEASING</t>
  </si>
  <si>
    <t>UBI Leasing</t>
  </si>
  <si>
    <t>IRORPEA11695P</t>
  </si>
  <si>
    <t>11695-F-LEASING</t>
  </si>
  <si>
    <t>IRORPEA11696P</t>
  </si>
  <si>
    <t>11696-F-LEASING</t>
  </si>
  <si>
    <t>IRORPEA11698P</t>
  </si>
  <si>
    <t>11698-F-TriodosBank</t>
  </si>
  <si>
    <t>IRORPEA11699P</t>
  </si>
  <si>
    <t>11699-F-RLBSteiermark</t>
  </si>
  <si>
    <t>RLB Steiermark</t>
  </si>
  <si>
    <t>IRORPEA11700P</t>
  </si>
  <si>
    <t>11700-F-LEASING</t>
  </si>
  <si>
    <t>IRORPEA11701P</t>
  </si>
  <si>
    <t>11701-F-LEASING</t>
  </si>
  <si>
    <t>Banque Postale</t>
  </si>
  <si>
    <t>IRORPEA11702P</t>
  </si>
  <si>
    <t>11702-F-LEASING</t>
  </si>
  <si>
    <t>IRORPEA11704P</t>
  </si>
  <si>
    <t>11704-F-LEASING</t>
  </si>
  <si>
    <t>Leasecom</t>
  </si>
  <si>
    <t>IRORPEA11705P</t>
  </si>
  <si>
    <t>11705-F-LEASING</t>
  </si>
  <si>
    <t>IRORPEA11706P</t>
  </si>
  <si>
    <t>11706-F-LEASING</t>
  </si>
  <si>
    <t>IRORPEA11707P</t>
  </si>
  <si>
    <t>11707-F-LEASING</t>
  </si>
  <si>
    <t>IRORPEA11708P</t>
  </si>
  <si>
    <t>11708-F-LEASING</t>
  </si>
  <si>
    <t>IRORPEA11709P</t>
  </si>
  <si>
    <t>11709-F-LEASING</t>
  </si>
  <si>
    <t>IRORPEA11711P</t>
  </si>
  <si>
    <t>11711-F-LEASING</t>
  </si>
  <si>
    <t>IRORPEA11715P</t>
  </si>
  <si>
    <t>11715-F-LEASING</t>
  </si>
  <si>
    <t>IRORPEA11716P</t>
  </si>
  <si>
    <t>11716-F-LEASING</t>
  </si>
  <si>
    <t>IRORPEA11719P</t>
  </si>
  <si>
    <t>11719-F-LEASING</t>
  </si>
  <si>
    <t>IRORPEA11720P</t>
  </si>
  <si>
    <t>11720-F-LEASING</t>
  </si>
  <si>
    <t>IRORPEA11721P</t>
  </si>
  <si>
    <t>11721-F-LEASING</t>
  </si>
  <si>
    <t>IRORPEA11722P</t>
  </si>
  <si>
    <t>11722-F-LEASING</t>
  </si>
  <si>
    <t>IRORPEA11723P</t>
  </si>
  <si>
    <t>11723-F-BNPParibasForti</t>
  </si>
  <si>
    <t>IRORPEA11724P</t>
  </si>
  <si>
    <t>11724-F-HypoVorarlberg</t>
  </si>
  <si>
    <t>IRORPEA11725P</t>
  </si>
  <si>
    <t>11725-F-LEASING</t>
  </si>
  <si>
    <t>IRORPEA11726P</t>
  </si>
  <si>
    <t>11726-F-LEASING</t>
  </si>
  <si>
    <t>Bank Millenium SA</t>
  </si>
  <si>
    <t>IRORPEA11728P</t>
  </si>
  <si>
    <t>11728-F-LEASING</t>
  </si>
  <si>
    <t>IRORPEA11731P</t>
  </si>
  <si>
    <t>11731-F-LEASING</t>
  </si>
  <si>
    <t>IRORPEA11734P</t>
  </si>
  <si>
    <t>11734-F-CEBourgogneFran</t>
  </si>
  <si>
    <t>CE Bourgogne Franche-Comté</t>
  </si>
  <si>
    <t>IRORPEA11741P</t>
  </si>
  <si>
    <t>11741-F-UNICREDITBANKAG</t>
  </si>
  <si>
    <t>UNICREDIT BANK  AG</t>
  </si>
  <si>
    <t>IRORPEA11743P</t>
  </si>
  <si>
    <t>11743-F-KBC</t>
  </si>
  <si>
    <t>IRORPEA11744P</t>
  </si>
  <si>
    <t>11744-F-MARKET</t>
  </si>
  <si>
    <t>IRORPEA11748P</t>
  </si>
  <si>
    <t>11748-F-LEASING</t>
  </si>
  <si>
    <t>IRORPEA11750P</t>
  </si>
  <si>
    <t>11750-F-LEASING</t>
  </si>
  <si>
    <t>IRORPEA11756P</t>
  </si>
  <si>
    <t>11756-F-LEASING</t>
  </si>
  <si>
    <t>IRORPEA11762P</t>
  </si>
  <si>
    <t>11762-F-LEASING</t>
  </si>
  <si>
    <t>IRORPEA11764P</t>
  </si>
  <si>
    <t>11764-F-BBVA</t>
  </si>
  <si>
    <t>IRORPEA11765P</t>
  </si>
  <si>
    <t>11765-F-BankiaSA</t>
  </si>
  <si>
    <t>Bankia SA</t>
  </si>
  <si>
    <t>IRORPEA11766P</t>
  </si>
  <si>
    <t>11766-F-SYNDICATED</t>
  </si>
  <si>
    <t>IRORPEA11767P</t>
  </si>
  <si>
    <t>11767-F-SYNDICATED</t>
  </si>
  <si>
    <t>IRORPEA11768P</t>
  </si>
  <si>
    <t>11768-F-SYNDICATED</t>
  </si>
  <si>
    <t>IRORPEA11769P</t>
  </si>
  <si>
    <t>11769-F-SYNDICATED</t>
  </si>
  <si>
    <t>IRORPEA11770P</t>
  </si>
  <si>
    <t>11770-F-SYNDICATED</t>
  </si>
  <si>
    <t>IRORPEA11771P</t>
  </si>
  <si>
    <t>11771-F-SYNDICATED</t>
  </si>
  <si>
    <t>IRORPEA11772P</t>
  </si>
  <si>
    <t>11772-F-SYNDICATED</t>
  </si>
  <si>
    <t>IRORPEA11773P</t>
  </si>
  <si>
    <t>11773-F-SYNDICATED</t>
  </si>
  <si>
    <t>IRORPEA11774P</t>
  </si>
  <si>
    <t>11774-F-SYNDICATED</t>
  </si>
  <si>
    <t>IRORPEA11775P</t>
  </si>
  <si>
    <t>11775-F-SYNDICATED</t>
  </si>
  <si>
    <t>IRORPEA11776P</t>
  </si>
  <si>
    <t>11776-F-SYNDICATED</t>
  </si>
  <si>
    <t>IRORPEA11777P</t>
  </si>
  <si>
    <t>11777-F-SYNDICATED</t>
  </si>
  <si>
    <t>IRORPEA11778P</t>
  </si>
  <si>
    <t>11778-F-SYNDICATED</t>
  </si>
  <si>
    <t>IRORPEA11779P</t>
  </si>
  <si>
    <t>11779-F-LEASING</t>
  </si>
  <si>
    <t>IRORPEA11780P</t>
  </si>
  <si>
    <t>11780-F-LEASING</t>
  </si>
  <si>
    <t>IRORPEA11781P</t>
  </si>
  <si>
    <t>11781-F-LEASING</t>
  </si>
  <si>
    <t>IRORPEA11782P</t>
  </si>
  <si>
    <t>11782-F-SYNDICATED</t>
  </si>
  <si>
    <t>IRORPEA11783P</t>
  </si>
  <si>
    <t>11783-F-SYNDICATED</t>
  </si>
  <si>
    <t>IRORPEA11784P</t>
  </si>
  <si>
    <t>11784-F-SYNDICATED</t>
  </si>
  <si>
    <t>IRORPEA11785P</t>
  </si>
  <si>
    <t>11785-F-SYNDICATED</t>
  </si>
  <si>
    <t>IRORPEA11786P</t>
  </si>
  <si>
    <t>11786-F-ErsteBank</t>
  </si>
  <si>
    <t>Erste Bank</t>
  </si>
  <si>
    <t>IRORPEA11787P</t>
  </si>
  <si>
    <t>11787-F-UniCreditBA</t>
  </si>
  <si>
    <t>UniCredit BA</t>
  </si>
  <si>
    <t>IRORPEA11788P</t>
  </si>
  <si>
    <t>11788-F-RLBOOE</t>
  </si>
  <si>
    <t>IRORPEA11789P</t>
  </si>
  <si>
    <t>11789-F-RLBOOE</t>
  </si>
  <si>
    <t>IRORPEA11790P</t>
  </si>
  <si>
    <t>11790-F-LEASING</t>
  </si>
  <si>
    <t>IRORPEA11791P</t>
  </si>
  <si>
    <t>11791-F-LEASING</t>
  </si>
  <si>
    <t>IRORPEA11792P</t>
  </si>
  <si>
    <t>11792-F-LEASING</t>
  </si>
  <si>
    <t>IRORPEA11793P</t>
  </si>
  <si>
    <t>11793-F-LEASING</t>
  </si>
  <si>
    <t>IRORPEA11794P</t>
  </si>
  <si>
    <t>11794-F-BancoBPM(ExBanc</t>
  </si>
  <si>
    <t>Banco BPM (Ex Banco Popolare)</t>
  </si>
  <si>
    <t>IRORPEA11795P</t>
  </si>
  <si>
    <t>11795-F-MorabancgrupSA</t>
  </si>
  <si>
    <t>Morabanc grup SA</t>
  </si>
  <si>
    <t>IRORPEA11797P</t>
  </si>
  <si>
    <t>11797-F-BanquePostale</t>
  </si>
  <si>
    <t>IRORPEA11798P</t>
  </si>
  <si>
    <t>11798-F-BanquePostale</t>
  </si>
  <si>
    <t>IRORPEA11800P</t>
  </si>
  <si>
    <t>11800-F-BanquePostale</t>
  </si>
  <si>
    <t>IRORPEA11801P</t>
  </si>
  <si>
    <t>11801-F-AUTRE</t>
  </si>
  <si>
    <t>IRORPEA11802P</t>
  </si>
  <si>
    <t>11802-F-BankofChina</t>
  </si>
  <si>
    <t>IRORPEA11803P</t>
  </si>
  <si>
    <t>11803-F-SYNDICATED</t>
  </si>
  <si>
    <t>IRORPEA11805P</t>
  </si>
  <si>
    <t>11805-F-SYNDICATED</t>
  </si>
  <si>
    <t>IRORPEA11806P</t>
  </si>
  <si>
    <t>11806-F-KaerntnerSparka</t>
  </si>
  <si>
    <t>Kaerntner Sparkasse</t>
  </si>
  <si>
    <t>IRORPEA11807P</t>
  </si>
  <si>
    <t>11807-F-KaerntnerSparka</t>
  </si>
  <si>
    <t>IRORPEA11810P</t>
  </si>
  <si>
    <t>11810-F-KaerntnerSparka</t>
  </si>
  <si>
    <t>IRORPEA11812P</t>
  </si>
  <si>
    <t>11812-F-BankofChina</t>
  </si>
  <si>
    <t>IRORPEA11813P</t>
  </si>
  <si>
    <t>11813-F-RBBadRadkersbur</t>
  </si>
  <si>
    <t>RB Bad Radkersburg</t>
  </si>
  <si>
    <t>IRORPEA11816P</t>
  </si>
  <si>
    <t>11816-F-ErsteBank</t>
  </si>
  <si>
    <t>IRORPEA11817P</t>
  </si>
  <si>
    <t>11817-F-RBStrass</t>
  </si>
  <si>
    <t>RB Strass</t>
  </si>
  <si>
    <t>IRORPEA11819P</t>
  </si>
  <si>
    <t>11819-F-KaerntnerSparka</t>
  </si>
  <si>
    <t>IRORPEA11820P</t>
  </si>
  <si>
    <t>11820-F-BanquePostale</t>
  </si>
  <si>
    <t>IRORPEA11821P</t>
  </si>
  <si>
    <t>11821-F-ErsteBank</t>
  </si>
  <si>
    <t>IRORPEA11822P</t>
  </si>
  <si>
    <t>11822-F-Oberbank</t>
  </si>
  <si>
    <t>Oberbank</t>
  </si>
  <si>
    <t>IRORPEA11823P</t>
  </si>
  <si>
    <t>11823-F-RLBOOE</t>
  </si>
  <si>
    <t>IRORPEA11824P</t>
  </si>
  <si>
    <t>11824-F-OHTKredit</t>
  </si>
  <si>
    <t>OHT Kredit</t>
  </si>
  <si>
    <t>IRORPEA11826P</t>
  </si>
  <si>
    <t>11826-F-Bankfürsozialwi</t>
  </si>
  <si>
    <t>Bank für sozialwirtschaft</t>
  </si>
  <si>
    <t>IRORPEA11829P</t>
  </si>
  <si>
    <t>11829-F-LEASING</t>
  </si>
  <si>
    <t>IRORPEA11832P</t>
  </si>
  <si>
    <t>11832-F-TaunusSparkasse</t>
  </si>
  <si>
    <t>Taunus Sparkasse</t>
  </si>
  <si>
    <t>IRORPEA11833P</t>
  </si>
  <si>
    <t>11833-F-Bankfürsozialwi</t>
  </si>
  <si>
    <t>IRORPEA11835P</t>
  </si>
  <si>
    <t>11835-F-Oberbank</t>
  </si>
  <si>
    <t>IRORPEA11836P</t>
  </si>
  <si>
    <t>11836-F-LEASING</t>
  </si>
  <si>
    <t>IRORPEA11837P</t>
  </si>
  <si>
    <t>11837-F-LEASING</t>
  </si>
  <si>
    <t>IRORPEA11838P</t>
  </si>
  <si>
    <t>11838-F-LEASING</t>
  </si>
  <si>
    <t>IRORPEA11845P</t>
  </si>
  <si>
    <t>11845-F-SYNDICATED</t>
  </si>
  <si>
    <t>IRORPEA11846P</t>
  </si>
  <si>
    <t>11846-F-RLBNOE</t>
  </si>
  <si>
    <t>RLB NOE</t>
  </si>
  <si>
    <t>IRORPEA11847P</t>
  </si>
  <si>
    <t>11847-F-SYNDICATED</t>
  </si>
  <si>
    <t>IRORPEA11848P</t>
  </si>
  <si>
    <t>11848-F-BanquePostale</t>
  </si>
  <si>
    <t>IRORPEA11849P</t>
  </si>
  <si>
    <t>11849-F-RBI</t>
  </si>
  <si>
    <t>RBI</t>
  </si>
  <si>
    <t>IRORPEA11851P</t>
  </si>
  <si>
    <t>11851-F-Oberbank</t>
  </si>
  <si>
    <t>IRORPEA11854P</t>
  </si>
  <si>
    <t>11854-F-BBVA</t>
  </si>
  <si>
    <t>IRORPEA11855P</t>
  </si>
  <si>
    <t>11855-F-ChinaConstructi</t>
  </si>
  <si>
    <t>China Constructions Bank</t>
  </si>
  <si>
    <t>IRORPEA11856P</t>
  </si>
  <si>
    <t>11856-F-RLBNOE</t>
  </si>
  <si>
    <t>IRORPEA11857P</t>
  </si>
  <si>
    <t>11857-F-SYNDICATED</t>
  </si>
  <si>
    <t>IRORPEA11858P</t>
  </si>
  <si>
    <t>11858-F-TheExport-Impor</t>
  </si>
  <si>
    <t>The Export-Import bank of China</t>
  </si>
  <si>
    <t>IRORPEA11860P</t>
  </si>
  <si>
    <t>11860-F-ING</t>
  </si>
  <si>
    <t>ING</t>
  </si>
  <si>
    <t>IRORPEA11861P</t>
  </si>
  <si>
    <t>11861-F-AddikoBank</t>
  </si>
  <si>
    <t>Addiko Bank</t>
  </si>
  <si>
    <t>IRORPEA11866P</t>
  </si>
  <si>
    <t>11866-F-RBHohenems</t>
  </si>
  <si>
    <t>IRORPEA11867P</t>
  </si>
  <si>
    <t>11867-F-RLBNOE</t>
  </si>
  <si>
    <t>IRORPEA11870P</t>
  </si>
  <si>
    <t>11870-F-HypoVorarlberg</t>
  </si>
  <si>
    <t>IRORPEA11872P</t>
  </si>
  <si>
    <t>11872-F-SYNDICATED</t>
  </si>
  <si>
    <t>IRORPEA11874P</t>
  </si>
  <si>
    <t>11874-F-RLBNOE</t>
  </si>
  <si>
    <t>IRORPEA11878P</t>
  </si>
  <si>
    <t>11878-F-BNPParibasS.ANi</t>
  </si>
  <si>
    <t>BNP Paribas S.A Niederlassung Deutschland</t>
  </si>
  <si>
    <t>IRORPEA11879P</t>
  </si>
  <si>
    <t>11879-F-ErsteBank</t>
  </si>
  <si>
    <t>IRORPEA11883P</t>
  </si>
  <si>
    <t>11883-F-HSBC</t>
  </si>
  <si>
    <t>IRORPEA11884P</t>
  </si>
  <si>
    <t>11884-F-IntesaSanpaolos</t>
  </si>
  <si>
    <t>Intesa Sanpaolo s.p.a</t>
  </si>
  <si>
    <t>IRORPEA11888P</t>
  </si>
  <si>
    <t>11888-F-Sparkasse</t>
  </si>
  <si>
    <t>Sparkasse</t>
  </si>
  <si>
    <t>IRORPEA11889P</t>
  </si>
  <si>
    <t>11889-F-ErsteBank</t>
  </si>
  <si>
    <t>IRORPEA11891P</t>
  </si>
  <si>
    <t>11891-F-LEASING</t>
  </si>
  <si>
    <t>IRORPEA11892P</t>
  </si>
  <si>
    <t>11892-F-UlsterBank</t>
  </si>
  <si>
    <t>Ulster Bank</t>
  </si>
  <si>
    <t>IRORPEA11893P</t>
  </si>
  <si>
    <t>11893-F-UlsterBank</t>
  </si>
  <si>
    <t>IRORPEA11894P</t>
  </si>
  <si>
    <t>11894-F-UlsterBank</t>
  </si>
  <si>
    <t>IRORPEA11895P</t>
  </si>
  <si>
    <t>11895-F-UlsterBank</t>
  </si>
  <si>
    <t>IRORPEA11896P</t>
  </si>
  <si>
    <t>11896-F-UlsterBank</t>
  </si>
  <si>
    <t>IRORPEA11897P</t>
  </si>
  <si>
    <t>11897-F-UlsterBank</t>
  </si>
  <si>
    <t>IRORPEA11898P</t>
  </si>
  <si>
    <t>11898-F-UlsterBank</t>
  </si>
  <si>
    <t>IRORPEA11902P</t>
  </si>
  <si>
    <t>11902-F-LEASING</t>
  </si>
  <si>
    <t>Starlease</t>
  </si>
  <si>
    <t>IRORPEA11903P</t>
  </si>
  <si>
    <t>11903-F-KBC</t>
  </si>
  <si>
    <t>IRORPEA11904P</t>
  </si>
  <si>
    <t>11904-F-BiverBanca</t>
  </si>
  <si>
    <t>Biver Banca</t>
  </si>
  <si>
    <t>IRORPEA11905P</t>
  </si>
  <si>
    <t>11905-F-OberbankAG</t>
  </si>
  <si>
    <t>Oberbank AG</t>
  </si>
  <si>
    <t>IRORPEA11906P</t>
  </si>
  <si>
    <t>11906-F-ChinaConstructi</t>
  </si>
  <si>
    <t>IRORPEA11907P</t>
  </si>
  <si>
    <t>11907-F-BancodiSardegna</t>
  </si>
  <si>
    <t>Banco di Sardegna S.p.A.</t>
  </si>
  <si>
    <t>IRORPEA11908P</t>
  </si>
  <si>
    <t>11908-F-BPI</t>
  </si>
  <si>
    <t>IRORPEA11912P</t>
  </si>
  <si>
    <t>11912-F-CANordEst</t>
  </si>
  <si>
    <t>CA Nord Est</t>
  </si>
  <si>
    <t>IRORPEA11913P</t>
  </si>
  <si>
    <t>11913-F-SYNDICATED</t>
  </si>
  <si>
    <t>IRORPEA11915P</t>
  </si>
  <si>
    <t>11915-F-CANordEst</t>
  </si>
  <si>
    <t>IRORPEA11916P</t>
  </si>
  <si>
    <t>11916-F-FCTAvivaEuroCor</t>
  </si>
  <si>
    <t>FCT Aviva Euro Corporate Senior Debts</t>
  </si>
  <si>
    <t>IRORPEA11919P</t>
  </si>
  <si>
    <t>11919-F-ING</t>
  </si>
  <si>
    <t>IRORPEA11922P</t>
  </si>
  <si>
    <t>11922-F-RLBOOE</t>
  </si>
  <si>
    <t>IRORPEA11923P</t>
  </si>
  <si>
    <t>11923-F-UnicreditBankAu</t>
  </si>
  <si>
    <t>Unicredit Bank Austria AG</t>
  </si>
  <si>
    <t>IRORPEA11925P</t>
  </si>
  <si>
    <t>11925-F-Bancosantander</t>
  </si>
  <si>
    <t>IRORPEA11926P</t>
  </si>
  <si>
    <t>11926-F-SYNDICATED</t>
  </si>
  <si>
    <t>IRORPEA11927P</t>
  </si>
  <si>
    <t>11927-F-Oberbank</t>
  </si>
  <si>
    <t>IRORPEA11928P</t>
  </si>
  <si>
    <t>11928-F-SYNDICATED</t>
  </si>
  <si>
    <t>IRORPEA11929P</t>
  </si>
  <si>
    <t>11929-F-ING</t>
  </si>
  <si>
    <t>IRORPEA11930P</t>
  </si>
  <si>
    <t>11930-F-SYNDICATED</t>
  </si>
  <si>
    <t>IRORPEA11931P</t>
  </si>
  <si>
    <t>11931-F-SYNDICATED</t>
  </si>
  <si>
    <t>IRORPEA11932P</t>
  </si>
  <si>
    <t>11932-F-SYNDICATED</t>
  </si>
  <si>
    <t>IRORPEA11933P</t>
  </si>
  <si>
    <t>11933-F-SYNDICATED</t>
  </si>
  <si>
    <t>IRORPEA11935P</t>
  </si>
  <si>
    <t>11935-F-SYNDICATED</t>
  </si>
  <si>
    <t>IRORPEA11936P</t>
  </si>
  <si>
    <t>11936-F-SYNDICATED</t>
  </si>
  <si>
    <t>IRORPEA11937P</t>
  </si>
  <si>
    <t>11937-F-SYNDICATED</t>
  </si>
  <si>
    <t>IRORPEA11939P</t>
  </si>
  <si>
    <t>11939-F-SYNDICATED</t>
  </si>
  <si>
    <t>IRORPEA11940P</t>
  </si>
  <si>
    <t>11940-F-SYNDICATED</t>
  </si>
  <si>
    <t>IRORPEA11942P</t>
  </si>
  <si>
    <t>11942-F-SYNDICATED</t>
  </si>
  <si>
    <t>IRORPEA11943P</t>
  </si>
  <si>
    <t>11943-F-RLBOOE</t>
  </si>
  <si>
    <t>IRORPEA11944P</t>
  </si>
  <si>
    <t>11944-F-SYNDICATED</t>
  </si>
  <si>
    <t>IRORPEA11945P</t>
  </si>
  <si>
    <t>11945-F-LEASING</t>
  </si>
  <si>
    <t>CIC Real Estate Lease</t>
  </si>
  <si>
    <t>IRORPEA11947P</t>
  </si>
  <si>
    <t>11947-F-BancaMontePasch</t>
  </si>
  <si>
    <t>Banca Monte Paschi Belgio</t>
  </si>
  <si>
    <t>IRORPEA11948P</t>
  </si>
  <si>
    <t>11948-F-AgriculturalBan</t>
  </si>
  <si>
    <t>Agricultural Bank of China- Luxembourg Branch</t>
  </si>
  <si>
    <t>IRORPEA11954P</t>
  </si>
  <si>
    <t>11954-F-OLBBank</t>
  </si>
  <si>
    <t>OLB Bank</t>
  </si>
  <si>
    <t>IRORPEA11955P</t>
  </si>
  <si>
    <t>11955-F-DiversInvestiss</t>
  </si>
  <si>
    <t>IRORPEA11956P</t>
  </si>
  <si>
    <t>11956-F-RBStrass</t>
  </si>
  <si>
    <t>IRORPEA11957P</t>
  </si>
  <si>
    <t>11957-F-RLBOOE</t>
  </si>
  <si>
    <t>IRORPEA30025P</t>
  </si>
  <si>
    <t>30025-F-CMCentre</t>
  </si>
  <si>
    <t>IRORPEA30323P</t>
  </si>
  <si>
    <t>30323-F-LEASING</t>
  </si>
  <si>
    <t>IRORPEA30324P</t>
  </si>
  <si>
    <t>30324-F-BKSBankAG</t>
  </si>
  <si>
    <t>IRORPEA30334P</t>
  </si>
  <si>
    <t>30334-F-RBStrass</t>
  </si>
  <si>
    <t>IRORPEA30360P</t>
  </si>
  <si>
    <t>30360-F-LEASING</t>
  </si>
  <si>
    <t>IRORPEA30429P</t>
  </si>
  <si>
    <t>30429-F-LEASING</t>
  </si>
  <si>
    <t>IRORPEA30440P</t>
  </si>
  <si>
    <t>30440-F-LEASING</t>
  </si>
  <si>
    <t>IRORPEA30446P</t>
  </si>
  <si>
    <t>30446-F-LEASING</t>
  </si>
  <si>
    <t>IRORPEA30453P</t>
  </si>
  <si>
    <t>30453-F-LEASING</t>
  </si>
  <si>
    <t>IRORPEA30454P</t>
  </si>
  <si>
    <t>30454-F-CENorddeFranceE</t>
  </si>
  <si>
    <t>IRORPEA30461P</t>
  </si>
  <si>
    <t>30461-F-KBC</t>
  </si>
  <si>
    <t>IRORPEA30462P</t>
  </si>
  <si>
    <t>30462-F-KBC</t>
  </si>
  <si>
    <t>IRORPEA30478P</t>
  </si>
  <si>
    <t>30478-F-LEASING</t>
  </si>
  <si>
    <t>IRORPEA30500P</t>
  </si>
  <si>
    <t>30500-F-LEASING</t>
  </si>
  <si>
    <t>IRORPEA30598P</t>
  </si>
  <si>
    <t>30598-F-ING</t>
  </si>
  <si>
    <t>IRORPEA30621P</t>
  </si>
  <si>
    <t>30621-F-KFW</t>
  </si>
  <si>
    <t>KFW</t>
  </si>
  <si>
    <t>IRORPEA30724P</t>
  </si>
  <si>
    <t>30724-F-RLBOOE</t>
  </si>
  <si>
    <t>IRORPEA30729P</t>
  </si>
  <si>
    <t>30729-F-RLBOOE</t>
  </si>
  <si>
    <t>IRORPEA30731P</t>
  </si>
  <si>
    <t>30731-F-Bankfürsozialwi</t>
  </si>
  <si>
    <t>IRORPEA30733P</t>
  </si>
  <si>
    <t>30733-F-Bankfürsozialwi</t>
  </si>
  <si>
    <t>IRORPEA30735P</t>
  </si>
  <si>
    <t>30735-F-Bankfürsozialwi</t>
  </si>
  <si>
    <t>IRORPEA30740P</t>
  </si>
  <si>
    <t>30740-F-BPI</t>
  </si>
  <si>
    <t>IRORPEA30741P</t>
  </si>
  <si>
    <t>30741-F-BPI</t>
  </si>
  <si>
    <t>IRORPEA30800P</t>
  </si>
  <si>
    <t>30800-F-UNICREDITBANKAG</t>
  </si>
  <si>
    <t>IRORPEA30816P</t>
  </si>
  <si>
    <t>30816-F-BancodiSardegna</t>
  </si>
  <si>
    <t>IRORPEA30876P</t>
  </si>
  <si>
    <t>30876-F-KBC</t>
  </si>
  <si>
    <t>IRORPEA30880P</t>
  </si>
  <si>
    <t>30880-F-BancodiSardegna</t>
  </si>
  <si>
    <t>IRORPEA30882P</t>
  </si>
  <si>
    <t>30882-F-CAToulouse31</t>
  </si>
  <si>
    <t>CA Toulouse 31</t>
  </si>
  <si>
    <t>IRORPEA30883P</t>
  </si>
  <si>
    <t>30883-F-CAToulouse31</t>
  </si>
  <si>
    <t>IRORPEA30889P</t>
  </si>
  <si>
    <t>30889-F-CANorddeFrance</t>
  </si>
  <si>
    <t>CA Nord de France</t>
  </si>
  <si>
    <t>IRORPEA30894P</t>
  </si>
  <si>
    <t>30894-F-BNPPARIBAS</t>
  </si>
  <si>
    <t>BNP PARIBAS</t>
  </si>
  <si>
    <t>IRORPEA30908P</t>
  </si>
  <si>
    <t>30908-F-SYNDICATED</t>
  </si>
  <si>
    <t>IRORPEA30917P</t>
  </si>
  <si>
    <t>30917-F-</t>
  </si>
  <si>
    <t>IRORPEA30919P</t>
  </si>
  <si>
    <t>30919-F-LEASING</t>
  </si>
  <si>
    <t>IRORPEA30920P</t>
  </si>
  <si>
    <t>30920-F-LEASING</t>
  </si>
  <si>
    <t>Lixxbail</t>
  </si>
  <si>
    <t>IRORPEA30921P</t>
  </si>
  <si>
    <t>30921-F-LEASING</t>
  </si>
  <si>
    <t>IRORPEA30922P</t>
  </si>
  <si>
    <t>30922-F-LEASING</t>
  </si>
  <si>
    <t>CCLS</t>
  </si>
  <si>
    <t>IRORPEA30924P</t>
  </si>
  <si>
    <t>30924-F-LEASING</t>
  </si>
  <si>
    <t>IRORPEA30925P</t>
  </si>
  <si>
    <t>30925-F-LEASING</t>
  </si>
  <si>
    <t>IRORPEA30927P</t>
  </si>
  <si>
    <t>30927-F-LEASING</t>
  </si>
  <si>
    <t>Sogelease</t>
  </si>
  <si>
    <t>IRORPEA30929P</t>
  </si>
  <si>
    <t>30929-F-LEASING</t>
  </si>
  <si>
    <t>IRORPEA30936P</t>
  </si>
  <si>
    <t>30936-F-LEASING</t>
  </si>
  <si>
    <t>Caisse d'épargne Lease</t>
  </si>
  <si>
    <t>IRORPEA30937P</t>
  </si>
  <si>
    <t>30937-F-LEASING</t>
  </si>
  <si>
    <t>IRORPEA30938P</t>
  </si>
  <si>
    <t>30938-F-LEASING</t>
  </si>
  <si>
    <t>IRORPEA30939P</t>
  </si>
  <si>
    <t>30939-F-LEASING</t>
  </si>
  <si>
    <t>IRORPEA30940P</t>
  </si>
  <si>
    <t>30940-F-LEASING</t>
  </si>
  <si>
    <t>IRORPEA30942P</t>
  </si>
  <si>
    <t>30942-F-LEASING</t>
  </si>
  <si>
    <t>IRORPEA30944P</t>
  </si>
  <si>
    <t>30944-F-LEASING</t>
  </si>
  <si>
    <t>IRORPEA30945P</t>
  </si>
  <si>
    <t>30945-F-LEASING</t>
  </si>
  <si>
    <t>IRORPEA30946P</t>
  </si>
  <si>
    <t>30946-F-LEASING</t>
  </si>
  <si>
    <t>IRORPEA30947P</t>
  </si>
  <si>
    <t>30947-F-LEASING</t>
  </si>
  <si>
    <t>IRORPEA30948P</t>
  </si>
  <si>
    <t>30948-F-LEASING</t>
  </si>
  <si>
    <t>IRORPEA30949P</t>
  </si>
  <si>
    <t>30949-F-LEASING</t>
  </si>
  <si>
    <t>IRORPEA30950P</t>
  </si>
  <si>
    <t>30950-F-LEASING</t>
  </si>
  <si>
    <t>IRORPEA30951P</t>
  </si>
  <si>
    <t>30951-F-LEASING</t>
  </si>
  <si>
    <t>IRORPEA30954P</t>
  </si>
  <si>
    <t>30954-F-LEASING</t>
  </si>
  <si>
    <t>Natiocredimurs</t>
  </si>
  <si>
    <t>IRORPEA30958P</t>
  </si>
  <si>
    <t>30958-F-LEASING</t>
  </si>
  <si>
    <t>IRORPEA30959P</t>
  </si>
  <si>
    <t>30959-F-LEASING</t>
  </si>
  <si>
    <t>IRORPEA30960P</t>
  </si>
  <si>
    <t>30960-F-LEASING</t>
  </si>
  <si>
    <t>IRORPEA30961P</t>
  </si>
  <si>
    <t>30961-F-LEASING</t>
  </si>
  <si>
    <t>CIC Leasing</t>
  </si>
  <si>
    <t>IRORPEA30962P</t>
  </si>
  <si>
    <t>30962-F-LEASING</t>
  </si>
  <si>
    <t>IRORPEA30964P</t>
  </si>
  <si>
    <t>30964-F-LEASING</t>
  </si>
  <si>
    <t>IRORPEA31019P</t>
  </si>
  <si>
    <t>31019-F-UNICREDITBANKAG</t>
  </si>
  <si>
    <t>IRORPEA31020P</t>
  </si>
  <si>
    <t>31020-F-DiversInvestiss</t>
  </si>
  <si>
    <t>IRORPEA31022P</t>
  </si>
  <si>
    <t>31022-F-BPI</t>
  </si>
  <si>
    <t>IRORPEA31025P</t>
  </si>
  <si>
    <t>31025-F-OberbankAG</t>
  </si>
  <si>
    <t>IRORPEA31026P</t>
  </si>
  <si>
    <t>31026-F-SYNDICATED</t>
  </si>
  <si>
    <t>IRORPEA31028P</t>
  </si>
  <si>
    <t>31028-F-SYNDICATED</t>
  </si>
  <si>
    <t>IRORPEA31029P</t>
  </si>
  <si>
    <t>31029-F-SYNDICATED</t>
  </si>
  <si>
    <t>IRORPEA31033P</t>
  </si>
  <si>
    <t>31033-F-SparkasseIngols</t>
  </si>
  <si>
    <t>Sparkasse Ingolstadt Eichtätt</t>
  </si>
  <si>
    <t>IRORPEA31034P</t>
  </si>
  <si>
    <t>31034-F-SparkasseIngols</t>
  </si>
  <si>
    <t>IRORPEA31036P</t>
  </si>
  <si>
    <t>31036-F-UnicréditS.P.A</t>
  </si>
  <si>
    <t>Unicrédit S.P.A</t>
  </si>
  <si>
    <t>IRORPEA31038P</t>
  </si>
  <si>
    <t>31038-F-InvestKreditBan</t>
  </si>
  <si>
    <t>InvestKredit Bank AG</t>
  </si>
  <si>
    <t>IRORPEA31039P</t>
  </si>
  <si>
    <t>31039-F-OHTKredit</t>
  </si>
  <si>
    <t>IRORPEA31040P</t>
  </si>
  <si>
    <t>31040-F-OHTKredit</t>
  </si>
  <si>
    <t>IRORPEA31041P</t>
  </si>
  <si>
    <t>31041-F-OHTKredit</t>
  </si>
  <si>
    <t>IRORPEA31044P</t>
  </si>
  <si>
    <t>31044-F-VolksbankWien</t>
  </si>
  <si>
    <t>IRORPEA31045P</t>
  </si>
  <si>
    <t>31045-F-VolksbankWien</t>
  </si>
  <si>
    <t>IRORPEA31046P</t>
  </si>
  <si>
    <t>31046-F-Sparkasse</t>
  </si>
  <si>
    <t>IRORPEA31050P</t>
  </si>
  <si>
    <t>31050-F-Bancosantander</t>
  </si>
  <si>
    <t>IRORPEA31051P</t>
  </si>
  <si>
    <t>31051-F-SYNDICATED</t>
  </si>
  <si>
    <t>IRORPEA31059P</t>
  </si>
  <si>
    <t>31059-F-LCL</t>
  </si>
  <si>
    <t>LCL</t>
  </si>
  <si>
    <t>IRORPEA31070P</t>
  </si>
  <si>
    <t>31070-F-HSBC</t>
  </si>
  <si>
    <t>IRORPEA31073P</t>
  </si>
  <si>
    <t>31073-F-SYNDICATED</t>
  </si>
  <si>
    <t>IRORPEA31075P</t>
  </si>
  <si>
    <t>31075-F-RBI</t>
  </si>
  <si>
    <t>IRORPEA31077P</t>
  </si>
  <si>
    <t>31077-F-GoldmanSachs</t>
  </si>
  <si>
    <t>Goldman Sachs</t>
  </si>
  <si>
    <t>IRORPEA31078P</t>
  </si>
  <si>
    <t>31078-F-Arkea</t>
  </si>
  <si>
    <t>Arkea</t>
  </si>
  <si>
    <t>IRORPEA31083P</t>
  </si>
  <si>
    <t>31083-F-SparkasseNOE</t>
  </si>
  <si>
    <t>Sparkasse NOE</t>
  </si>
  <si>
    <t>IRORPEA31086P</t>
  </si>
  <si>
    <t>31086-F-BNPParibasForti</t>
  </si>
  <si>
    <t>IRORPEA31087P</t>
  </si>
  <si>
    <t>31087-F-OLBBank</t>
  </si>
  <si>
    <t>IRORPEA31088P</t>
  </si>
  <si>
    <t>31088-F-BankofChina</t>
  </si>
  <si>
    <t>IRORPEA31094P</t>
  </si>
  <si>
    <t>31094-F-RLBKärnten</t>
  </si>
  <si>
    <t>IRORPEA31095P</t>
  </si>
  <si>
    <t>31095-F-Zagrebackabanka</t>
  </si>
  <si>
    <t>Zagrebacka banka d.d</t>
  </si>
  <si>
    <t>IRORPEA31100P</t>
  </si>
  <si>
    <t>31100-F-MediocreditoIta</t>
  </si>
  <si>
    <t>Mediocredito Italiano S.p .A.</t>
  </si>
  <si>
    <t>IRORPEA31101P</t>
  </si>
  <si>
    <t>31101-F-IntesaSanpaolos</t>
  </si>
  <si>
    <t>IRORPEA31102P</t>
  </si>
  <si>
    <t>31102-F-HypoVorarlberg</t>
  </si>
  <si>
    <t>IRORPEA31106P</t>
  </si>
  <si>
    <t>31106-F-HypoVorarlberg</t>
  </si>
  <si>
    <t>IRORPEA31107P</t>
  </si>
  <si>
    <t>31107-F-SYNDICATED</t>
  </si>
  <si>
    <t>IRORPEA31108P</t>
  </si>
  <si>
    <t>31108-F-SYNDICATED</t>
  </si>
  <si>
    <t>IRORPEA31109P</t>
  </si>
  <si>
    <t>31109-F-SYNDICATED</t>
  </si>
  <si>
    <t>IRORPEA31110P</t>
  </si>
  <si>
    <t>31110-F-SYNDICATED</t>
  </si>
  <si>
    <t>IRORPEA31111P</t>
  </si>
  <si>
    <t>31111-F-SYNDICATED</t>
  </si>
  <si>
    <t>IRORPEA31113P</t>
  </si>
  <si>
    <t>31113-F-CaixabankS.A.</t>
  </si>
  <si>
    <t>Caixabank S.A.</t>
  </si>
  <si>
    <t>IRORPEA31114P</t>
  </si>
  <si>
    <t>31114-F-DeutscheBankAG,</t>
  </si>
  <si>
    <t>Deutsche Bank AG, London Branch</t>
  </si>
  <si>
    <t>IRORPEA31115P</t>
  </si>
  <si>
    <t>31115-F-GLASSAS</t>
  </si>
  <si>
    <t>GLAS SAS</t>
  </si>
  <si>
    <t>IRORPEA31116P</t>
  </si>
  <si>
    <t>31116-F-LEASING</t>
  </si>
  <si>
    <t>IRORPEA31117P</t>
  </si>
  <si>
    <t>31117-F-LEASING</t>
  </si>
  <si>
    <t>Franfinance Location</t>
  </si>
  <si>
    <t>IRORPEA31118P</t>
  </si>
  <si>
    <t>31118-F-LEASING</t>
  </si>
  <si>
    <t>La Banque Postale Leasing &amp; Factoring</t>
  </si>
  <si>
    <t>IRORPEA31119P</t>
  </si>
  <si>
    <t>31119-F-LEASING</t>
  </si>
  <si>
    <t>IRORPEA31120P</t>
  </si>
  <si>
    <t>31120-F-LEASING</t>
  </si>
  <si>
    <t>IRORPEA31121P</t>
  </si>
  <si>
    <t>31121-F-LEASING</t>
  </si>
  <si>
    <t>IRORPEA31122P</t>
  </si>
  <si>
    <t>31122-F-LEASING</t>
  </si>
  <si>
    <t>IRORPEA31123P</t>
  </si>
  <si>
    <t>31123-F-LEASING</t>
  </si>
  <si>
    <t>IRORPEA31124P</t>
  </si>
  <si>
    <t>31124-F-LEASING</t>
  </si>
  <si>
    <t>IRORPEA31125P</t>
  </si>
  <si>
    <t>31125-F-LEASING</t>
  </si>
  <si>
    <t>IRORPEA31126P</t>
  </si>
  <si>
    <t>31126-F-LEASING</t>
  </si>
  <si>
    <t>IRORPEA31303P</t>
  </si>
  <si>
    <t>31303-F-Belfius</t>
  </si>
  <si>
    <t>Belfius</t>
  </si>
  <si>
    <t>IRORPEA31304P</t>
  </si>
  <si>
    <t>31304-F-Belfius</t>
  </si>
  <si>
    <t>IRORPEA31305P</t>
  </si>
  <si>
    <t>31305-F-Belfius</t>
  </si>
  <si>
    <t>IRORPEA31485P</t>
  </si>
  <si>
    <t>31485-F-LEASING</t>
  </si>
  <si>
    <t>IRORPEA31554P</t>
  </si>
  <si>
    <t>31554-F-RLBKärnten</t>
  </si>
  <si>
    <t>IRORPEA31637P</t>
  </si>
  <si>
    <t>31637-F-LEASING</t>
  </si>
  <si>
    <t>IRORPEA31639P</t>
  </si>
  <si>
    <t>31639-F-LEASING</t>
  </si>
  <si>
    <t>IRORPEA31649P</t>
  </si>
  <si>
    <t>31649-F-LEASING</t>
  </si>
  <si>
    <t>IRORPEA31656P</t>
  </si>
  <si>
    <t>31656-F-LEASING</t>
  </si>
  <si>
    <t>IRORPEA31660P</t>
  </si>
  <si>
    <t>31660-F-LEASING</t>
  </si>
  <si>
    <t>IRORPEA31661P</t>
  </si>
  <si>
    <t>31661-F-LEASING</t>
  </si>
  <si>
    <t>IRORPEA31671P</t>
  </si>
  <si>
    <t>31671-F-LEASING</t>
  </si>
  <si>
    <t>ABC Finance leasing</t>
  </si>
  <si>
    <t>IRORPEA31675P</t>
  </si>
  <si>
    <t>31675-F-LEASING</t>
  </si>
  <si>
    <t>HW Leasing</t>
  </si>
  <si>
    <t>IRORPEA31676P</t>
  </si>
  <si>
    <t>31676-F-LEASING</t>
  </si>
  <si>
    <t>IRORPEA31678P</t>
  </si>
  <si>
    <t>31678-F-LEASING</t>
  </si>
  <si>
    <t>Sozialverband VdK NRW e.V.</t>
  </si>
  <si>
    <t>IRORPEA31679P</t>
  </si>
  <si>
    <t>31679-F-LEASING</t>
  </si>
  <si>
    <t>FCA Bank S.p.A. Niederlassung Deutschland</t>
  </si>
  <si>
    <t>IRORPEA31686P</t>
  </si>
  <si>
    <t>31686-F-LEASING</t>
  </si>
  <si>
    <t>IBERCAJA LEASING</t>
  </si>
  <si>
    <t>IRORPEA31690P</t>
  </si>
  <si>
    <t>31690-F-LEASING</t>
  </si>
  <si>
    <t>IRORPEA31691P</t>
  </si>
  <si>
    <t>31691-F-LEASING</t>
  </si>
  <si>
    <t>IRORPEA31720P</t>
  </si>
  <si>
    <t>31720-F-</t>
  </si>
  <si>
    <t>IRORPEA31734P</t>
  </si>
  <si>
    <t>31734-F-</t>
  </si>
  <si>
    <t>IRORPEA31739P</t>
  </si>
  <si>
    <t>31739-F-</t>
  </si>
  <si>
    <t>IRORPEA31743P</t>
  </si>
  <si>
    <t>31743-F-</t>
  </si>
  <si>
    <t>IRORPEA31744P</t>
  </si>
  <si>
    <t>31744-F-</t>
  </si>
  <si>
    <t>IRORPEA31769P</t>
  </si>
  <si>
    <t>31769-F-</t>
  </si>
  <si>
    <t>IRORPEA31790P</t>
  </si>
  <si>
    <t>31790-F-</t>
  </si>
  <si>
    <t>IRORPEA31798P</t>
  </si>
  <si>
    <t>31798-F-</t>
  </si>
  <si>
    <t>IRORPEA31811P</t>
  </si>
  <si>
    <t>31811-F-</t>
  </si>
  <si>
    <t>IRORPEA31856P</t>
  </si>
  <si>
    <t>31856-F-</t>
  </si>
  <si>
    <t>IRORPEA31857P</t>
  </si>
  <si>
    <t>31857-F-</t>
  </si>
  <si>
    <t>IRORPEA31859P</t>
  </si>
  <si>
    <t>31859-F-</t>
  </si>
  <si>
    <t>IRORPEA31860P</t>
  </si>
  <si>
    <t>31860-F-</t>
  </si>
  <si>
    <t>IRORPEA31861P</t>
  </si>
  <si>
    <t>31861-F-</t>
  </si>
  <si>
    <t>IRORPEA31890P</t>
  </si>
  <si>
    <t>31890-F-</t>
  </si>
  <si>
    <t>IRORPEA31891P</t>
  </si>
  <si>
    <t>31891-F-</t>
  </si>
  <si>
    <t>IRORPEA31892P</t>
  </si>
  <si>
    <t>31892-F-</t>
  </si>
  <si>
    <t>IRORPEA31893P</t>
  </si>
  <si>
    <t>31893-F-</t>
  </si>
  <si>
    <t>IRORPEA50010P</t>
  </si>
  <si>
    <t>50010-F-RLBVorarlberg</t>
  </si>
  <si>
    <t>IRORPEA50016P</t>
  </si>
  <si>
    <t>50016-F-RLBVorarlberg</t>
  </si>
  <si>
    <t>IRORPEA50018P</t>
  </si>
  <si>
    <t>50018-F-BBVA</t>
  </si>
  <si>
    <t>IRORPEA50019P</t>
  </si>
  <si>
    <t>50019-F-BBVA</t>
  </si>
  <si>
    <t>IRORPEA50020P</t>
  </si>
  <si>
    <t>50020-F-BBVA</t>
  </si>
  <si>
    <t>IRORPEA50021P</t>
  </si>
  <si>
    <t>50021-F-RLBVorarlberg</t>
  </si>
  <si>
    <t>IRORPEA50023P</t>
  </si>
  <si>
    <t>50023-F-BNPParibasForti</t>
  </si>
  <si>
    <t>IRORPEA50025P</t>
  </si>
  <si>
    <t>50025-F-RLBVorarlberg</t>
  </si>
  <si>
    <t>IRORPEA11206P</t>
  </si>
  <si>
    <t>I3098:P3125</t>
  </si>
  <si>
    <t>11206-F-BPAquitaineCent</t>
  </si>
  <si>
    <t>IRORPEA11206P.PS</t>
  </si>
  <si>
    <t>IRORPEA11206P.PAYMENTTABLE.DATA</t>
  </si>
  <si>
    <t>24026 @ 07:58:23 AM</t>
  </si>
  <si>
    <t>IRORPEA11206P.K.Price</t>
  </si>
  <si>
    <t>24027 @ 07:58:23 AM</t>
  </si>
  <si>
    <t>IRORPEA11206P.K.PRICE</t>
  </si>
  <si>
    <t>IRORPEA11206P.K.PRICE_IRORPEA11206P.PS.PAYMENTLOG.EX</t>
  </si>
  <si>
    <t>IRORPEA11207P</t>
  </si>
  <si>
    <t>I3126:P3153</t>
  </si>
  <si>
    <t>11207-F-BPAquitaineCent</t>
  </si>
  <si>
    <t>IRORPEA11207P.PS</t>
  </si>
  <si>
    <t>IRORPEA11207P.PAYMENTTABLE.DATA</t>
  </si>
  <si>
    <t>24028 @ 07:58:23 AM</t>
  </si>
  <si>
    <t>IRORPEA11207P.K.Price</t>
  </si>
  <si>
    <t>24029 @ 07:58:23 AM</t>
  </si>
  <si>
    <t>IRORPEA11207P.K.PRICE</t>
  </si>
  <si>
    <t>IRORPEA11207P.K.PRICE_IRORPEA11207P.PS.PAYMENTLOG.EX</t>
  </si>
  <si>
    <t>IRORPEA10032P</t>
  </si>
  <si>
    <t>10032-F-DEXIACL</t>
  </si>
  <si>
    <t>IRORPEA11261P</t>
  </si>
  <si>
    <t>I3857:P3863</t>
  </si>
  <si>
    <t>11261-F-MARKET</t>
  </si>
  <si>
    <t>IRORPEA11261P.PS</t>
  </si>
  <si>
    <t>IRORPEA11261P.PAYMENTTABLE.DATA</t>
  </si>
  <si>
    <t>8691 @ 07:58:26 AM</t>
  </si>
  <si>
    <t>IRORPEA11261P.K.Price</t>
  </si>
  <si>
    <t>16225 @ 07:58:26 AM</t>
  </si>
  <si>
    <t>IRORPEA11261P.K.PRICE</t>
  </si>
  <si>
    <t>IRORPEA11261P.K.PRICE_IRORPEA11261P.PS.PAYMENTLOG.EX</t>
  </si>
  <si>
    <t>IRORPEA11262P</t>
  </si>
  <si>
    <t>I3864:P3941</t>
  </si>
  <si>
    <t>11262-F-SocieteGenerale</t>
  </si>
  <si>
    <t>IRORPEA11262P.PS</t>
  </si>
  <si>
    <t>IRORPEA11262P.PAYMENTTABLE.DATA</t>
  </si>
  <si>
    <t>8912 @ 07:58:26 AM</t>
  </si>
  <si>
    <t>IRORPEA11262P.K.Price</t>
  </si>
  <si>
    <t>16271 @ 07:58:26 AM</t>
  </si>
  <si>
    <t>IRORPEA11262P.K.PRICE</t>
  </si>
  <si>
    <t>IRORPEA11262P.K.PRICE_IRORPEA11262P.PS.PAYMENTLOG.EX</t>
  </si>
  <si>
    <t>I10743:P10791</t>
  </si>
  <si>
    <t>IRORPEA11520P.PS</t>
  </si>
  <si>
    <t>IRORPEA11520P.PAYMENTTABLE.DATA</t>
  </si>
  <si>
    <t>24291 @ 07:58:49 AM</t>
  </si>
  <si>
    <t>IRORPEA11520P.K.Price</t>
  </si>
  <si>
    <t>24292 @ 07:58:49 AM</t>
  </si>
  <si>
    <t>IRORPEA11520P.K.PRICE</t>
  </si>
  <si>
    <t>IRORPEA11520P.K.PRICE_IRORPEA11520P.PS.PAYMENTLOG.EX</t>
  </si>
  <si>
    <t>I10792:P10841</t>
  </si>
  <si>
    <t>IRORPEA11522P.PS</t>
  </si>
  <si>
    <t>IRORPEA11522P.PAYMENTTABLE.DATA</t>
  </si>
  <si>
    <t>24293 @ 07:58:49 AM</t>
  </si>
  <si>
    <t>IRORPEA11522P.K.Price</t>
  </si>
  <si>
    <t>24294 @ 07:58:49 AM</t>
  </si>
  <si>
    <t>IRORPEA11522P.K.PRICE</t>
  </si>
  <si>
    <t>IRORPEA11522P.K.PRICE_IRORPEA11522P.PS.PAYMENTLOG.EX</t>
  </si>
  <si>
    <t>I29243:P29278</t>
  </si>
  <si>
    <t>IRORPEA11826P.PS</t>
  </si>
  <si>
    <t>IRORPEA11826P.PAYMENTTABLE.DATA</t>
  </si>
  <si>
    <t>24688 @ 07:59:25 AM</t>
  </si>
  <si>
    <t>IRORPEA11826P.K.Price</t>
  </si>
  <si>
    <t>24689 @ 07:59:25 AM</t>
  </si>
  <si>
    <t>IRORPEA11826P.K.PRICE</t>
  </si>
  <si>
    <t>IRORPEA11826P.K.PRICE_IRORPEA11826P.PS.PAYMENTLOG.EX</t>
  </si>
  <si>
    <t>IRORPEA30312P</t>
  </si>
  <si>
    <t>I35510:P35510</t>
  </si>
  <si>
    <t>30312-F-KBC</t>
  </si>
  <si>
    <t>IRORPEA30312P.PS</t>
  </si>
  <si>
    <t>IRORPEA30312P.PAYMENTTABLE.DATA</t>
  </si>
  <si>
    <t>25007 @ 07:59:51 AM</t>
  </si>
  <si>
    <t>IRORPEA30312P.K.Price</t>
  </si>
  <si>
    <t>25008 @ 07:59:51 AM</t>
  </si>
  <si>
    <t>IRORPEA30312P.K.PRICE</t>
  </si>
  <si>
    <t>IRORPEA30312P.K.PRICE_IRORPEA30312P.PS.PAYMENTLOG.EX</t>
  </si>
  <si>
    <t>IRORPEA30313P</t>
  </si>
  <si>
    <t>I35511:P35511</t>
  </si>
  <si>
    <t>30313-F-KBC</t>
  </si>
  <si>
    <t>IRORPEA30313P.PS</t>
  </si>
  <si>
    <t>IRORPEA30313P.PAYMENTTABLE.DATA</t>
  </si>
  <si>
    <t>25009 @ 07:59:51 AM</t>
  </si>
  <si>
    <t>IRORPEA30313P.K.Price</t>
  </si>
  <si>
    <t>25010 @ 07:59:51 AM</t>
  </si>
  <si>
    <t>IRORPEA30313P.K.PRICE</t>
  </si>
  <si>
    <t>IRORPEA30313P.K.PRICE_IRORPEA30313P.PS.PAYMENTLOG.EX</t>
  </si>
  <si>
    <t>IRORPEA30314P</t>
  </si>
  <si>
    <t>I35512:P35512</t>
  </si>
  <si>
    <t>30314-F-KBC</t>
  </si>
  <si>
    <t>IRORPEA30314P.PS</t>
  </si>
  <si>
    <t>IRORPEA30314P.PAYMENTTABLE.DATA</t>
  </si>
  <si>
    <t>25011 @ 07:59:51 AM</t>
  </si>
  <si>
    <t>IRORPEA30314P.K.Price</t>
  </si>
  <si>
    <t>25012 @ 07:59:51 AM</t>
  </si>
  <si>
    <t>IRORPEA30314P.K.PRICE</t>
  </si>
  <si>
    <t>IRORPEA30314P.K.PRICE_IRORPEA30314P.PS.PAYMENTLOG.EX</t>
  </si>
  <si>
    <t>IRORPEA30315P</t>
  </si>
  <si>
    <t>I35513:P35513</t>
  </si>
  <si>
    <t>30315-F-KBC</t>
  </si>
  <si>
    <t>IRORPEA30315P.PS</t>
  </si>
  <si>
    <t>IRORPEA30315P.PAYMENTTABLE.DATA</t>
  </si>
  <si>
    <t>25013 @ 07:59:52 AM</t>
  </si>
  <si>
    <t>IRORPEA30315P.K.Price</t>
  </si>
  <si>
    <t>25014 @ 07:59:52 AM</t>
  </si>
  <si>
    <t>IRORPEA30315P.K.PRICE</t>
  </si>
  <si>
    <t>IRORPEA30315P.K.PRICE_IRORPEA30315P.PS.PAYMENTLOG.EX</t>
  </si>
  <si>
    <t>IRORPEA30316P</t>
  </si>
  <si>
    <t>I35514:P35514</t>
  </si>
  <si>
    <t>30316-F-KBC</t>
  </si>
  <si>
    <t>IRORPEA30316P.PS</t>
  </si>
  <si>
    <t>IRORPEA30316P.PAYMENTTABLE.DATA</t>
  </si>
  <si>
    <t>25015 @ 07:59:52 AM</t>
  </si>
  <si>
    <t>IRORPEA30316P.K.Price</t>
  </si>
  <si>
    <t>25016 @ 07:59:52 AM</t>
  </si>
  <si>
    <t>IRORPEA30316P.K.PRICE</t>
  </si>
  <si>
    <t>IRORPEA30316P.K.PRICE_IRORPEA30316P.PS.PAYMENTLOG.EX</t>
  </si>
  <si>
    <t>IRORPEA30317P</t>
  </si>
  <si>
    <t>I35515:P35515</t>
  </si>
  <si>
    <t>30317-F-KBC</t>
  </si>
  <si>
    <t>IRORPEA30317P.PS</t>
  </si>
  <si>
    <t>IRORPEA30317P.PAYMENTTABLE.DATA</t>
  </si>
  <si>
    <t>25017 @ 07:59:52 AM</t>
  </si>
  <si>
    <t>IRORPEA30317P.K.Price</t>
  </si>
  <si>
    <t>25018 @ 07:59:52 AM</t>
  </si>
  <si>
    <t>IRORPEA30317P.K.PRICE</t>
  </si>
  <si>
    <t>IRORPEA30317P.K.PRICE_IRORPEA30317P.PS.PAYMENTLOG.EX</t>
  </si>
  <si>
    <t>IRORPEA30547P</t>
  </si>
  <si>
    <t>I39163:P39174</t>
  </si>
  <si>
    <t>30547-F-BNPParibasForti</t>
  </si>
  <si>
    <t>IRORPEA30547P.PS</t>
  </si>
  <si>
    <t>IRORPEA30547P.PAYMENTTABLE.DATA</t>
  </si>
  <si>
    <t>4003 @ 08:00:15 AM</t>
  </si>
  <si>
    <t>IRORPEA30547P.K.Price</t>
  </si>
  <si>
    <t>18871 @ 08:00:15 AM</t>
  </si>
  <si>
    <t>IRORPEA30547P.K.PRICE</t>
  </si>
  <si>
    <t>IRORPEA30547P.K.PRICE_IRORPEA30547P.PS.PAYMENTLOG.EX</t>
  </si>
  <si>
    <t>IRORPEA30548P</t>
  </si>
  <si>
    <t>I39175:P39186</t>
  </si>
  <si>
    <t>30548-F-BNPParibasForti</t>
  </si>
  <si>
    <t>IRORPEA30548P.PS</t>
  </si>
  <si>
    <t>IRORPEA30548P.PAYMENTTABLE.DATA</t>
  </si>
  <si>
    <t>5425 @ 08:00:15 AM</t>
  </si>
  <si>
    <t>IRORPEA30548P.K.Price</t>
  </si>
  <si>
    <t>17608 @ 08:00:15 AM</t>
  </si>
  <si>
    <t>IRORPEA30548P.K.PRICE</t>
  </si>
  <si>
    <t>IRORPEA30548P.K.PRICE_IRORPEA30548P.PS.PAYMENTLOG.EX</t>
  </si>
  <si>
    <t>IRORPEA30549P</t>
  </si>
  <si>
    <t>I39187:P39198</t>
  </si>
  <si>
    <t>30549-F-BNPParibasForti</t>
  </si>
  <si>
    <t>IRORPEA30549P.PS</t>
  </si>
  <si>
    <t>IRORPEA30549P.PAYMENTTABLE.DATA</t>
  </si>
  <si>
    <t>6249 @ 08:00:15 AM</t>
  </si>
  <si>
    <t>IRORPEA30549P.K.Price</t>
  </si>
  <si>
    <t>14876 @ 08:00:15 AM</t>
  </si>
  <si>
    <t>IRORPEA30549P.K.PRICE</t>
  </si>
  <si>
    <t>IRORPEA30549P.K.PRICE_IRORPEA30549P.PS.PAYMENTLOG.EX</t>
  </si>
  <si>
    <t>IRORPEA30550P</t>
  </si>
  <si>
    <t>I39199:P39210</t>
  </si>
  <si>
    <t>30550-F-BNPParibasForti</t>
  </si>
  <si>
    <t>IRORPEA30550P.PS</t>
  </si>
  <si>
    <t>IRORPEA30550P.PAYMENTTABLE.DATA</t>
  </si>
  <si>
    <t>4127 @ 08:00:15 AM</t>
  </si>
  <si>
    <t>IRORPEA30550P.K.Price</t>
  </si>
  <si>
    <t>16662 @ 08:00:15 AM</t>
  </si>
  <si>
    <t>IRORPEA30550P.K.PRICE</t>
  </si>
  <si>
    <t>IRORPEA30550P.K.PRICE_IRORPEA30550P.PS.PAYMENTLOG.EX</t>
  </si>
  <si>
    <t>IRORPEA30551P</t>
  </si>
  <si>
    <t>I39211:P39222</t>
  </si>
  <si>
    <t>30551-F-BNPParibasForti</t>
  </si>
  <si>
    <t>IRORPEA30551P.PS</t>
  </si>
  <si>
    <t>IRORPEA30551P.PAYMENTTABLE.DATA</t>
  </si>
  <si>
    <t>5423 @ 08:00:15 AM</t>
  </si>
  <si>
    <t>IRORPEA30551P.K.Price</t>
  </si>
  <si>
    <t>18096 @ 08:00:15 AM</t>
  </si>
  <si>
    <t>IRORPEA30551P.K.PRICE</t>
  </si>
  <si>
    <t>IRORPEA30551P.K.PRICE_IRORPEA30551P.PS.PAYMENTLOG.EX</t>
  </si>
  <si>
    <t>IRORPEA30552P</t>
  </si>
  <si>
    <t>I39223:P39234</t>
  </si>
  <si>
    <t>30552-F-BNPParibasForti</t>
  </si>
  <si>
    <t>IRORPEA30552P.PS</t>
  </si>
  <si>
    <t>IRORPEA30552P.PAYMENTTABLE.DATA</t>
  </si>
  <si>
    <t>6394 @ 08:00:15 AM</t>
  </si>
  <si>
    <t>IRORPEA30552P.K.Price</t>
  </si>
  <si>
    <t>17514 @ 08:00:15 AM</t>
  </si>
  <si>
    <t>IRORPEA30552P.K.PRICE</t>
  </si>
  <si>
    <t>IRORPEA30552P.K.PRICE_IRORPEA30552P.PS.PAYMENTLOG.EX</t>
  </si>
  <si>
    <t>IRORPEA11065P</t>
  </si>
  <si>
    <t>11065-F-LEASING</t>
  </si>
  <si>
    <t>IRORPEA31047P</t>
  </si>
  <si>
    <t>I45879:P45893</t>
  </si>
  <si>
    <t>31047-F-RLBSteiermark</t>
  </si>
  <si>
    <t>IRORPEA31047P.PS</t>
  </si>
  <si>
    <t>IRORPEA31047P.PAYMENTTABLE.DATA</t>
  </si>
  <si>
    <t>25386 @ 08:01:15 AM</t>
  </si>
  <si>
    <t>IRORPEA31047P.K.Price</t>
  </si>
  <si>
    <t>25387 @ 08:01:15 AM</t>
  </si>
  <si>
    <t>IRORPEA31047P.K.PRICE</t>
  </si>
  <si>
    <t>IRORPEA31047P.K.PRICE_IRORPEA31047P.PS.PAYMENTLOG.EX</t>
  </si>
  <si>
    <t>IRORPEA31048P</t>
  </si>
  <si>
    <t>I45894:P45906</t>
  </si>
  <si>
    <t>31048-F-ErsteBank</t>
  </si>
  <si>
    <t>IRORPEA31048P.PS</t>
  </si>
  <si>
    <t>IRORPEA31048P.PAYMENTTABLE.DATA</t>
  </si>
  <si>
    <t>25389 @ 08:01:15 AM</t>
  </si>
  <si>
    <t>IRORPEA31048P.K.Price</t>
  </si>
  <si>
    <t>25390 @ 08:01:15 AM</t>
  </si>
  <si>
    <t>IRORPEA31048P.K.PRICE</t>
  </si>
  <si>
    <t>IRORPEA31048P.K.PRICE_IRORPEA31048P.PS.PAYMENTLOG.EX</t>
  </si>
  <si>
    <t>IRORPEA31049P</t>
  </si>
  <si>
    <t>I45907:P45914</t>
  </si>
  <si>
    <t>31049-F-CARDIFFRANCE</t>
  </si>
  <si>
    <t>IRORPEA31049P.PS</t>
  </si>
  <si>
    <t>IRORPEA31049P.PAYMENTTABLE.DATA</t>
  </si>
  <si>
    <t>5006 @ 08:01:15 AM</t>
  </si>
  <si>
    <t>IRORPEA31049P.K.Price</t>
  </si>
  <si>
    <t>15185 @ 08:01:15 AM</t>
  </si>
  <si>
    <t>IRORPEA31049P.K.PRICE</t>
  </si>
  <si>
    <t>IRORPEA31049P.K.PRICE_IRORPEA31049P.PS.PAYMENTLOG.EX</t>
  </si>
  <si>
    <t>IRORPEA11067P</t>
  </si>
  <si>
    <t>11067-F-LEASING</t>
  </si>
  <si>
    <t>I47027:P47082</t>
  </si>
  <si>
    <t>IRORPEA31102P.PS</t>
  </si>
  <si>
    <t>IRORPEA31102P.PAYMENTTABLE.DATA</t>
  </si>
  <si>
    <t>25457 @ 08:01:22 AM</t>
  </si>
  <si>
    <t>IRORPEA31102P.K.Price</t>
  </si>
  <si>
    <t>25458 @ 08:01:22 AM</t>
  </si>
  <si>
    <t>IRORPEA31102P.K.PRICE</t>
  </si>
  <si>
    <t>IRORPEA31102P.K.PRICE_IRORPEA31102P.PS.PAYMENTLOG.EX</t>
  </si>
  <si>
    <t>I47083:P47103</t>
  </si>
  <si>
    <t>IRORPEA31106P.PS</t>
  </si>
  <si>
    <t>IRORPEA31106P.PAYMENTTABLE.DATA</t>
  </si>
  <si>
    <t>25459 @ 08:01:22 AM</t>
  </si>
  <si>
    <t>IRORPEA31106P.K.Price</t>
  </si>
  <si>
    <t>25460 @ 08:01:22 AM</t>
  </si>
  <si>
    <t>IRORPEA31106P.K.PRICE</t>
  </si>
  <si>
    <t>IRORPEA31106P.K.PRICE_IRORPEA31106P.PS.PAYMENTLOG.EX</t>
  </si>
  <si>
    <t>IRORPEA31355P</t>
  </si>
  <si>
    <t>I48378:P48378</t>
  </si>
  <si>
    <t>31355-F-Belfius</t>
  </si>
  <si>
    <t>IRORPEA31355P.PS</t>
  </si>
  <si>
    <t>IRORPEA31355P.PAYMENTTABLE.DATA</t>
  </si>
  <si>
    <t>25624 @ 08:01:36 AM</t>
  </si>
  <si>
    <t>IRORPEA31355P.K.Price</t>
  </si>
  <si>
    <t>25625 @ 08:01:36 AM</t>
  </si>
  <si>
    <t>IRORPEA31355P.K.PRICE</t>
  </si>
  <si>
    <t>IRORPEA31355P.K.PRICE_IRORPEA31355P.PS.PAYMENTLOG.EX</t>
  </si>
  <si>
    <t>IRORPEA31630P</t>
  </si>
  <si>
    <t>I50655:P50718</t>
  </si>
  <si>
    <t>31630-F-LEASING</t>
  </si>
  <si>
    <t>IRORPEA31630P.PS</t>
  </si>
  <si>
    <t>IRORPEA31630P.PAYMENTTABLE.DATA</t>
  </si>
  <si>
    <t>3945 @ 08:01:43 AM</t>
  </si>
  <si>
    <t>IRORPEA31630P.K.Price</t>
  </si>
  <si>
    <t>16866 @ 08:01:43 AM</t>
  </si>
  <si>
    <t>IRORPEA31630P.K.PRICE</t>
  </si>
  <si>
    <t>IRORPEA31630P.K.PRICE_IRORPEA31630P.PS.PAYMENTLOG.EX</t>
  </si>
  <si>
    <t>IRORPEA11087P</t>
  </si>
  <si>
    <t>11087-F-LEASING</t>
  </si>
  <si>
    <t>Finamur</t>
  </si>
  <si>
    <t>IRORPEA31850P</t>
  </si>
  <si>
    <t>I53944:P53946</t>
  </si>
  <si>
    <t>31850-F-Facilité -</t>
  </si>
  <si>
    <t>IRORPEA31850P.PS</t>
  </si>
  <si>
    <t>IRORPEA31850P.PAYMENTTABLE.DATA</t>
  </si>
  <si>
    <t>4047 @ 08:02:03 AM</t>
  </si>
  <si>
    <t>IRORPEA31850P.K.Price</t>
  </si>
  <si>
    <t>16764 @ 08:02:03 AM</t>
  </si>
  <si>
    <t>IRORPEA31850P.K.PRICE</t>
  </si>
  <si>
    <t>IRORPEA31850P.K.PRICE_IRORPEA31850P.PS.PAYMENTLOG.EX</t>
  </si>
  <si>
    <t>IRORPEA31851P</t>
  </si>
  <si>
    <t>I53947:P53947</t>
  </si>
  <si>
    <t>31851-F-AUTRE</t>
  </si>
  <si>
    <t>IRORPEA31851P.PS</t>
  </si>
  <si>
    <t>IRORPEA31851P.PAYMENTTABLE.DATA</t>
  </si>
  <si>
    <t>4491 @ 08:02:03 AM</t>
  </si>
  <si>
    <t>IRORPEA31851P.K.Price</t>
  </si>
  <si>
    <t>14885 @ 08:02:03 AM</t>
  </si>
  <si>
    <t>IRORPEA31851P.K.PRICE</t>
  </si>
  <si>
    <t>IRORPEA31851P.K.PRICE_IRORPEA31851P.PS.PAYMENTLOG.EX</t>
  </si>
  <si>
    <t>IRORPEA11362P</t>
  </si>
  <si>
    <t>11362-F-LEASING</t>
  </si>
  <si>
    <t>KredietBank France</t>
  </si>
  <si>
    <t>IRORPEA11363P</t>
  </si>
  <si>
    <t>11363-F-LEASING</t>
  </si>
  <si>
    <t>IRORPEA11364P</t>
  </si>
  <si>
    <t>11364-F-LEASING</t>
  </si>
  <si>
    <t>IRORPEA11474P</t>
  </si>
  <si>
    <t>11474-F-MARKET</t>
  </si>
  <si>
    <t>IRORPEA11596P</t>
  </si>
  <si>
    <t>11596-F-BNPParibasForti</t>
  </si>
  <si>
    <t>IRORPEA11661P</t>
  </si>
  <si>
    <t>11661-F-LEASING</t>
  </si>
  <si>
    <t>IRORPEA11664P</t>
  </si>
  <si>
    <t>11664-F-LEASING</t>
  </si>
  <si>
    <t>IRORPEA11668P</t>
  </si>
  <si>
    <t>11668-F-LEASING</t>
  </si>
  <si>
    <t>IRORPEA11675P</t>
  </si>
  <si>
    <t>11675-F-DEXIACL</t>
  </si>
  <si>
    <t>IRORPEA11677P</t>
  </si>
  <si>
    <t>11677-F-DEXIACL</t>
  </si>
  <si>
    <t>IRORPEA11680P</t>
  </si>
  <si>
    <t>11680-F-DEXIACL</t>
  </si>
  <si>
    <t>IRORPEA11714P</t>
  </si>
  <si>
    <t>11714-F-LEASING</t>
  </si>
  <si>
    <t>IRORPEA11718P</t>
  </si>
  <si>
    <t>11718-F-LEASING</t>
  </si>
  <si>
    <t>IRORPEA11755P</t>
  </si>
  <si>
    <t>11755-F-DEXIACL</t>
  </si>
  <si>
    <t>IRORPEA11757P</t>
  </si>
  <si>
    <t>11757-F-LEASING</t>
  </si>
  <si>
    <t>IRORPEA11843P</t>
  </si>
  <si>
    <t>11843-F-Sparkasse</t>
  </si>
  <si>
    <t>IRORPEA11871P</t>
  </si>
  <si>
    <t>11871-F-BancaMontePasch</t>
  </si>
  <si>
    <t>IRORPEA11946P</t>
  </si>
  <si>
    <t>11946-F-ErsteBank</t>
  </si>
  <si>
    <t>IRORPEA11952P</t>
  </si>
  <si>
    <t>11952-F-RLBSteiermark</t>
  </si>
  <si>
    <t>IRORPEA30177P</t>
  </si>
  <si>
    <t>30177-F-LEASING</t>
  </si>
  <si>
    <t>IRORPEA30203P</t>
  </si>
  <si>
    <t>30203-F-LEASING</t>
  </si>
  <si>
    <t>IRORPEA30319P</t>
  </si>
  <si>
    <t>30319-F-KBC</t>
  </si>
  <si>
    <t>IRORPEA30320P</t>
  </si>
  <si>
    <t>30320-F-KBC</t>
  </si>
  <si>
    <t>IRORPEA30448P</t>
  </si>
  <si>
    <t>30448-F-BNPParibasForti</t>
  </si>
  <si>
    <t>IRORPEA30449P</t>
  </si>
  <si>
    <t>30449-F-BNPParibasForti</t>
  </si>
  <si>
    <t>IRORPEA30451P</t>
  </si>
  <si>
    <t>30451-F-BNPParibasForti</t>
  </si>
  <si>
    <t>IRORPEA30452P</t>
  </si>
  <si>
    <t>30452-F-BNPParibasForti</t>
  </si>
  <si>
    <t>IRORPEA30456P</t>
  </si>
  <si>
    <t>30456-F-CENorddeFranceE</t>
  </si>
  <si>
    <t>IRORPEA30619P</t>
  </si>
  <si>
    <t>30619-F-Caixageraldedep</t>
  </si>
  <si>
    <t>Caixa geral de depositos</t>
  </si>
  <si>
    <t>IRORPEA30728P</t>
  </si>
  <si>
    <t>30728-F-RLBOOE</t>
  </si>
  <si>
    <t>IRORPEA30884P</t>
  </si>
  <si>
    <t>30884-F-CICNordOuest</t>
  </si>
  <si>
    <t>IRORPEA30888P</t>
  </si>
  <si>
    <t>30888-F-CANorddeFrance</t>
  </si>
  <si>
    <t>IRORPEA31031P</t>
  </si>
  <si>
    <t>31031-F-BanqueCourtois</t>
  </si>
  <si>
    <t>Banque Courtois</t>
  </si>
  <si>
    <t>IRORPEA31042P</t>
  </si>
  <si>
    <t>31042-F-Sparkasse</t>
  </si>
  <si>
    <t>IRORPEA31043P</t>
  </si>
  <si>
    <t>31043-F-Sparkasse</t>
  </si>
  <si>
    <t>IRORPEA31068P</t>
  </si>
  <si>
    <t>31068-F-HSBC</t>
  </si>
  <si>
    <t>IRORPEA31072P</t>
  </si>
  <si>
    <t>31072-F-RLBSteiermark</t>
  </si>
  <si>
    <t>IRORPEA31089P</t>
  </si>
  <si>
    <t>31089-F-UlsterBank</t>
  </si>
  <si>
    <t>IRORPEA31090P</t>
  </si>
  <si>
    <t>31090-F-UlsterBank</t>
  </si>
  <si>
    <t>IRORPEA31091P</t>
  </si>
  <si>
    <t>31091-F-UlsterBank</t>
  </si>
  <si>
    <t>IRORPEA31092P</t>
  </si>
  <si>
    <t>31092-F-UlsterBank</t>
  </si>
  <si>
    <t>IRORPEA31093P</t>
  </si>
  <si>
    <t>31093-F-UlsterBank</t>
  </si>
  <si>
    <t>IRORPEA31300P</t>
  </si>
  <si>
    <t>31300-F-Belfius</t>
  </si>
  <si>
    <t>IRORPEA31301P</t>
  </si>
  <si>
    <t>31301-F-Belfius</t>
  </si>
  <si>
    <t>IRORPEA31302P</t>
  </si>
  <si>
    <t>31302-F-Belfius</t>
  </si>
  <si>
    <t>IRORPEA31521P</t>
  </si>
  <si>
    <t>31521-F-CASudMediterane</t>
  </si>
  <si>
    <t>CA Sud Mediteranee</t>
  </si>
  <si>
    <t>IRORPEA31636P</t>
  </si>
  <si>
    <t>31636-F-LEASING</t>
  </si>
  <si>
    <t>IRORPEA31638P</t>
  </si>
  <si>
    <t>31638-F-LEASING</t>
  </si>
  <si>
    <t>IRORPEA31640P</t>
  </si>
  <si>
    <t>31640-F-LEASING</t>
  </si>
  <si>
    <t>Merca leasing</t>
  </si>
  <si>
    <t>IRORPEA31664P</t>
  </si>
  <si>
    <t>31664-F-LEASING</t>
  </si>
  <si>
    <t>MKB Mittelrheinische Bank GmbH</t>
  </si>
  <si>
    <t>IRORPEA31670P</t>
  </si>
  <si>
    <t>31670-F-LEASING</t>
  </si>
  <si>
    <t>IRORPEA31703P</t>
  </si>
  <si>
    <t>31703-F-</t>
  </si>
  <si>
    <t>IRORPEA31704P</t>
  </si>
  <si>
    <t>31704-F-</t>
  </si>
  <si>
    <t>IRORPEA31705P</t>
  </si>
  <si>
    <t>31705-F-</t>
  </si>
  <si>
    <t>IRORPEA31706P</t>
  </si>
  <si>
    <t>31706-F-</t>
  </si>
  <si>
    <t>IRORPEA31707P</t>
  </si>
  <si>
    <t>31707-F-</t>
  </si>
  <si>
    <t>IRORPEA31708P</t>
  </si>
  <si>
    <t>31708-F-</t>
  </si>
  <si>
    <t>IRORPEA31709P</t>
  </si>
  <si>
    <t>31709-F-</t>
  </si>
  <si>
    <t>IRORPEA31746P</t>
  </si>
  <si>
    <t>31746-F-</t>
  </si>
  <si>
    <t>IRORPEA31759P</t>
  </si>
  <si>
    <t>31759-F-</t>
  </si>
  <si>
    <t>IRORPEA31789P</t>
  </si>
  <si>
    <t>31789-F-</t>
  </si>
  <si>
    <t>IRORPEA31814P</t>
  </si>
  <si>
    <t>31814-F-</t>
  </si>
  <si>
    <t>IRORPEA31815P</t>
  </si>
  <si>
    <t>31815-F-</t>
  </si>
  <si>
    <t>IRORPEA31819P</t>
  </si>
  <si>
    <t>31819-F-</t>
  </si>
  <si>
    <t>IRORPEA31822P</t>
  </si>
  <si>
    <t>31822-F-</t>
  </si>
  <si>
    <t>IRORPEA31823P</t>
  </si>
  <si>
    <t>31823-F-</t>
  </si>
  <si>
    <t>IRORPEA31825P</t>
  </si>
  <si>
    <t>31825-F-</t>
  </si>
  <si>
    <t>IRORPEA31827P</t>
  </si>
  <si>
    <t>31827-F-</t>
  </si>
  <si>
    <t>IRORPEA31839P</t>
  </si>
  <si>
    <t>31839-F-</t>
  </si>
  <si>
    <t>IRORPEA31858P</t>
  </si>
  <si>
    <t>31858-F-</t>
  </si>
  <si>
    <t>IRORPEA31895P</t>
  </si>
  <si>
    <t>31895-F-</t>
  </si>
  <si>
    <t>IRORPEA31898P</t>
  </si>
  <si>
    <t>31898-F-</t>
  </si>
  <si>
    <t>ID</t>
  </si>
  <si>
    <t>Kerius ID</t>
  </si>
  <si>
    <t>Strategy ID</t>
  </si>
  <si>
    <t>Trade ID</t>
  </si>
  <si>
    <t>Link ID</t>
  </si>
  <si>
    <t>Product</t>
  </si>
  <si>
    <t>Client</t>
  </si>
  <si>
    <t>Counterparty</t>
  </si>
  <si>
    <t>Fixing Date</t>
  </si>
  <si>
    <t>Accrual Start</t>
  </si>
  <si>
    <t>Accrual End</t>
  </si>
  <si>
    <t>Payment Date</t>
  </si>
  <si>
    <t>Notional</t>
  </si>
  <si>
    <t>Currency</t>
  </si>
  <si>
    <t>Coupon</t>
  </si>
  <si>
    <t>Basis</t>
  </si>
  <si>
    <t>Margin</t>
  </si>
  <si>
    <t>FIXING DATE</t>
  </si>
  <si>
    <t>ACCRUAL START DATE</t>
  </si>
  <si>
    <t>ACCRUAL END DATE</t>
  </si>
  <si>
    <t>PAYMENT DATE</t>
  </si>
  <si>
    <t>DCF</t>
  </si>
  <si>
    <t>DAY COUNT</t>
  </si>
  <si>
    <t>PAYMENT PV</t>
  </si>
  <si>
    <t>PAYMENT PV PMT CCY</t>
  </si>
  <si>
    <t>PAYMENT ACTUAL</t>
  </si>
  <si>
    <t>PAYMENT ACTUAL DOM CCY</t>
  </si>
  <si>
    <t>DF</t>
  </si>
  <si>
    <t>1-day Interests</t>
  </si>
  <si>
    <t>NOTIONAL</t>
  </si>
  <si>
    <t>COUPON</t>
  </si>
  <si>
    <t>MARGIN</t>
  </si>
  <si>
    <t>MARGIN PV</t>
  </si>
  <si>
    <t>MARGIN ACTUAL</t>
  </si>
  <si>
    <t>TOTAL</t>
  </si>
  <si>
    <t>CURRENCY</t>
  </si>
  <si>
    <t>Table Range</t>
  </si>
  <si>
    <t>Name</t>
  </si>
  <si>
    <t>Object</t>
  </si>
  <si>
    <t>Type</t>
  </si>
  <si>
    <t>Index</t>
  </si>
  <si>
    <t>Side</t>
  </si>
  <si>
    <t>Payment Table</t>
  </si>
  <si>
    <t>Updated</t>
  </si>
  <si>
    <t>Timer</t>
  </si>
  <si>
    <t>Include Value Date</t>
  </si>
  <si>
    <t>NowDate</t>
  </si>
  <si>
    <t>Quality</t>
  </si>
  <si>
    <t>Method</t>
  </si>
  <si>
    <t>Model</t>
  </si>
  <si>
    <t>Components</t>
  </si>
  <si>
    <t>PV.ACCRUED</t>
  </si>
  <si>
    <t>PV.DIRTY</t>
  </si>
  <si>
    <t>LogEx</t>
  </si>
  <si>
    <t>FixingDate</t>
  </si>
  <si>
    <t>Fixing</t>
  </si>
  <si>
    <t>Ajusté du floor</t>
  </si>
  <si>
    <t>Scénario +1%</t>
  </si>
  <si>
    <t>Scénario -1%</t>
  </si>
  <si>
    <t>Ancien fixing</t>
  </si>
  <si>
    <t>z</t>
  </si>
  <si>
    <t>Nouveau fixing +1%</t>
  </si>
  <si>
    <t>Nouveau fixing -1%</t>
  </si>
  <si>
    <t>Actual</t>
  </si>
  <si>
    <t>Accrual END ACC</t>
  </si>
  <si>
    <t>New date</t>
  </si>
  <si>
    <t>Strike</t>
  </si>
  <si>
    <t>INTRINSIC VALUE</t>
  </si>
  <si>
    <t>INTRINSIC VALUE PMT CCY</t>
  </si>
  <si>
    <t>AMOUNT</t>
  </si>
  <si>
    <t>FX FORWARD</t>
  </si>
  <si>
    <t>ACCOUNT</t>
  </si>
  <si>
    <t>DATES</t>
  </si>
  <si>
    <t>STRIKE Table</t>
  </si>
  <si>
    <t>NOTIONAL Table</t>
  </si>
  <si>
    <t>NAME</t>
  </si>
  <si>
    <t>OBJECT</t>
  </si>
  <si>
    <t>TYPE</t>
  </si>
  <si>
    <t>FLAVOR</t>
  </si>
  <si>
    <t>BASIS</t>
  </si>
  <si>
    <t>EVENTS</t>
  </si>
  <si>
    <t>CONVENTION</t>
  </si>
  <si>
    <t>FIXINGS</t>
  </si>
  <si>
    <t>STRIKE TABLE</t>
  </si>
  <si>
    <t>NOTIONAL TABLE</t>
  </si>
  <si>
    <t>CAPFLOOR</t>
  </si>
  <si>
    <t>NOWDATE</t>
  </si>
  <si>
    <t>DOMESTIC YIELD CURVE</t>
  </si>
  <si>
    <t>QUOTE</t>
  </si>
  <si>
    <t>QUOTE TYPE</t>
  </si>
  <si>
    <t>VOLATILITY BASIS</t>
  </si>
  <si>
    <t>INDEX CURVE</t>
  </si>
  <si>
    <t>PRICE</t>
  </si>
  <si>
    <t>IRORPEA382B.CAPFLOOR.VA.PRICE</t>
  </si>
  <si>
    <t>IRORPEA382B.CAPFLOOR.IV.PRICE</t>
  </si>
  <si>
    <t>Fair Value</t>
  </si>
  <si>
    <t>Intrinsic Value</t>
  </si>
  <si>
    <t>Time Value</t>
  </si>
  <si>
    <t>Fair Value**</t>
  </si>
  <si>
    <t>Accrued Interest</t>
  </si>
  <si>
    <t>IRORPEA327B</t>
  </si>
  <si>
    <t>CAG13-D</t>
  </si>
  <si>
    <t>Cap</t>
  </si>
  <si>
    <t>Orpea</t>
  </si>
  <si>
    <t>CA</t>
  </si>
  <si>
    <t>Max(Euribor6m-0.005,0)</t>
  </si>
  <si>
    <t>IRORPEA330B</t>
  </si>
  <si>
    <t>CACIB9-D</t>
  </si>
  <si>
    <t>CACIB</t>
  </si>
  <si>
    <t>Max(Euribor3m-0.005,0)</t>
  </si>
  <si>
    <t>IRORPEA358B</t>
  </si>
  <si>
    <t>CACIB12-D</t>
  </si>
  <si>
    <t>IRORPEA360B</t>
  </si>
  <si>
    <t>BNP39-D</t>
  </si>
  <si>
    <t>BNP</t>
  </si>
  <si>
    <t>Coupon +1</t>
  </si>
  <si>
    <t>Coupon -1</t>
  </si>
  <si>
    <t xml:space="preserve">Payment +1 </t>
  </si>
  <si>
    <t>Payment-1</t>
  </si>
  <si>
    <t>Payment</t>
  </si>
  <si>
    <t>IRORPEA293P</t>
  </si>
  <si>
    <t>LC40-D</t>
  </si>
  <si>
    <t>Swap</t>
  </si>
  <si>
    <t/>
  </si>
  <si>
    <t>IRORPEA293R</t>
  </si>
  <si>
    <t>Euribor3m</t>
  </si>
  <si>
    <t>IRORPEA295P</t>
  </si>
  <si>
    <t>SOGE2-D</t>
  </si>
  <si>
    <t>SOCGEN</t>
  </si>
  <si>
    <t>IRORPEA295R</t>
  </si>
  <si>
    <t>IRORPEA296P</t>
  </si>
  <si>
    <t>SOGE3-D</t>
  </si>
  <si>
    <t>IRORPEA296R</t>
  </si>
  <si>
    <t>IRORPEA297P</t>
  </si>
  <si>
    <t>CAG8-D</t>
  </si>
  <si>
    <t>IRORPEA297R</t>
  </si>
  <si>
    <t>IRORPEA298P</t>
  </si>
  <si>
    <t>CAG9-D</t>
  </si>
  <si>
    <t>IRORPEA298R</t>
  </si>
  <si>
    <t>IRORPEA301P</t>
  </si>
  <si>
    <t>BNP26-D</t>
  </si>
  <si>
    <t>IRORPEA301R</t>
  </si>
  <si>
    <t>IRORPEA302P</t>
  </si>
  <si>
    <t>LC41-D</t>
  </si>
  <si>
    <t>IRORPEA302R</t>
  </si>
  <si>
    <t>IRORPEA303P</t>
  </si>
  <si>
    <t>BNP27-D</t>
  </si>
  <si>
    <t>IRORPEA303R</t>
  </si>
  <si>
    <t>IRORPEA304P</t>
  </si>
  <si>
    <t>LC42-D</t>
  </si>
  <si>
    <t>IRORPEA304R</t>
  </si>
  <si>
    <t>IRORPEA312P</t>
  </si>
  <si>
    <t>CAG10-D</t>
  </si>
  <si>
    <t>IRORPEA312R</t>
  </si>
  <si>
    <t>IRORPEA313P</t>
  </si>
  <si>
    <t>LC43-D</t>
  </si>
  <si>
    <t>IRORPEA313R</t>
  </si>
  <si>
    <t>IRORPEA316P</t>
  </si>
  <si>
    <t>CAG11-D</t>
  </si>
  <si>
    <t>IRORPEA316R</t>
  </si>
  <si>
    <t>IRORPEA317P</t>
  </si>
  <si>
    <t>CAG12-D</t>
  </si>
  <si>
    <t>IRORPEA317R</t>
  </si>
  <si>
    <t>IRORPEA318P</t>
  </si>
  <si>
    <t>BNP28-D</t>
  </si>
  <si>
    <t>IRORPEA318R</t>
  </si>
  <si>
    <t>IRORPEA328P</t>
  </si>
  <si>
    <t>Premium</t>
  </si>
  <si>
    <t>IRORPEA329P</t>
  </si>
  <si>
    <t>BNP29-D</t>
  </si>
  <si>
    <t>IRORPEA329R</t>
  </si>
  <si>
    <t>Euribor6m</t>
  </si>
  <si>
    <t>IRORPEA331P</t>
  </si>
  <si>
    <t>IRORPEA332P</t>
  </si>
  <si>
    <t>BNP30-D</t>
  </si>
  <si>
    <t>IRORPEA332R</t>
  </si>
  <si>
    <t>IRORPEA338P</t>
  </si>
  <si>
    <t>LC47-D</t>
  </si>
  <si>
    <t>IRORPEA338R</t>
  </si>
  <si>
    <t>IRORPEA339P</t>
  </si>
  <si>
    <t>CAG14-D</t>
  </si>
  <si>
    <t>IRORPEA339R</t>
  </si>
  <si>
    <t>IRORPEA340P</t>
  </si>
  <si>
    <t>BNP33-D</t>
  </si>
  <si>
    <t>IRORPEA340R</t>
  </si>
  <si>
    <t>IRORPEA346P</t>
  </si>
  <si>
    <t>CAG15-D</t>
  </si>
  <si>
    <t>IRORPEA346R</t>
  </si>
  <si>
    <t>IRORPEA347P</t>
  </si>
  <si>
    <t>CACIB10-D</t>
  </si>
  <si>
    <t>IRORPEA347R</t>
  </si>
  <si>
    <t>IRORPEA348P</t>
  </si>
  <si>
    <t>CACIB11-D</t>
  </si>
  <si>
    <t>IRORPEA348R</t>
  </si>
  <si>
    <t>IRORPEA350P</t>
  </si>
  <si>
    <t>LC51-D</t>
  </si>
  <si>
    <t>IRORPEA350R</t>
  </si>
  <si>
    <t>IRORPEA351P</t>
  </si>
  <si>
    <t>CAG16-D</t>
  </si>
  <si>
    <t>CADIF</t>
  </si>
  <si>
    <t>IRORPEA351R</t>
  </si>
  <si>
    <t>IRORPEA358P</t>
  </si>
  <si>
    <t>IRORPEA360P</t>
  </si>
  <si>
    <t>IRORPEA383P</t>
  </si>
  <si>
    <t>KBC2-D</t>
  </si>
  <si>
    <t>IRORPEA383R</t>
  </si>
  <si>
    <t>Euribor3m+0.02</t>
  </si>
  <si>
    <t>IRORPEA384P</t>
  </si>
  <si>
    <t>KBC3-D</t>
  </si>
  <si>
    <t>IRORPEA384R</t>
  </si>
  <si>
    <t>IRORPEA385P</t>
  </si>
  <si>
    <t>ADKB1-D</t>
  </si>
  <si>
    <t>ADKB</t>
  </si>
  <si>
    <t>IRORPEA385R</t>
  </si>
  <si>
    <t>IRORPEA387P</t>
  </si>
  <si>
    <t>BNP44-D</t>
  </si>
  <si>
    <t>IRORPEA387R</t>
  </si>
  <si>
    <t>IRORPEA388P</t>
  </si>
  <si>
    <t>LC58-D</t>
  </si>
  <si>
    <t>IRORPEA388R</t>
  </si>
  <si>
    <t>IRORPEA389P</t>
  </si>
  <si>
    <t>ING5-D</t>
  </si>
  <si>
    <t>IRORPEA389R</t>
  </si>
  <si>
    <t>Max(Euribor3m,0)</t>
  </si>
  <si>
    <t>Coupon-1</t>
  </si>
  <si>
    <t>Payment +1</t>
  </si>
  <si>
    <t xml:space="preserve">Payment </t>
  </si>
  <si>
    <t>Payment -1</t>
  </si>
  <si>
    <t>Couvertures</t>
  </si>
  <si>
    <t>Financements</t>
  </si>
  <si>
    <t>Effet sur le S1 2023</t>
  </si>
  <si>
    <t>-100bps sur la 
courbe des taux</t>
  </si>
  <si>
    <t>historique</t>
  </si>
  <si>
    <t>+100bps sur la 
courbe des taux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</si>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</sst>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[$-40C]d\-mmm\-yy;@"/>
    <numFmt numFmtId="165" formatCode="0.000"/>
    <numFmt numFmtId="166" formatCode="#,##0.00_ ;[Red]\-#,##0.00\ "/>
    <numFmt numFmtId="167" formatCode="0.0000%"/>
    <numFmt numFmtId="168" formatCode="_-* #,##0.00000_-;\-* #,##0.00000_-;_-* &quot;-&quot;??_-;_-@_-"/>
    <numFmt numFmtId="169" formatCode="0.000%"/>
    <numFmt numFmtId="170" formatCode="_-* #,##0.000\ _€_-;\-* #,##0.000\ _€_-;_-* &quot;-&quot;???\ _€_-;_-@_-"/>
    <numFmt numFmtId="172" formatCode="_-* #,##0_-;\-* #,##0_-;_-* &quot;-&quot;??_-;_-@_-"/>
    <numFmt numFmtId="173" formatCode="_(* #,##0.00_);_(* \(#,##0.00\);_(* &quot;-&quot;??_);_(@_)"/>
    <numFmt numFmtId="177" formatCode="_-* #,##0\ _€_-;\-* #,##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164" fontId="0" fillId="0" borderId="0" xfId="0" applyNumberFormat="1"/>
    <xf numFmtId="43" fontId="0" fillId="0" borderId="0" xfId="1" applyFont="1"/>
    <xf numFmtId="9" fontId="0" fillId="0" borderId="0" xfId="0" applyNumberFormat="1"/>
    <xf numFmtId="10" fontId="0" fillId="0" borderId="0" xfId="2" applyNumberFormat="1" applyFont="1"/>
    <xf numFmtId="165" fontId="0" fillId="0" borderId="0" xfId="0" applyNumberFormat="1"/>
    <xf numFmtId="166" fontId="0" fillId="0" borderId="0" xfId="1" applyNumberFormat="1" applyFont="1"/>
    <xf numFmtId="4" fontId="0" fillId="0" borderId="0" xfId="1" applyNumberFormat="1" applyFont="1"/>
    <xf numFmtId="10" fontId="0" fillId="0" borderId="0" xfId="0" applyNumberFormat="1"/>
    <xf numFmtId="166" fontId="0" fillId="0" borderId="0" xfId="0" applyNumberFormat="1"/>
    <xf numFmtId="0" fontId="4" fillId="0" borderId="0" xfId="0" applyFont="1"/>
    <xf numFmtId="166" fontId="3" fillId="0" borderId="0" xfId="1" applyNumberFormat="1" applyFont="1"/>
    <xf numFmtId="11" fontId="0" fillId="0" borderId="0" xfId="0" applyNumberFormat="1"/>
    <xf numFmtId="167" fontId="3" fillId="0" borderId="0" xfId="2" applyNumberFormat="1" applyFont="1"/>
    <xf numFmtId="0" fontId="0" fillId="2" borderId="0" xfId="0" applyFill="1"/>
    <xf numFmtId="164" fontId="0" fillId="2" borderId="0" xfId="0" applyNumberFormat="1" applyFill="1"/>
    <xf numFmtId="43" fontId="0" fillId="2" borderId="0" xfId="1" applyFont="1" applyFill="1"/>
    <xf numFmtId="10" fontId="0" fillId="2" borderId="0" xfId="2" applyNumberFormat="1" applyFont="1" applyFill="1"/>
    <xf numFmtId="164" fontId="0" fillId="3" borderId="0" xfId="0" applyNumberFormat="1" applyFill="1"/>
    <xf numFmtId="165" fontId="0" fillId="3" borderId="0" xfId="0" applyNumberFormat="1" applyFill="1"/>
    <xf numFmtId="0" fontId="0" fillId="3" borderId="0" xfId="0" applyFill="1"/>
    <xf numFmtId="166" fontId="0" fillId="3" borderId="0" xfId="1" applyNumberFormat="1" applyFont="1" applyFill="1"/>
    <xf numFmtId="4" fontId="0" fillId="3" borderId="0" xfId="1" applyNumberFormat="1" applyFont="1" applyFill="1"/>
    <xf numFmtId="167" fontId="3" fillId="3" borderId="0" xfId="2" applyNumberFormat="1" applyFont="1" applyFill="1"/>
    <xf numFmtId="10" fontId="0" fillId="3" borderId="0" xfId="0" applyNumberFormat="1" applyFill="1"/>
    <xf numFmtId="166" fontId="0" fillId="3" borderId="0" xfId="0" applyNumberFormat="1" applyFill="1"/>
    <xf numFmtId="0" fontId="0" fillId="4" borderId="0" xfId="0" applyFill="1"/>
    <xf numFmtId="0" fontId="5" fillId="2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6" fontId="6" fillId="3" borderId="0" xfId="1" applyNumberFormat="1" applyFont="1" applyFill="1" applyAlignment="1">
      <alignment horizontal="center"/>
    </xf>
    <xf numFmtId="164" fontId="0" fillId="5" borderId="0" xfId="0" applyNumberFormat="1" applyFill="1"/>
    <xf numFmtId="168" fontId="0" fillId="5" borderId="0" xfId="0" applyNumberFormat="1" applyFill="1"/>
    <xf numFmtId="168" fontId="0" fillId="0" borderId="0" xfId="0" applyNumberFormat="1"/>
    <xf numFmtId="9" fontId="7" fillId="0" borderId="0" xfId="0" applyNumberFormat="1" applyFont="1"/>
    <xf numFmtId="169" fontId="0" fillId="0" borderId="0" xfId="0" applyNumberFormat="1"/>
    <xf numFmtId="0" fontId="2" fillId="0" borderId="0" xfId="0" applyFont="1"/>
    <xf numFmtId="166" fontId="2" fillId="0" borderId="0" xfId="0" applyNumberFormat="1" applyFont="1"/>
    <xf numFmtId="14" fontId="0" fillId="2" borderId="0" xfId="0" applyNumberFormat="1" applyFill="1"/>
    <xf numFmtId="14" fontId="0" fillId="0" borderId="0" xfId="0" applyNumberFormat="1"/>
    <xf numFmtId="170" fontId="0" fillId="0" borderId="0" xfId="0" applyNumberFormat="1"/>
    <xf numFmtId="43" fontId="2" fillId="0" borderId="0" xfId="1" applyFont="1"/>
    <xf numFmtId="43" fontId="0" fillId="3" borderId="0" xfId="1" applyFont="1" applyFill="1"/>
    <xf numFmtId="172" fontId="0" fillId="0" borderId="0" xfId="1" applyNumberFormat="1" applyFont="1"/>
    <xf numFmtId="43" fontId="0" fillId="3" borderId="0" xfId="1" applyNumberFormat="1" applyFont="1" applyFill="1"/>
    <xf numFmtId="43" fontId="0" fillId="0" borderId="0" xfId="1" applyNumberFormat="1" applyFont="1"/>
    <xf numFmtId="0" fontId="0" fillId="6" borderId="0" xfId="0" applyFill="1"/>
    <xf numFmtId="164" fontId="0" fillId="6" borderId="0" xfId="0" applyNumberFormat="1" applyFill="1"/>
    <xf numFmtId="43" fontId="0" fillId="6" borderId="0" xfId="1" applyFont="1" applyFill="1"/>
    <xf numFmtId="14" fontId="0" fillId="6" borderId="0" xfId="0" applyNumberFormat="1" applyFill="1"/>
    <xf numFmtId="10" fontId="0" fillId="6" borderId="0" xfId="2" applyNumberFormat="1" applyFont="1" applyFill="1"/>
    <xf numFmtId="165" fontId="0" fillId="6" borderId="0" xfId="0" applyNumberFormat="1" applyFill="1"/>
    <xf numFmtId="166" fontId="0" fillId="6" borderId="0" xfId="1" applyNumberFormat="1" applyFont="1" applyFill="1"/>
    <xf numFmtId="4" fontId="0" fillId="6" borderId="0" xfId="1" applyNumberFormat="1" applyFont="1" applyFill="1"/>
    <xf numFmtId="167" fontId="3" fillId="6" borderId="0" xfId="2" applyNumberFormat="1" applyFont="1" applyFill="1"/>
    <xf numFmtId="10" fontId="0" fillId="6" borderId="0" xfId="0" applyNumberFormat="1" applyFill="1"/>
    <xf numFmtId="166" fontId="0" fillId="6" borderId="0" xfId="0" applyNumberFormat="1" applyFill="1"/>
    <xf numFmtId="169" fontId="0" fillId="6" borderId="0" xfId="0" applyNumberFormat="1" applyFill="1"/>
    <xf numFmtId="43" fontId="0" fillId="6" borderId="0" xfId="1" applyNumberFormat="1" applyFont="1" applyFill="1"/>
    <xf numFmtId="168" fontId="0" fillId="6" borderId="0" xfId="0" applyNumberFormat="1" applyFill="1"/>
    <xf numFmtId="0" fontId="4" fillId="6" borderId="0" xfId="0" applyFont="1" applyFill="1"/>
    <xf numFmtId="166" fontId="3" fillId="6" borderId="0" xfId="1" applyNumberFormat="1" applyFont="1" applyFill="1"/>
    <xf numFmtId="0" fontId="2" fillId="4" borderId="0" xfId="0" applyFont="1" applyFill="1"/>
    <xf numFmtId="0" fontId="8" fillId="7" borderId="0" xfId="0" applyFont="1" applyFill="1"/>
    <xf numFmtId="0" fontId="5" fillId="3" borderId="0" xfId="0" applyFont="1" applyFill="1" applyAlignment="1">
      <alignment horizontal="left"/>
    </xf>
    <xf numFmtId="0" fontId="8" fillId="7" borderId="1" xfId="0" applyFont="1" applyFill="1" applyBorder="1"/>
    <xf numFmtId="0" fontId="8" fillId="7" borderId="1" xfId="0" applyFont="1" applyFill="1" applyBorder="1" applyAlignment="1">
      <alignment horizontal="left"/>
    </xf>
    <xf numFmtId="0" fontId="5" fillId="3" borderId="0" xfId="0" applyFont="1" applyFill="1" applyAlignment="1">
      <alignment horizontal="right"/>
    </xf>
    <xf numFmtId="0" fontId="8" fillId="7" borderId="0" xfId="0" applyFont="1" applyFill="1" applyAlignment="1">
      <alignment horizontal="left"/>
    </xf>
    <xf numFmtId="0" fontId="8" fillId="7" borderId="0" xfId="0" applyFont="1" applyFill="1" applyAlignment="1">
      <alignment horizontal="center"/>
    </xf>
    <xf numFmtId="2" fontId="8" fillId="7" borderId="0" xfId="1" applyNumberFormat="1" applyFont="1" applyFill="1" applyAlignment="1">
      <alignment horizontal="center"/>
    </xf>
    <xf numFmtId="43" fontId="6" fillId="3" borderId="0" xfId="1" applyFont="1" applyFill="1" applyAlignment="1">
      <alignment horizontal="center"/>
    </xf>
    <xf numFmtId="43" fontId="6" fillId="0" borderId="0" xfId="1" applyFont="1" applyAlignment="1">
      <alignment horizontal="center"/>
    </xf>
    <xf numFmtId="14" fontId="8" fillId="7" borderId="0" xfId="0" applyNumberFormat="1" applyFont="1" applyFill="1"/>
    <xf numFmtId="0" fontId="5" fillId="3" borderId="0" xfId="0" applyFont="1" applyFill="1"/>
    <xf numFmtId="14" fontId="0" fillId="0" borderId="0" xfId="0" applyNumberFormat="1" applyAlignment="1">
      <alignment horizontal="center"/>
    </xf>
    <xf numFmtId="173" fontId="0" fillId="6" borderId="0" xfId="0" applyNumberFormat="1" applyFill="1" applyAlignment="1">
      <alignment horizontal="center"/>
    </xf>
    <xf numFmtId="14" fontId="0" fillId="6" borderId="0" xfId="0" applyNumberFormat="1" applyFill="1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1" applyNumberFormat="1" applyFont="1" applyAlignment="1">
      <alignment horizontal="center"/>
    </xf>
    <xf numFmtId="43" fontId="0" fillId="0" borderId="0" xfId="1" applyFont="1" applyAlignment="1">
      <alignment horizontal="center"/>
    </xf>
    <xf numFmtId="9" fontId="4" fillId="0" borderId="0" xfId="0" applyNumberFormat="1" applyFont="1"/>
    <xf numFmtId="10" fontId="0" fillId="0" borderId="0" xfId="1" applyNumberFormat="1" applyFont="1"/>
    <xf numFmtId="169" fontId="0" fillId="3" borderId="0" xfId="2" applyNumberFormat="1" applyFont="1" applyFill="1"/>
    <xf numFmtId="4" fontId="0" fillId="3" borderId="0" xfId="0" applyNumberFormat="1" applyFill="1"/>
    <xf numFmtId="0" fontId="6" fillId="2" borderId="0" xfId="0" applyFont="1" applyFill="1" applyAlignment="1">
      <alignment horizontal="center"/>
    </xf>
    <xf numFmtId="169" fontId="0" fillId="0" borderId="0" xfId="2" applyNumberFormat="1" applyFont="1"/>
    <xf numFmtId="4" fontId="0" fillId="0" borderId="0" xfId="0" applyNumberFormat="1"/>
    <xf numFmtId="0" fontId="3" fillId="0" borderId="0" xfId="0" applyFont="1"/>
    <xf numFmtId="0" fontId="0" fillId="0" borderId="2" xfId="0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2" xfId="0" quotePrefix="1" applyFill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177" fontId="0" fillId="0" borderId="2" xfId="0" applyNumberFormat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9D974-FE81-4990-9D8D-1D80E428FB73}">
  <dimension ref="D8:G11"/>
  <sheetViews>
    <sheetView showGridLines="0" tabSelected="1" workbookViewId="0">
      <selection activeCell="D7" sqref="D7"/>
    </sheetView>
  </sheetViews>
  <sheetFormatPr baseColWidth="10" defaultRowHeight="15" x14ac:dyDescent="0.25"/>
  <cols>
    <col min="4" max="4" width="37.85546875" customWidth="1"/>
    <col min="5" max="6" width="16.42578125" bestFit="1" customWidth="1"/>
    <col min="7" max="7" width="16" customWidth="1"/>
  </cols>
  <sheetData>
    <row r="8" spans="4:7" ht="30" x14ac:dyDescent="0.25">
      <c r="D8" s="93" t="s">
        <v>1847</v>
      </c>
      <c r="E8" s="94" t="s">
        <v>1848</v>
      </c>
      <c r="F8" s="94" t="s">
        <v>1849</v>
      </c>
      <c r="G8" s="94" t="s">
        <v>1850</v>
      </c>
    </row>
    <row r="9" spans="4:7" x14ac:dyDescent="0.25">
      <c r="D9" s="92" t="s">
        <v>1846</v>
      </c>
      <c r="E9" s="95">
        <f>'Startjanjuinover-FinICNE1'!AQ548+'Start22EndS123-FinICNE2'!AQ408+'Startetendjanjuin-FINJanJun'!AQ1232</f>
        <v>-168759559.0972043</v>
      </c>
      <c r="F9" s="95">
        <f>'Start22EndS123-FinICNE2'!AP408+'Startetendjanjuin-FINJanJun'!AP1232+'Startjanjuinover-FinICNE1'!AP548</f>
        <v>-202505427.19922087</v>
      </c>
      <c r="G9" s="95">
        <f>'Start22EndS123-FinICNE2'!AO408+'Startetendjanjuin-FINJanJun'!AO1232+'Startjanjuinover-FinICNE1'!AO548</f>
        <v>-240942923.67074871</v>
      </c>
    </row>
    <row r="10" spans="4:7" x14ac:dyDescent="0.25">
      <c r="D10" s="92" t="s">
        <v>1845</v>
      </c>
      <c r="E10" s="95">
        <f>Caplet!AO10+'SWPM et prime lissée'!AL115</f>
        <v>3709337.0612569605</v>
      </c>
      <c r="F10" s="95">
        <f>Caplet!AN10+'SWPM et prime lissée'!AK115</f>
        <v>13599475.734897522</v>
      </c>
      <c r="G10" s="95">
        <f>Caplet!AM10+'SWPM et prime lissée'!AJ115</f>
        <v>23635719.964093626</v>
      </c>
    </row>
    <row r="11" spans="4:7" x14ac:dyDescent="0.25">
      <c r="D11" s="92" t="s">
        <v>1851</v>
      </c>
      <c r="E11" s="96">
        <f>SUM(E9:E10)</f>
        <v>-165050222.03594732</v>
      </c>
      <c r="F11" s="96">
        <f>SUM(F9:F10)</f>
        <v>-188905951.46432334</v>
      </c>
      <c r="G11" s="96">
        <f>SUM(G9:G10)</f>
        <v>-217307203.70665509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7324A-9E36-4ECA-BF9A-45B9F07FB96A}">
  <sheetPr>
    <tabColor theme="5" tint="0.79998168889431442"/>
  </sheetPr>
  <dimension ref="A1:EA10"/>
  <sheetViews>
    <sheetView topLeftCell="Y1" workbookViewId="0">
      <selection activeCell="AL17" sqref="AL17"/>
    </sheetView>
  </sheetViews>
  <sheetFormatPr baseColWidth="10" defaultRowHeight="15" x14ac:dyDescent="0.25"/>
  <cols>
    <col min="13" max="13" width="14.85546875" bestFit="1" customWidth="1"/>
    <col min="39" max="41" width="15.28515625" bestFit="1" customWidth="1"/>
  </cols>
  <sheetData>
    <row r="1" spans="1:131" ht="14.45" customHeight="1" thickBot="1" x14ac:dyDescent="0.3">
      <c r="A1" s="14" t="s">
        <v>1617</v>
      </c>
      <c r="B1" s="14" t="s">
        <v>1618</v>
      </c>
      <c r="C1" s="14" t="s">
        <v>1619</v>
      </c>
      <c r="D1" s="14" t="s">
        <v>1620</v>
      </c>
      <c r="E1" s="14" t="s">
        <v>1621</v>
      </c>
      <c r="F1" s="14" t="s">
        <v>1622</v>
      </c>
      <c r="G1" s="14" t="s">
        <v>1623</v>
      </c>
      <c r="H1" s="14" t="s">
        <v>1624</v>
      </c>
      <c r="I1" s="15" t="s">
        <v>1625</v>
      </c>
      <c r="J1" s="15" t="s">
        <v>1626</v>
      </c>
      <c r="K1" s="15" t="s">
        <v>1627</v>
      </c>
      <c r="L1" s="15" t="s">
        <v>1628</v>
      </c>
      <c r="M1" s="16" t="s">
        <v>1629</v>
      </c>
      <c r="N1" s="14" t="s">
        <v>1630</v>
      </c>
      <c r="O1" s="16" t="s">
        <v>1631</v>
      </c>
      <c r="P1" s="14" t="s">
        <v>1632</v>
      </c>
      <c r="Q1" s="14" t="s">
        <v>1683</v>
      </c>
      <c r="T1" s="18" t="s">
        <v>1634</v>
      </c>
      <c r="U1" s="18" t="s">
        <v>1635</v>
      </c>
      <c r="V1" s="18" t="s">
        <v>1636</v>
      </c>
      <c r="W1" s="18" t="s">
        <v>1637</v>
      </c>
      <c r="X1" s="19" t="s">
        <v>1638</v>
      </c>
      <c r="Y1" s="20" t="s">
        <v>1639</v>
      </c>
      <c r="Z1" s="42" t="s">
        <v>1684</v>
      </c>
      <c r="AA1" s="42" t="s">
        <v>1685</v>
      </c>
      <c r="AB1" s="21" t="s">
        <v>1642</v>
      </c>
      <c r="AC1" s="21" t="s">
        <v>1643</v>
      </c>
      <c r="AD1" s="20" t="s">
        <v>1644</v>
      </c>
      <c r="AE1" s="20" t="s">
        <v>1645</v>
      </c>
      <c r="AF1" s="42" t="s">
        <v>1646</v>
      </c>
      <c r="AG1" s="20" t="s">
        <v>1647</v>
      </c>
      <c r="AH1" s="20" t="s">
        <v>1686</v>
      </c>
      <c r="AI1" s="20" t="s">
        <v>1687</v>
      </c>
      <c r="AJ1" s="42" t="s">
        <v>1640</v>
      </c>
      <c r="AK1" s="42" t="s">
        <v>1732</v>
      </c>
      <c r="AL1" s="42" t="s">
        <v>1733</v>
      </c>
      <c r="AM1" s="20" t="s">
        <v>1734</v>
      </c>
      <c r="AN1" s="20" t="s">
        <v>1736</v>
      </c>
      <c r="AO1" s="20" t="s">
        <v>1735</v>
      </c>
      <c r="AP1" s="84">
        <v>0.01</v>
      </c>
      <c r="AQ1" s="26" t="s">
        <v>1618</v>
      </c>
      <c r="AR1" s="62" t="s">
        <v>1689</v>
      </c>
      <c r="AS1" s="62" t="s">
        <v>1690</v>
      </c>
      <c r="AT1" s="62" t="s">
        <v>1691</v>
      </c>
      <c r="AV1" s="63" t="s">
        <v>1618</v>
      </c>
      <c r="AW1" s="63" t="s">
        <v>1619</v>
      </c>
      <c r="AX1" s="63" t="s">
        <v>1620</v>
      </c>
      <c r="AY1" s="63" t="s">
        <v>1623</v>
      </c>
      <c r="AZ1" s="63" t="s">
        <v>1617</v>
      </c>
      <c r="BA1" s="63" t="s">
        <v>1692</v>
      </c>
      <c r="BB1" s="63" t="s">
        <v>1693</v>
      </c>
      <c r="BC1" s="63" t="s">
        <v>1694</v>
      </c>
      <c r="BD1" s="63" t="s">
        <v>1689</v>
      </c>
      <c r="BE1" s="64" t="s">
        <v>1660</v>
      </c>
      <c r="BF1" s="28" t="s">
        <v>1661</v>
      </c>
      <c r="BG1" s="64" t="s">
        <v>1617</v>
      </c>
      <c r="BI1" s="65" t="s">
        <v>1618</v>
      </c>
      <c r="BJ1" s="65" t="s">
        <v>1619</v>
      </c>
      <c r="BK1" s="65" t="s">
        <v>1620</v>
      </c>
      <c r="BL1" s="65" t="s">
        <v>1623</v>
      </c>
      <c r="BM1" s="65" t="s">
        <v>1617</v>
      </c>
      <c r="BN1" s="65" t="s">
        <v>1693</v>
      </c>
      <c r="BO1" s="65" t="s">
        <v>1694</v>
      </c>
      <c r="BP1" s="66" t="s">
        <v>1695</v>
      </c>
      <c r="BQ1" s="65" t="s">
        <v>1696</v>
      </c>
      <c r="BR1" s="66" t="s">
        <v>1652</v>
      </c>
      <c r="BS1" s="66" t="s">
        <v>1697</v>
      </c>
      <c r="BT1" s="66" t="s">
        <v>1698</v>
      </c>
      <c r="BU1" s="65" t="s">
        <v>1699</v>
      </c>
      <c r="BV1" s="66" t="s">
        <v>1700</v>
      </c>
      <c r="BW1" s="66" t="s">
        <v>1701</v>
      </c>
      <c r="BX1" s="67" t="s">
        <v>1660</v>
      </c>
      <c r="BY1" s="67" t="s">
        <v>1661</v>
      </c>
      <c r="BZ1" s="67" t="s">
        <v>1617</v>
      </c>
      <c r="CB1" s="63" t="s">
        <v>1618</v>
      </c>
      <c r="CC1" s="63" t="s">
        <v>1619</v>
      </c>
      <c r="CD1" s="63" t="s">
        <v>1620</v>
      </c>
      <c r="CE1" s="68" t="s">
        <v>1617</v>
      </c>
      <c r="CF1" s="68" t="s">
        <v>1693</v>
      </c>
      <c r="CG1" s="68" t="s">
        <v>1694</v>
      </c>
      <c r="CH1" s="68" t="s">
        <v>1702</v>
      </c>
      <c r="CI1" s="69" t="s">
        <v>1703</v>
      </c>
      <c r="CJ1" s="68" t="s">
        <v>1704</v>
      </c>
      <c r="CK1" s="70" t="s">
        <v>1705</v>
      </c>
      <c r="CL1" s="68" t="s">
        <v>1706</v>
      </c>
      <c r="CM1" s="69" t="s">
        <v>1707</v>
      </c>
      <c r="CN1" s="63" t="s">
        <v>1708</v>
      </c>
      <c r="CO1" s="67" t="s">
        <v>1660</v>
      </c>
      <c r="CP1" s="67" t="s">
        <v>1661</v>
      </c>
      <c r="CQ1" s="67" t="s">
        <v>1617</v>
      </c>
      <c r="CR1" s="71" t="s">
        <v>1668</v>
      </c>
      <c r="CS1" s="71" t="s">
        <v>1709</v>
      </c>
      <c r="CT1" s="72"/>
      <c r="CU1" s="65" t="s">
        <v>1618</v>
      </c>
      <c r="CV1" s="65" t="s">
        <v>1619</v>
      </c>
      <c r="CW1" s="65" t="s">
        <v>1620</v>
      </c>
      <c r="CX1" s="63" t="s">
        <v>1617</v>
      </c>
      <c r="CY1" s="63" t="s">
        <v>1693</v>
      </c>
      <c r="CZ1" s="63" t="s">
        <v>1694</v>
      </c>
      <c r="DA1" s="63" t="s">
        <v>1702</v>
      </c>
      <c r="DB1" s="73" t="s">
        <v>1703</v>
      </c>
      <c r="DC1" s="63" t="s">
        <v>1704</v>
      </c>
      <c r="DD1" s="63" t="s">
        <v>1705</v>
      </c>
      <c r="DE1" s="69" t="s">
        <v>1706</v>
      </c>
      <c r="DF1" s="63" t="s">
        <v>1707</v>
      </c>
      <c r="DG1" s="63" t="s">
        <v>1708</v>
      </c>
      <c r="DH1" s="64" t="s">
        <v>1660</v>
      </c>
      <c r="DI1" s="74" t="s">
        <v>1661</v>
      </c>
      <c r="DJ1" s="74" t="s">
        <v>1617</v>
      </c>
      <c r="DK1" s="71" t="s">
        <v>1668</v>
      </c>
      <c r="DL1" s="71" t="s">
        <v>1709</v>
      </c>
      <c r="DM1" s="2"/>
      <c r="DN1" s="75"/>
      <c r="DO1" s="75"/>
      <c r="DP1" s="75"/>
      <c r="DQ1" s="75"/>
      <c r="DR1" s="76" t="s">
        <v>1710</v>
      </c>
      <c r="DS1" s="77" t="s">
        <v>1711</v>
      </c>
      <c r="DW1" s="2" t="s">
        <v>1712</v>
      </c>
      <c r="DX1" s="2" t="s">
        <v>1713</v>
      </c>
      <c r="DY1" s="2" t="s">
        <v>1714</v>
      </c>
      <c r="DZ1" s="2" t="s">
        <v>1715</v>
      </c>
      <c r="EA1" s="2" t="s">
        <v>1716</v>
      </c>
    </row>
    <row r="2" spans="1:131" ht="14.45" customHeight="1" thickTop="1" x14ac:dyDescent="0.25">
      <c r="A2">
        <v>62514</v>
      </c>
      <c r="B2" t="s">
        <v>1717</v>
      </c>
      <c r="C2" t="s">
        <v>1718</v>
      </c>
      <c r="D2">
        <v>327</v>
      </c>
      <c r="E2" t="s">
        <v>2</v>
      </c>
      <c r="F2" t="s">
        <v>1719</v>
      </c>
      <c r="G2" t="s">
        <v>1720</v>
      </c>
      <c r="H2" t="s">
        <v>1721</v>
      </c>
      <c r="I2" s="1">
        <v>44923</v>
      </c>
      <c r="J2" s="1">
        <v>44925</v>
      </c>
      <c r="K2" s="1">
        <v>45107</v>
      </c>
      <c r="L2" s="1">
        <v>45107</v>
      </c>
      <c r="M2" s="2">
        <v>45000000</v>
      </c>
      <c r="N2" t="s">
        <v>6</v>
      </c>
      <c r="O2" s="2" t="s">
        <v>1722</v>
      </c>
      <c r="P2" t="s">
        <v>8</v>
      </c>
      <c r="Q2">
        <v>5.0000000000000001E-3</v>
      </c>
      <c r="T2" s="1">
        <v>44923</v>
      </c>
      <c r="U2" s="1">
        <v>44925</v>
      </c>
      <c r="V2" s="1">
        <v>45107</v>
      </c>
      <c r="W2" s="1">
        <v>45107</v>
      </c>
      <c r="X2" s="5">
        <v>0.50555555555555554</v>
      </c>
      <c r="Y2">
        <v>182</v>
      </c>
      <c r="Z2" s="2">
        <v>512329.99999999994</v>
      </c>
      <c r="AA2" s="2">
        <v>512329.99999999994</v>
      </c>
      <c r="AB2" s="6">
        <v>512329.99999999994</v>
      </c>
      <c r="AC2" s="6"/>
      <c r="AE2">
        <v>0</v>
      </c>
      <c r="AF2" s="2"/>
      <c r="AG2" s="4">
        <v>2.2519999999999998E-2</v>
      </c>
      <c r="AI2" s="4">
        <v>2.7519999999999999E-2</v>
      </c>
      <c r="AJ2" s="2">
        <v>512329.99999999994</v>
      </c>
      <c r="AK2" s="85">
        <f>AG2+$AP$1</f>
        <v>3.252E-2</v>
      </c>
      <c r="AL2" s="85">
        <f>IF((AG2-$AP$1)&lt;0,0,AG2-$AP$1)</f>
        <v>1.2519999999999998E-2</v>
      </c>
      <c r="AM2" s="40">
        <f>AK2*M2*X2</f>
        <v>739830</v>
      </c>
      <c r="AN2" s="40">
        <f>AJ2</f>
        <v>512329.99999999994</v>
      </c>
      <c r="AO2" s="40">
        <f>AL2*M2*X2</f>
        <v>284829.99999999994</v>
      </c>
      <c r="AP2" s="10"/>
      <c r="BE2" s="78"/>
      <c r="BG2" s="78"/>
      <c r="BM2" s="9"/>
      <c r="BN2" s="9"/>
      <c r="BO2" s="9"/>
      <c r="BP2" s="79"/>
      <c r="BQ2" s="9"/>
      <c r="BR2" s="78"/>
      <c r="BS2" s="78"/>
      <c r="BT2" s="78"/>
      <c r="BV2" s="78"/>
      <c r="BW2" s="78"/>
      <c r="BX2" s="80"/>
      <c r="BY2" s="80"/>
      <c r="BZ2" s="80"/>
      <c r="CE2" s="78"/>
      <c r="CF2" s="78"/>
      <c r="CG2" s="78"/>
      <c r="CH2" s="78"/>
      <c r="CI2" s="81"/>
      <c r="CJ2" s="78"/>
      <c r="CK2" s="82"/>
      <c r="CL2" s="78"/>
      <c r="CM2" s="81"/>
      <c r="CO2" s="80"/>
      <c r="CP2" s="80"/>
      <c r="CQ2" s="80"/>
      <c r="CR2" s="2"/>
      <c r="CS2" s="2"/>
      <c r="DB2" s="39"/>
      <c r="DE2" s="81"/>
      <c r="DH2" s="78"/>
      <c r="DK2" s="2"/>
      <c r="DL2" s="2"/>
      <c r="DN2" s="75"/>
      <c r="DO2" s="75"/>
      <c r="DP2" s="75"/>
      <c r="DQ2" s="75"/>
      <c r="DR2" s="83"/>
      <c r="DS2" s="83"/>
      <c r="DW2" s="2"/>
      <c r="DX2" s="2"/>
      <c r="DY2" s="2"/>
      <c r="DZ2" s="2"/>
      <c r="EA2" s="2"/>
    </row>
    <row r="3" spans="1:131" ht="14.45" customHeight="1" x14ac:dyDescent="0.25">
      <c r="A3">
        <v>56136</v>
      </c>
      <c r="B3" t="s">
        <v>1723</v>
      </c>
      <c r="C3" t="s">
        <v>1724</v>
      </c>
      <c r="D3">
        <v>330</v>
      </c>
      <c r="E3" t="s">
        <v>2</v>
      </c>
      <c r="F3" t="s">
        <v>1719</v>
      </c>
      <c r="G3" t="s">
        <v>1720</v>
      </c>
      <c r="H3" t="s">
        <v>1725</v>
      </c>
      <c r="I3" s="1">
        <v>44858</v>
      </c>
      <c r="J3" s="1">
        <v>44860</v>
      </c>
      <c r="K3" s="1">
        <v>44952</v>
      </c>
      <c r="L3" s="1">
        <v>44952</v>
      </c>
      <c r="M3" s="2">
        <v>100000000</v>
      </c>
      <c r="N3" t="s">
        <v>6</v>
      </c>
      <c r="O3" s="2" t="s">
        <v>1726</v>
      </c>
      <c r="P3" t="s">
        <v>8</v>
      </c>
      <c r="Q3">
        <v>5.0000000000000001E-3</v>
      </c>
      <c r="T3" s="1">
        <v>44858</v>
      </c>
      <c r="U3" s="1">
        <v>44860</v>
      </c>
      <c r="V3" s="1">
        <v>44952</v>
      </c>
      <c r="W3" s="1">
        <v>44952</v>
      </c>
      <c r="X3" s="5">
        <v>0.25555555555555554</v>
      </c>
      <c r="Y3">
        <v>92</v>
      </c>
      <c r="Z3" s="2">
        <v>270377.77777777769</v>
      </c>
      <c r="AA3" s="2">
        <v>270377.77777777769</v>
      </c>
      <c r="AB3" s="6">
        <v>270377.77777777769</v>
      </c>
      <c r="AC3" s="6"/>
      <c r="AE3">
        <v>0</v>
      </c>
      <c r="AF3" s="2"/>
      <c r="AG3" s="4">
        <v>1.0579999999999999E-2</v>
      </c>
      <c r="AI3" s="4">
        <v>1.558E-2</v>
      </c>
      <c r="AJ3" s="2">
        <v>270377.77777777769</v>
      </c>
      <c r="AK3" s="85">
        <f>AG3+$AP$1</f>
        <v>2.0580000000000001E-2</v>
      </c>
      <c r="AL3" s="85">
        <f>IF((AG3-$AP$1)&lt;0,0,AG3-$AP$1)</f>
        <v>5.7999999999999892E-4</v>
      </c>
      <c r="AM3" s="40">
        <f>AK3*M3*X3</f>
        <v>525933.33333333326</v>
      </c>
      <c r="AN3" s="40">
        <f>AJ3</f>
        <v>270377.77777777769</v>
      </c>
      <c r="AO3" s="40">
        <f>AL3*M3*X3</f>
        <v>14822.222222222194</v>
      </c>
      <c r="AP3" s="10"/>
      <c r="BE3" s="78"/>
      <c r="BG3" s="78"/>
      <c r="BM3" s="9"/>
      <c r="BN3" s="9"/>
      <c r="BO3" s="9"/>
      <c r="BP3" s="79"/>
      <c r="BQ3" s="9"/>
      <c r="BR3" s="78"/>
      <c r="BS3" s="78"/>
      <c r="BT3" s="78"/>
      <c r="BV3" s="78"/>
      <c r="BW3" s="78"/>
      <c r="BX3" s="80"/>
      <c r="BY3" s="80"/>
      <c r="BZ3" s="80"/>
      <c r="CE3" s="78"/>
      <c r="CF3" s="78"/>
      <c r="CG3" s="78"/>
      <c r="CH3" s="78"/>
      <c r="CI3" s="81"/>
      <c r="CJ3" s="78"/>
      <c r="CK3" s="82"/>
      <c r="CL3" s="78"/>
      <c r="CM3" s="81"/>
      <c r="CO3" s="80"/>
      <c r="CP3" s="80"/>
      <c r="CQ3" s="80"/>
      <c r="CR3" s="2"/>
      <c r="CS3" s="2"/>
      <c r="DB3" s="39"/>
      <c r="DE3" s="81"/>
      <c r="DH3" s="78"/>
      <c r="DK3" s="2"/>
      <c r="DL3" s="2"/>
      <c r="DN3" s="75"/>
      <c r="DO3" s="75"/>
      <c r="DP3" s="75"/>
      <c r="DQ3" s="75"/>
      <c r="DR3" s="83"/>
      <c r="DS3" s="83"/>
      <c r="DW3" s="2"/>
      <c r="DX3" s="2"/>
      <c r="DY3" s="2"/>
      <c r="DZ3" s="2"/>
      <c r="EA3" s="2"/>
    </row>
    <row r="4" spans="1:131" ht="14.45" customHeight="1" x14ac:dyDescent="0.25">
      <c r="A4">
        <v>56137</v>
      </c>
      <c r="B4" t="s">
        <v>1723</v>
      </c>
      <c r="C4" t="s">
        <v>1724</v>
      </c>
      <c r="D4">
        <v>330</v>
      </c>
      <c r="E4" t="s">
        <v>2</v>
      </c>
      <c r="F4" t="s">
        <v>1719</v>
      </c>
      <c r="G4" t="s">
        <v>1720</v>
      </c>
      <c r="H4" t="s">
        <v>1725</v>
      </c>
      <c r="I4" s="1">
        <v>44950</v>
      </c>
      <c r="J4" s="1">
        <v>44952</v>
      </c>
      <c r="K4" s="1">
        <v>45042</v>
      </c>
      <c r="L4" s="1">
        <v>45042</v>
      </c>
      <c r="M4" s="2">
        <v>100000000</v>
      </c>
      <c r="N4" t="s">
        <v>6</v>
      </c>
      <c r="O4" s="2" t="s">
        <v>1726</v>
      </c>
      <c r="P4" t="s">
        <v>8</v>
      </c>
      <c r="Q4">
        <v>5.0000000000000001E-3</v>
      </c>
      <c r="T4" s="1">
        <v>44950</v>
      </c>
      <c r="U4" s="1">
        <v>44952</v>
      </c>
      <c r="V4" s="1">
        <v>45042</v>
      </c>
      <c r="W4" s="1">
        <v>45042</v>
      </c>
      <c r="X4" s="5">
        <v>0.25</v>
      </c>
      <c r="Y4">
        <v>90</v>
      </c>
      <c r="Z4" s="2">
        <v>500249.99999999994</v>
      </c>
      <c r="AA4" s="2">
        <v>500249.99999999994</v>
      </c>
      <c r="AB4" s="6">
        <v>500249.99999999994</v>
      </c>
      <c r="AC4" s="6"/>
      <c r="AE4">
        <v>0</v>
      </c>
      <c r="AF4" s="2"/>
      <c r="AG4" s="4">
        <v>2.0009999999999997E-2</v>
      </c>
      <c r="AI4" s="4">
        <v>2.5009999999999998E-2</v>
      </c>
      <c r="AJ4" s="2">
        <v>500249.99999999994</v>
      </c>
      <c r="AK4" s="85">
        <f>AG4+$AP$1</f>
        <v>3.0009999999999995E-2</v>
      </c>
      <c r="AL4" s="85">
        <f>IF((AG4-$AP$1)&lt;0,0,AG4-$AP$1)</f>
        <v>1.0009999999999996E-2</v>
      </c>
      <c r="AM4" s="40">
        <f>AK4*M4*X4</f>
        <v>750249.99999999988</v>
      </c>
      <c r="AN4" s="40">
        <f>AJ4</f>
        <v>500249.99999999994</v>
      </c>
      <c r="AO4" s="40">
        <f>AL4*M4*X4</f>
        <v>250249.99999999991</v>
      </c>
      <c r="AP4" s="10"/>
      <c r="BE4" s="78"/>
      <c r="BG4" s="78"/>
      <c r="BM4" s="9"/>
      <c r="BN4" s="9"/>
      <c r="BO4" s="9"/>
      <c r="BP4" s="79"/>
      <c r="BQ4" s="9"/>
      <c r="BR4" s="78"/>
      <c r="BS4" s="78"/>
      <c r="BT4" s="78"/>
      <c r="BV4" s="78"/>
      <c r="BW4" s="78"/>
      <c r="BX4" s="80"/>
      <c r="BY4" s="80"/>
      <c r="BZ4" s="80"/>
      <c r="CE4" s="78"/>
      <c r="CF4" s="78"/>
      <c r="CG4" s="78"/>
      <c r="CH4" s="78"/>
      <c r="CI4" s="81"/>
      <c r="CJ4" s="78"/>
      <c r="CK4" s="82"/>
      <c r="CL4" s="78"/>
      <c r="CM4" s="81"/>
      <c r="CO4" s="80"/>
      <c r="CP4" s="80"/>
      <c r="CQ4" s="80"/>
      <c r="CR4" s="2"/>
      <c r="CS4" s="2"/>
      <c r="DB4" s="39"/>
      <c r="DE4" s="81"/>
      <c r="DH4" s="78"/>
      <c r="DK4" s="2"/>
      <c r="DL4" s="2"/>
      <c r="DN4" s="75"/>
      <c r="DO4" s="75"/>
      <c r="DP4" s="75"/>
      <c r="DQ4" s="75"/>
      <c r="DR4" s="83"/>
      <c r="DS4" s="83"/>
      <c r="DW4" s="2"/>
      <c r="DX4" s="2"/>
      <c r="DY4" s="2"/>
      <c r="DZ4" s="2"/>
      <c r="EA4" s="2"/>
    </row>
    <row r="5" spans="1:131" ht="14.45" customHeight="1" x14ac:dyDescent="0.25">
      <c r="A5">
        <v>55887</v>
      </c>
      <c r="B5" t="s">
        <v>1727</v>
      </c>
      <c r="C5" t="s">
        <v>1728</v>
      </c>
      <c r="D5">
        <v>358</v>
      </c>
      <c r="E5" t="s">
        <v>2</v>
      </c>
      <c r="F5" t="s">
        <v>1719</v>
      </c>
      <c r="G5" t="s">
        <v>1720</v>
      </c>
      <c r="H5" t="s">
        <v>1725</v>
      </c>
      <c r="I5" s="1">
        <v>44833</v>
      </c>
      <c r="J5" s="1">
        <v>44837</v>
      </c>
      <c r="K5" s="1">
        <v>44928</v>
      </c>
      <c r="L5" s="1">
        <v>44928</v>
      </c>
      <c r="M5" s="2">
        <v>100000000</v>
      </c>
      <c r="N5" t="s">
        <v>6</v>
      </c>
      <c r="O5" s="2" t="s">
        <v>1726</v>
      </c>
      <c r="P5" t="s">
        <v>8</v>
      </c>
      <c r="Q5">
        <v>5.0000000000000001E-3</v>
      </c>
      <c r="T5" s="1">
        <v>44833</v>
      </c>
      <c r="U5" s="1">
        <v>44837</v>
      </c>
      <c r="V5" s="1">
        <v>44928</v>
      </c>
      <c r="W5" s="1">
        <v>44928</v>
      </c>
      <c r="X5" s="5">
        <v>0.25277777777777777</v>
      </c>
      <c r="Y5">
        <v>91</v>
      </c>
      <c r="Z5" s="2">
        <v>166833.33333333331</v>
      </c>
      <c r="AA5" s="2">
        <v>166833.33333333331</v>
      </c>
      <c r="AB5" s="6">
        <v>166833.33333333331</v>
      </c>
      <c r="AC5" s="6"/>
      <c r="AE5">
        <v>0</v>
      </c>
      <c r="AF5" s="2"/>
      <c r="AG5" s="4">
        <v>6.5999999999999991E-3</v>
      </c>
      <c r="AI5" s="4">
        <v>1.1599999999999999E-2</v>
      </c>
      <c r="AJ5" s="2">
        <v>166833.33333333331</v>
      </c>
      <c r="AK5" s="85">
        <f>AG5+$AP$1</f>
        <v>1.66E-2</v>
      </c>
      <c r="AL5" s="85">
        <f>IF((AG5-$AP$1)&lt;0,0,AG5-$AP$1)</f>
        <v>0</v>
      </c>
      <c r="AM5" s="40">
        <f>AK5*M5*X5</f>
        <v>419611.11111111107</v>
      </c>
      <c r="AN5" s="40">
        <f>AJ5</f>
        <v>166833.33333333331</v>
      </c>
      <c r="AO5" s="40">
        <f>AL5*M5*X5</f>
        <v>0</v>
      </c>
      <c r="AP5" s="10"/>
      <c r="BE5" s="78"/>
      <c r="BG5" s="78"/>
      <c r="BM5" s="9"/>
      <c r="BN5" s="9"/>
      <c r="BO5" s="9"/>
      <c r="BP5" s="79"/>
      <c r="BQ5" s="9"/>
      <c r="BR5" s="78"/>
      <c r="BS5" s="78"/>
      <c r="BT5" s="78"/>
      <c r="BV5" s="78"/>
      <c r="BW5" s="78"/>
      <c r="BX5" s="80"/>
      <c r="BY5" s="80"/>
      <c r="BZ5" s="80"/>
      <c r="CE5" s="78"/>
      <c r="CF5" s="78"/>
      <c r="CG5" s="78"/>
      <c r="CH5" s="78"/>
      <c r="CI5" s="81"/>
      <c r="CJ5" s="78"/>
      <c r="CK5" s="82"/>
      <c r="CL5" s="78"/>
      <c r="CM5" s="81"/>
      <c r="CO5" s="80"/>
      <c r="CP5" s="80"/>
      <c r="CQ5" s="80"/>
      <c r="CR5" s="2"/>
      <c r="CS5" s="2"/>
      <c r="DB5" s="39"/>
      <c r="DE5" s="81"/>
      <c r="DH5" s="78"/>
      <c r="DK5" s="2"/>
      <c r="DL5" s="2"/>
      <c r="DN5" s="75"/>
      <c r="DO5" s="75"/>
      <c r="DP5" s="75"/>
      <c r="DQ5" s="75"/>
      <c r="DR5" s="83"/>
      <c r="DS5" s="83"/>
      <c r="DW5" s="2"/>
      <c r="DX5" s="2"/>
      <c r="DY5" s="2"/>
      <c r="DZ5" s="2"/>
      <c r="EA5" s="2"/>
    </row>
    <row r="6" spans="1:131" ht="14.45" customHeight="1" x14ac:dyDescent="0.25">
      <c r="A6">
        <v>55888</v>
      </c>
      <c r="B6" t="s">
        <v>1727</v>
      </c>
      <c r="C6" t="s">
        <v>1728</v>
      </c>
      <c r="D6">
        <v>358</v>
      </c>
      <c r="E6" t="s">
        <v>2</v>
      </c>
      <c r="F6" t="s">
        <v>1719</v>
      </c>
      <c r="G6" t="s">
        <v>1720</v>
      </c>
      <c r="H6" t="s">
        <v>1725</v>
      </c>
      <c r="I6" s="1">
        <v>44924</v>
      </c>
      <c r="J6" s="1">
        <v>44928</v>
      </c>
      <c r="K6" s="1">
        <v>45019</v>
      </c>
      <c r="L6" s="1">
        <v>45019</v>
      </c>
      <c r="M6" s="2">
        <v>100000000</v>
      </c>
      <c r="N6" t="s">
        <v>6</v>
      </c>
      <c r="O6" s="2" t="s">
        <v>1726</v>
      </c>
      <c r="P6" t="s">
        <v>8</v>
      </c>
      <c r="Q6">
        <v>5.0000000000000001E-3</v>
      </c>
      <c r="T6" s="1">
        <v>44924</v>
      </c>
      <c r="U6" s="1">
        <v>44928</v>
      </c>
      <c r="V6" s="1">
        <v>45019</v>
      </c>
      <c r="W6" s="1">
        <v>45019</v>
      </c>
      <c r="X6" s="5">
        <v>0.25277777777777777</v>
      </c>
      <c r="Y6">
        <v>91</v>
      </c>
      <c r="Z6" s="2">
        <v>425677.77777777775</v>
      </c>
      <c r="AA6" s="2">
        <v>425677.77777777775</v>
      </c>
      <c r="AB6" s="6">
        <v>425677.77777777775</v>
      </c>
      <c r="AC6" s="6"/>
      <c r="AE6">
        <v>0</v>
      </c>
      <c r="AF6" s="2"/>
      <c r="AG6" s="4">
        <v>1.6840000000000001E-2</v>
      </c>
      <c r="AI6" s="4">
        <v>2.1840000000000002E-2</v>
      </c>
      <c r="AJ6" s="2">
        <v>425677.77777777775</v>
      </c>
      <c r="AK6" s="85">
        <f>AG6+$AP$1</f>
        <v>2.6840000000000003E-2</v>
      </c>
      <c r="AL6" s="85">
        <f>IF((AG6-$AP$1)&lt;0,0,AG6-$AP$1)</f>
        <v>6.8400000000000006E-3</v>
      </c>
      <c r="AM6" s="40">
        <f>AK6*M6*X6</f>
        <v>678455.55555555562</v>
      </c>
      <c r="AN6" s="40">
        <f>AJ6</f>
        <v>425677.77777777775</v>
      </c>
      <c r="AO6" s="40">
        <f>AL6*M6*X6</f>
        <v>172900.00000000003</v>
      </c>
      <c r="AP6" s="10"/>
      <c r="BE6" s="78"/>
      <c r="BG6" s="78"/>
      <c r="BM6" s="9"/>
      <c r="BN6" s="9"/>
      <c r="BO6" s="9"/>
      <c r="BP6" s="79"/>
      <c r="BQ6" s="9"/>
      <c r="BR6" s="78"/>
      <c r="BS6" s="78"/>
      <c r="BT6" s="78"/>
      <c r="BV6" s="78"/>
      <c r="BW6" s="78"/>
      <c r="BX6" s="80"/>
      <c r="BY6" s="80"/>
      <c r="BZ6" s="80"/>
      <c r="CE6" s="78"/>
      <c r="CF6" s="78"/>
      <c r="CG6" s="78"/>
      <c r="CH6" s="78"/>
      <c r="CI6" s="81"/>
      <c r="CJ6" s="78"/>
      <c r="CK6" s="82"/>
      <c r="CL6" s="78"/>
      <c r="CM6" s="81"/>
      <c r="CO6" s="80"/>
      <c r="CP6" s="80"/>
      <c r="CQ6" s="80"/>
      <c r="CR6" s="2"/>
      <c r="CS6" s="2"/>
      <c r="DB6" s="39"/>
      <c r="DE6" s="81"/>
      <c r="DH6" s="78"/>
      <c r="DK6" s="2"/>
      <c r="DL6" s="2"/>
      <c r="DN6" s="75"/>
      <c r="DO6" s="75"/>
      <c r="DP6" s="75"/>
      <c r="DQ6" s="75"/>
      <c r="DR6" s="83"/>
      <c r="DS6" s="83"/>
      <c r="DW6" s="2"/>
      <c r="DX6" s="2"/>
      <c r="DY6" s="2"/>
      <c r="DZ6" s="2"/>
      <c r="EA6" s="2"/>
    </row>
    <row r="7" spans="1:131" ht="14.45" customHeight="1" x14ac:dyDescent="0.25">
      <c r="A7">
        <v>61669</v>
      </c>
      <c r="B7" t="s">
        <v>1729</v>
      </c>
      <c r="C7" t="s">
        <v>1730</v>
      </c>
      <c r="D7">
        <v>360</v>
      </c>
      <c r="E7" t="s">
        <v>2</v>
      </c>
      <c r="F7" t="s">
        <v>1719</v>
      </c>
      <c r="G7" t="s">
        <v>1720</v>
      </c>
      <c r="H7" t="s">
        <v>1731</v>
      </c>
      <c r="I7" s="1">
        <v>44833</v>
      </c>
      <c r="J7" s="1">
        <v>44837</v>
      </c>
      <c r="K7" s="1">
        <v>44928</v>
      </c>
      <c r="L7" s="1">
        <v>44928</v>
      </c>
      <c r="M7" s="2">
        <v>70000000</v>
      </c>
      <c r="N7" t="s">
        <v>6</v>
      </c>
      <c r="O7" s="2" t="s">
        <v>1726</v>
      </c>
      <c r="P7" t="s">
        <v>8</v>
      </c>
      <c r="Q7">
        <v>5.0000000000000001E-3</v>
      </c>
      <c r="T7" s="1">
        <v>44833</v>
      </c>
      <c r="U7" s="1">
        <v>44837</v>
      </c>
      <c r="V7" s="1">
        <v>44928</v>
      </c>
      <c r="W7" s="1">
        <v>44928</v>
      </c>
      <c r="X7" s="5">
        <v>0.25277777777777777</v>
      </c>
      <c r="Y7">
        <v>91</v>
      </c>
      <c r="Z7" s="2">
        <v>116783.33333333331</v>
      </c>
      <c r="AA7" s="2">
        <v>116783.33333333331</v>
      </c>
      <c r="AB7" s="6">
        <v>116783.33333333331</v>
      </c>
      <c r="AC7" s="6"/>
      <c r="AE7">
        <v>0</v>
      </c>
      <c r="AF7" s="2"/>
      <c r="AG7" s="4">
        <v>6.5999999999999991E-3</v>
      </c>
      <c r="AI7" s="4">
        <v>1.1599999999999999E-2</v>
      </c>
      <c r="AJ7" s="2">
        <v>116783.33333333331</v>
      </c>
      <c r="AK7" s="85">
        <f>AG7+$AP$1</f>
        <v>1.66E-2</v>
      </c>
      <c r="AL7" s="85">
        <f>IF((AG7-$AP$1)&lt;0,0,AG7-$AP$1)</f>
        <v>0</v>
      </c>
      <c r="AM7" s="40">
        <f>AK7*M7*X7</f>
        <v>293727.77777777775</v>
      </c>
      <c r="AN7" s="40">
        <f>AJ7</f>
        <v>116783.33333333331</v>
      </c>
      <c r="AO7" s="40">
        <f>AL7*M7*X7</f>
        <v>0</v>
      </c>
      <c r="AP7" s="10"/>
      <c r="BE7" s="78"/>
      <c r="BG7" s="78"/>
      <c r="BM7" s="9"/>
      <c r="BN7" s="9"/>
      <c r="BO7" s="9"/>
      <c r="BP7" s="79"/>
      <c r="BQ7" s="9"/>
      <c r="BR7" s="78"/>
      <c r="BS7" s="78"/>
      <c r="BT7" s="78"/>
      <c r="BV7" s="78"/>
      <c r="BW7" s="78"/>
      <c r="BX7" s="80"/>
      <c r="BY7" s="80"/>
      <c r="BZ7" s="80"/>
      <c r="CE7" s="78"/>
      <c r="CF7" s="78"/>
      <c r="CG7" s="78"/>
      <c r="CH7" s="78"/>
      <c r="CI7" s="81"/>
      <c r="CJ7" s="78"/>
      <c r="CK7" s="82"/>
      <c r="CL7" s="78"/>
      <c r="CM7" s="81"/>
      <c r="CO7" s="80"/>
      <c r="CP7" s="80"/>
      <c r="CQ7" s="80"/>
      <c r="CR7" s="2"/>
      <c r="CS7" s="2"/>
      <c r="DB7" s="39"/>
      <c r="DE7" s="81"/>
      <c r="DH7" s="78"/>
      <c r="DK7" s="2"/>
      <c r="DL7" s="2"/>
      <c r="DN7" s="75"/>
      <c r="DO7" s="75"/>
      <c r="DP7" s="75"/>
      <c r="DQ7" s="75"/>
      <c r="DR7" s="83"/>
      <c r="DS7" s="83"/>
      <c r="DW7" s="2"/>
      <c r="DX7" s="2"/>
      <c r="DY7" s="2"/>
      <c r="DZ7" s="2"/>
      <c r="EA7" s="2"/>
    </row>
    <row r="8" spans="1:131" ht="14.45" customHeight="1" x14ac:dyDescent="0.25">
      <c r="A8">
        <v>61670</v>
      </c>
      <c r="B8" t="s">
        <v>1729</v>
      </c>
      <c r="C8" t="s">
        <v>1730</v>
      </c>
      <c r="D8">
        <v>360</v>
      </c>
      <c r="E8" t="s">
        <v>2</v>
      </c>
      <c r="F8" t="s">
        <v>1719</v>
      </c>
      <c r="G8" t="s">
        <v>1720</v>
      </c>
      <c r="H8" t="s">
        <v>1731</v>
      </c>
      <c r="I8" s="1">
        <v>44924</v>
      </c>
      <c r="J8" s="1">
        <v>44928</v>
      </c>
      <c r="K8" s="1">
        <v>45019</v>
      </c>
      <c r="L8" s="1">
        <v>45019</v>
      </c>
      <c r="M8" s="2">
        <v>70000000</v>
      </c>
      <c r="N8" t="s">
        <v>6</v>
      </c>
      <c r="O8" s="2" t="s">
        <v>1726</v>
      </c>
      <c r="P8" t="s">
        <v>8</v>
      </c>
      <c r="Q8">
        <v>5.0000000000000001E-3</v>
      </c>
      <c r="T8" s="1">
        <v>44924</v>
      </c>
      <c r="U8" s="1">
        <v>44928</v>
      </c>
      <c r="V8" s="1">
        <v>45019</v>
      </c>
      <c r="W8" s="1">
        <v>45019</v>
      </c>
      <c r="X8" s="5">
        <v>0.25277777777777777</v>
      </c>
      <c r="Y8">
        <v>91</v>
      </c>
      <c r="Z8" s="2">
        <v>297974.44444444444</v>
      </c>
      <c r="AA8" s="2">
        <v>297974.44444444444</v>
      </c>
      <c r="AB8" s="6">
        <v>297974.44444444444</v>
      </c>
      <c r="AC8" s="6"/>
      <c r="AE8">
        <v>0</v>
      </c>
      <c r="AF8" s="2"/>
      <c r="AG8" s="4">
        <v>1.6840000000000001E-2</v>
      </c>
      <c r="AI8" s="4">
        <v>2.1840000000000002E-2</v>
      </c>
      <c r="AJ8" s="2">
        <v>297974.44444444444</v>
      </c>
      <c r="AK8" s="85">
        <f>AG8+$AP$1</f>
        <v>2.6840000000000003E-2</v>
      </c>
      <c r="AL8" s="85">
        <f>IF((AG8-$AP$1)&lt;0,0,AG8-$AP$1)</f>
        <v>6.8400000000000006E-3</v>
      </c>
      <c r="AM8" s="40">
        <f>AK8*M8*X8</f>
        <v>474918.88888888893</v>
      </c>
      <c r="AN8" s="40">
        <f>AJ8</f>
        <v>297974.44444444444</v>
      </c>
      <c r="AO8" s="40">
        <f>AL8*M8*X8</f>
        <v>121030.00000000001</v>
      </c>
      <c r="AP8" s="10"/>
      <c r="BE8" s="78"/>
      <c r="BG8" s="78"/>
      <c r="BM8" s="9"/>
      <c r="BN8" s="9"/>
      <c r="BO8" s="9"/>
      <c r="BP8" s="79"/>
      <c r="BQ8" s="9"/>
      <c r="BR8" s="78"/>
      <c r="BS8" s="78"/>
      <c r="BT8" s="78"/>
      <c r="BV8" s="78"/>
      <c r="BW8" s="78"/>
      <c r="BX8" s="80"/>
      <c r="BY8" s="80"/>
      <c r="BZ8" s="80"/>
      <c r="CE8" s="78"/>
      <c r="CF8" s="78"/>
      <c r="CG8" s="78"/>
      <c r="CH8" s="78"/>
      <c r="CI8" s="81"/>
      <c r="CJ8" s="78"/>
      <c r="CK8" s="82"/>
      <c r="CL8" s="78"/>
      <c r="CM8" s="81"/>
      <c r="CO8" s="80"/>
      <c r="CP8" s="80"/>
      <c r="CQ8" s="80"/>
      <c r="CR8" s="2"/>
      <c r="CS8" s="2"/>
      <c r="DB8" s="39"/>
      <c r="DE8" s="81"/>
      <c r="DH8" s="78"/>
      <c r="DK8" s="2"/>
      <c r="DL8" s="2"/>
      <c r="DN8" s="75"/>
      <c r="DO8" s="75"/>
      <c r="DP8" s="75"/>
      <c r="DQ8" s="75"/>
      <c r="DR8" s="83"/>
      <c r="DS8" s="83"/>
      <c r="DW8" s="2"/>
      <c r="DX8" s="2"/>
      <c r="DY8" s="2"/>
      <c r="DZ8" s="2"/>
      <c r="EA8" s="2"/>
    </row>
    <row r="10" spans="1:131" x14ac:dyDescent="0.25">
      <c r="AM10" s="40">
        <f>SUM(AM2:AM8)</f>
        <v>3882726.666666666</v>
      </c>
      <c r="AN10" s="40">
        <f>SUM(AN2:AN8)</f>
        <v>2290226.666666666</v>
      </c>
      <c r="AO10" s="40">
        <f>SUM(AO2:AO8)</f>
        <v>843832.22222222202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62943-8A5B-477C-BD19-EC908961334F}">
  <sheetPr>
    <tabColor theme="9" tint="0.79998168889431442"/>
  </sheetPr>
  <dimension ref="A1:CO115"/>
  <sheetViews>
    <sheetView topLeftCell="U83" workbookViewId="0">
      <selection activeCell="AK116" sqref="AK116"/>
    </sheetView>
  </sheetViews>
  <sheetFormatPr baseColWidth="10" defaultRowHeight="15" x14ac:dyDescent="0.25"/>
  <cols>
    <col min="13" max="13" width="14.85546875" bestFit="1" customWidth="1"/>
    <col min="26" max="26" width="17" bestFit="1" customWidth="1"/>
    <col min="27" max="27" width="25.7109375" bestFit="1" customWidth="1"/>
    <col min="30" max="30" width="14.85546875" bestFit="1" customWidth="1"/>
    <col min="36" max="37" width="12.85546875" bestFit="1" customWidth="1"/>
    <col min="38" max="38" width="11.85546875" bestFit="1" customWidth="1"/>
  </cols>
  <sheetData>
    <row r="1" spans="1:93" ht="15" customHeight="1" x14ac:dyDescent="0.25">
      <c r="A1" s="14" t="s">
        <v>1617</v>
      </c>
      <c r="B1" s="14" t="s">
        <v>1618</v>
      </c>
      <c r="C1" s="14" t="s">
        <v>1619</v>
      </c>
      <c r="D1" s="14" t="s">
        <v>1620</v>
      </c>
      <c r="E1" s="14" t="s">
        <v>1621</v>
      </c>
      <c r="F1" s="14" t="s">
        <v>1622</v>
      </c>
      <c r="G1" s="14" t="s">
        <v>1623</v>
      </c>
      <c r="H1" s="14" t="s">
        <v>1624</v>
      </c>
      <c r="I1" s="15" t="s">
        <v>1625</v>
      </c>
      <c r="J1" s="15" t="s">
        <v>1626</v>
      </c>
      <c r="K1" s="15" t="s">
        <v>1627</v>
      </c>
      <c r="L1" s="15" t="s">
        <v>1628</v>
      </c>
      <c r="M1" s="16" t="s">
        <v>1629</v>
      </c>
      <c r="N1" s="14" t="s">
        <v>1630</v>
      </c>
      <c r="O1" s="14" t="s">
        <v>1631</v>
      </c>
      <c r="P1" s="14" t="s">
        <v>1632</v>
      </c>
      <c r="Q1" s="8"/>
      <c r="R1" s="18" t="s">
        <v>1634</v>
      </c>
      <c r="S1" s="18" t="s">
        <v>1635</v>
      </c>
      <c r="T1" s="18" t="s">
        <v>1636</v>
      </c>
      <c r="U1" s="18" t="s">
        <v>1637</v>
      </c>
      <c r="V1" s="19" t="s">
        <v>1638</v>
      </c>
      <c r="W1" s="20" t="s">
        <v>1639</v>
      </c>
      <c r="X1" s="21" t="s">
        <v>1640</v>
      </c>
      <c r="Y1" s="21" t="s">
        <v>1641</v>
      </c>
      <c r="Z1" s="21" t="s">
        <v>1642</v>
      </c>
      <c r="AA1" s="21" t="s">
        <v>1643</v>
      </c>
      <c r="AB1" s="20" t="s">
        <v>1644</v>
      </c>
      <c r="AC1" s="20" t="s">
        <v>1645</v>
      </c>
      <c r="AD1" s="42" t="s">
        <v>1646</v>
      </c>
      <c r="AE1" s="86" t="s">
        <v>1647</v>
      </c>
      <c r="AF1" s="87" t="s">
        <v>1686</v>
      </c>
      <c r="AG1" s="25" t="s">
        <v>1687</v>
      </c>
      <c r="AH1" s="25" t="s">
        <v>1732</v>
      </c>
      <c r="AI1" s="25" t="s">
        <v>1841</v>
      </c>
      <c r="AJ1" s="25" t="s">
        <v>1842</v>
      </c>
      <c r="AK1" s="25" t="s">
        <v>1843</v>
      </c>
      <c r="AL1" s="25" t="s">
        <v>1844</v>
      </c>
      <c r="AM1" s="20" t="s">
        <v>1688</v>
      </c>
      <c r="AN1" s="20" t="s">
        <v>1652</v>
      </c>
      <c r="AO1" s="84">
        <v>0.01</v>
      </c>
      <c r="AP1" s="26" t="s">
        <v>1618</v>
      </c>
      <c r="AQ1" s="26" t="s">
        <v>1653</v>
      </c>
      <c r="AS1" s="27" t="s">
        <v>1618</v>
      </c>
      <c r="AT1" s="27" t="s">
        <v>1619</v>
      </c>
      <c r="AU1" s="27" t="s">
        <v>1620</v>
      </c>
      <c r="AV1" s="27" t="s">
        <v>1623</v>
      </c>
      <c r="AW1" s="27" t="s">
        <v>1617</v>
      </c>
      <c r="AX1" s="27" t="s">
        <v>1654</v>
      </c>
      <c r="AY1" s="27" t="s">
        <v>1655</v>
      </c>
      <c r="AZ1" s="27" t="s">
        <v>1656</v>
      </c>
      <c r="BA1" s="27" t="s">
        <v>1657</v>
      </c>
      <c r="BB1" s="27" t="s">
        <v>1658</v>
      </c>
      <c r="BC1" s="28" t="s">
        <v>1659</v>
      </c>
      <c r="BD1" s="28" t="s">
        <v>1660</v>
      </c>
      <c r="BE1" s="28" t="s">
        <v>1661</v>
      </c>
      <c r="BF1" s="28" t="s">
        <v>1617</v>
      </c>
      <c r="BH1" s="88" t="s">
        <v>1618</v>
      </c>
      <c r="BI1" s="27" t="s">
        <v>1619</v>
      </c>
      <c r="BJ1" s="27" t="s">
        <v>1620</v>
      </c>
      <c r="BK1" s="27" t="s">
        <v>1662</v>
      </c>
      <c r="BL1" s="27" t="s">
        <v>1617</v>
      </c>
      <c r="BM1" s="27" t="s">
        <v>1654</v>
      </c>
      <c r="BN1" s="27" t="s">
        <v>1655</v>
      </c>
      <c r="BO1" s="27" t="s">
        <v>1656</v>
      </c>
      <c r="BP1" s="29" t="s">
        <v>1663</v>
      </c>
      <c r="BQ1" s="27" t="s">
        <v>1664</v>
      </c>
      <c r="BR1" s="27" t="s">
        <v>1665</v>
      </c>
      <c r="BS1" s="27" t="s">
        <v>1666</v>
      </c>
      <c r="BT1" s="28" t="s">
        <v>1667</v>
      </c>
      <c r="BU1" s="28" t="s">
        <v>1660</v>
      </c>
      <c r="BV1" s="28" t="s">
        <v>1661</v>
      </c>
      <c r="BW1" s="28" t="s">
        <v>1617</v>
      </c>
      <c r="BX1" s="30" t="s">
        <v>1668</v>
      </c>
      <c r="BY1" s="30" t="s">
        <v>1669</v>
      </c>
      <c r="BZ1" s="28" t="s">
        <v>1670</v>
      </c>
      <c r="CL1" s="43"/>
      <c r="CM1" s="43"/>
      <c r="CN1" s="43"/>
      <c r="CO1" s="43"/>
    </row>
    <row r="2" spans="1:93" ht="15" customHeight="1" x14ac:dyDescent="0.25">
      <c r="A2">
        <v>59706</v>
      </c>
      <c r="B2" t="s">
        <v>1737</v>
      </c>
      <c r="C2" t="s">
        <v>1738</v>
      </c>
      <c r="D2">
        <v>293</v>
      </c>
      <c r="E2" t="s">
        <v>2</v>
      </c>
      <c r="F2" t="s">
        <v>1739</v>
      </c>
      <c r="G2" t="s">
        <v>4</v>
      </c>
      <c r="H2" t="s">
        <v>1013</v>
      </c>
      <c r="I2" s="1"/>
      <c r="J2" s="1">
        <v>44844</v>
      </c>
      <c r="K2" s="1">
        <v>44935</v>
      </c>
      <c r="L2" s="1">
        <v>44935</v>
      </c>
      <c r="M2" s="2">
        <v>50000000</v>
      </c>
      <c r="N2" t="s">
        <v>6</v>
      </c>
      <c r="O2">
        <v>8.1300000000000001E-3</v>
      </c>
      <c r="P2" t="s">
        <v>8</v>
      </c>
      <c r="R2" s="1">
        <v>44935</v>
      </c>
      <c r="S2" s="1">
        <v>44844</v>
      </c>
      <c r="T2" s="1">
        <v>44935</v>
      </c>
      <c r="U2" s="1">
        <v>44935</v>
      </c>
      <c r="V2" s="5">
        <v>0.25277777777777777</v>
      </c>
      <c r="W2">
        <v>91</v>
      </c>
      <c r="X2" s="6">
        <v>0</v>
      </c>
      <c r="Y2" s="6">
        <v>0</v>
      </c>
      <c r="Z2" s="6">
        <v>-102754.16666666666</v>
      </c>
      <c r="AA2" s="6">
        <v>-102754.16666666666</v>
      </c>
      <c r="AB2">
        <v>0</v>
      </c>
      <c r="AC2">
        <v>0</v>
      </c>
      <c r="AD2" s="2">
        <v>50000000</v>
      </c>
      <c r="AE2" s="89">
        <v>8.1300000000000001E-3</v>
      </c>
      <c r="AF2" s="90">
        <v>0</v>
      </c>
      <c r="AG2" s="9">
        <v>1</v>
      </c>
      <c r="AH2" s="9"/>
      <c r="AI2" s="9"/>
      <c r="AJ2" s="9">
        <f>AA2</f>
        <v>-102754.16666666666</v>
      </c>
      <c r="AK2" s="9">
        <f>AJ2</f>
        <v>-102754.16666666666</v>
      </c>
      <c r="AL2" s="9">
        <f>AK2</f>
        <v>-102754.16666666666</v>
      </c>
      <c r="AM2" t="s">
        <v>1740</v>
      </c>
      <c r="AN2" t="s">
        <v>6</v>
      </c>
      <c r="AO2" s="10"/>
      <c r="BH2" s="91"/>
      <c r="BP2" s="1"/>
      <c r="BX2" s="11"/>
      <c r="BY2" s="11"/>
      <c r="CL2" s="43"/>
      <c r="CM2" s="43"/>
      <c r="CN2" s="43"/>
      <c r="CO2" s="43"/>
    </row>
    <row r="3" spans="1:93" ht="15" customHeight="1" x14ac:dyDescent="0.25">
      <c r="A3">
        <v>59714</v>
      </c>
      <c r="B3" t="s">
        <v>1741</v>
      </c>
      <c r="C3" t="s">
        <v>1738</v>
      </c>
      <c r="D3">
        <v>293</v>
      </c>
      <c r="E3" t="s">
        <v>2</v>
      </c>
      <c r="F3" t="s">
        <v>1739</v>
      </c>
      <c r="G3" t="s">
        <v>4</v>
      </c>
      <c r="H3" t="s">
        <v>1013</v>
      </c>
      <c r="I3" s="1">
        <v>44840</v>
      </c>
      <c r="J3" s="1">
        <v>44844</v>
      </c>
      <c r="K3" s="1">
        <v>44935</v>
      </c>
      <c r="L3" s="1">
        <v>44935</v>
      </c>
      <c r="M3" s="2">
        <v>50000000</v>
      </c>
      <c r="N3" t="s">
        <v>6</v>
      </c>
      <c r="O3" t="s">
        <v>1742</v>
      </c>
      <c r="P3" t="s">
        <v>8</v>
      </c>
      <c r="R3" s="1">
        <v>44840</v>
      </c>
      <c r="S3" s="1">
        <v>44844</v>
      </c>
      <c r="T3" s="1">
        <v>44935</v>
      </c>
      <c r="U3" s="1">
        <v>44935</v>
      </c>
      <c r="V3" s="5">
        <v>0.25277777777777777</v>
      </c>
      <c r="W3">
        <v>91</v>
      </c>
      <c r="X3" s="6">
        <v>0</v>
      </c>
      <c r="Y3" s="6">
        <v>0</v>
      </c>
      <c r="Z3" s="6">
        <v>157733.33333333331</v>
      </c>
      <c r="AA3" s="6">
        <v>157733.33333333331</v>
      </c>
      <c r="AB3">
        <v>0</v>
      </c>
      <c r="AC3">
        <v>0</v>
      </c>
      <c r="AD3" s="2">
        <v>50000000</v>
      </c>
      <c r="AE3" s="89">
        <v>1.248E-2</v>
      </c>
      <c r="AF3" s="90">
        <v>0</v>
      </c>
      <c r="AG3" s="9">
        <v>1</v>
      </c>
      <c r="AH3" s="4">
        <f>AE3+$AO$1</f>
        <v>2.248E-2</v>
      </c>
      <c r="AI3" s="4">
        <f>AE3-$AO$1</f>
        <v>2.4799999999999996E-3</v>
      </c>
      <c r="AJ3" s="9">
        <f>AH3*AD3*V3</f>
        <v>284122.22222222219</v>
      </c>
      <c r="AK3" s="9">
        <f>AA3</f>
        <v>157733.33333333331</v>
      </c>
      <c r="AL3" s="9">
        <f>AI3*AD3*V3</f>
        <v>31344.444444444438</v>
      </c>
      <c r="AM3" t="s">
        <v>1740</v>
      </c>
      <c r="AN3" t="s">
        <v>6</v>
      </c>
      <c r="AO3" s="10"/>
      <c r="BH3" s="91"/>
      <c r="BP3" s="1"/>
      <c r="BX3" s="11"/>
      <c r="BY3" s="11"/>
      <c r="CL3" s="43"/>
      <c r="CM3" s="43"/>
      <c r="CN3" s="43"/>
      <c r="CO3" s="43"/>
    </row>
    <row r="4" spans="1:93" ht="15" customHeight="1" x14ac:dyDescent="0.25">
      <c r="A4">
        <v>59738</v>
      </c>
      <c r="B4" t="s">
        <v>1743</v>
      </c>
      <c r="C4" t="s">
        <v>1744</v>
      </c>
      <c r="D4">
        <v>295</v>
      </c>
      <c r="E4" t="s">
        <v>2</v>
      </c>
      <c r="F4" t="s">
        <v>1739</v>
      </c>
      <c r="G4" t="s">
        <v>4</v>
      </c>
      <c r="H4" t="s">
        <v>1745</v>
      </c>
      <c r="I4" s="1"/>
      <c r="J4" s="1">
        <v>44863</v>
      </c>
      <c r="K4" s="1">
        <v>44955</v>
      </c>
      <c r="L4" s="1">
        <v>44955</v>
      </c>
      <c r="M4" s="2">
        <v>50000000</v>
      </c>
      <c r="N4" t="s">
        <v>6</v>
      </c>
      <c r="O4">
        <v>6.8500000000000002E-3</v>
      </c>
      <c r="P4" t="s">
        <v>8</v>
      </c>
      <c r="R4" s="1">
        <v>44955</v>
      </c>
      <c r="S4" s="1">
        <v>44863</v>
      </c>
      <c r="T4" s="1">
        <v>44955</v>
      </c>
      <c r="U4" s="1">
        <v>44955</v>
      </c>
      <c r="V4" s="5">
        <v>0.25555555555555554</v>
      </c>
      <c r="W4">
        <v>92</v>
      </c>
      <c r="X4" s="6">
        <v>0</v>
      </c>
      <c r="Y4" s="6">
        <v>0</v>
      </c>
      <c r="Z4" s="6">
        <v>-87527.777777777766</v>
      </c>
      <c r="AA4" s="6">
        <v>-87527.777777777766</v>
      </c>
      <c r="AB4">
        <v>0</v>
      </c>
      <c r="AC4">
        <v>0</v>
      </c>
      <c r="AD4" s="2">
        <v>50000000</v>
      </c>
      <c r="AE4" s="89">
        <v>6.8500000000000002E-3</v>
      </c>
      <c r="AF4" s="90">
        <v>0</v>
      </c>
      <c r="AG4" s="9">
        <v>1</v>
      </c>
      <c r="AH4" s="9"/>
      <c r="AI4" s="9"/>
      <c r="AJ4" s="9">
        <f>AA4</f>
        <v>-87527.777777777766</v>
      </c>
      <c r="AK4" s="9">
        <f>AJ4</f>
        <v>-87527.777777777766</v>
      </c>
      <c r="AL4" s="9">
        <f>AK4</f>
        <v>-87527.777777777766</v>
      </c>
      <c r="AM4" t="s">
        <v>1740</v>
      </c>
      <c r="AN4" t="s">
        <v>6</v>
      </c>
      <c r="AO4" s="10"/>
      <c r="BH4" s="91"/>
      <c r="BP4" s="1"/>
      <c r="BX4" s="11"/>
      <c r="BY4" s="11"/>
      <c r="CL4" s="43"/>
      <c r="CM4" s="43"/>
      <c r="CN4" s="43"/>
      <c r="CO4" s="43"/>
    </row>
    <row r="5" spans="1:93" ht="15" customHeight="1" x14ac:dyDescent="0.25">
      <c r="A5">
        <v>59746</v>
      </c>
      <c r="B5" t="s">
        <v>1746</v>
      </c>
      <c r="C5" t="s">
        <v>1744</v>
      </c>
      <c r="D5">
        <v>295</v>
      </c>
      <c r="E5" t="s">
        <v>2</v>
      </c>
      <c r="F5" t="s">
        <v>1739</v>
      </c>
      <c r="G5" t="s">
        <v>4</v>
      </c>
      <c r="H5" t="s">
        <v>1745</v>
      </c>
      <c r="I5" s="1">
        <v>44861</v>
      </c>
      <c r="J5" s="1">
        <v>44863</v>
      </c>
      <c r="K5" s="1">
        <v>44955</v>
      </c>
      <c r="L5" s="1">
        <v>44955</v>
      </c>
      <c r="M5" s="2">
        <v>50000000</v>
      </c>
      <c r="N5" t="s">
        <v>6</v>
      </c>
      <c r="O5" t="s">
        <v>1742</v>
      </c>
      <c r="P5" t="s">
        <v>8</v>
      </c>
      <c r="R5" s="1">
        <v>44861</v>
      </c>
      <c r="S5" s="1">
        <v>44863</v>
      </c>
      <c r="T5" s="1">
        <v>44955</v>
      </c>
      <c r="U5" s="1">
        <v>44955</v>
      </c>
      <c r="V5" s="5">
        <v>0.25555555555555554</v>
      </c>
      <c r="W5">
        <v>92</v>
      </c>
      <c r="X5" s="6">
        <v>0</v>
      </c>
      <c r="Y5" s="6">
        <v>0</v>
      </c>
      <c r="Z5" s="6">
        <v>205083.33333333328</v>
      </c>
      <c r="AA5" s="6">
        <v>205083.33333333328</v>
      </c>
      <c r="AB5">
        <v>0</v>
      </c>
      <c r="AC5">
        <v>0</v>
      </c>
      <c r="AD5" s="2">
        <v>50000000</v>
      </c>
      <c r="AE5" s="89">
        <v>1.6049999999999998E-2</v>
      </c>
      <c r="AF5" s="90">
        <v>0</v>
      </c>
      <c r="AG5" s="9">
        <v>1</v>
      </c>
      <c r="AH5" s="4">
        <f>AE5+$AO$1</f>
        <v>2.6049999999999997E-2</v>
      </c>
      <c r="AI5" s="4">
        <f>AE5-$AO$1</f>
        <v>6.0499999999999981E-3</v>
      </c>
      <c r="AJ5" s="9">
        <f>AH5*AD5*V5</f>
        <v>332861.11111111101</v>
      </c>
      <c r="AK5" s="9">
        <f>AA5</f>
        <v>205083.33333333328</v>
      </c>
      <c r="AL5" s="9">
        <f>AI5*AD5*V5</f>
        <v>77305.555555555518</v>
      </c>
      <c r="AM5" t="s">
        <v>1740</v>
      </c>
      <c r="AN5" t="s">
        <v>6</v>
      </c>
      <c r="AO5" s="10"/>
      <c r="BH5" s="91"/>
      <c r="BP5" s="1"/>
      <c r="BX5" s="11"/>
      <c r="BY5" s="11"/>
      <c r="CL5" s="43"/>
      <c r="CM5" s="43"/>
      <c r="CN5" s="43"/>
      <c r="CO5" s="43"/>
    </row>
    <row r="6" spans="1:93" ht="15" customHeight="1" x14ac:dyDescent="0.25">
      <c r="A6">
        <v>59754</v>
      </c>
      <c r="B6" t="s">
        <v>1747</v>
      </c>
      <c r="C6" t="s">
        <v>1748</v>
      </c>
      <c r="D6">
        <v>296</v>
      </c>
      <c r="E6" t="s">
        <v>2</v>
      </c>
      <c r="F6" t="s">
        <v>1739</v>
      </c>
      <c r="G6" t="s">
        <v>4</v>
      </c>
      <c r="H6" t="s">
        <v>1745</v>
      </c>
      <c r="I6" s="1"/>
      <c r="J6" s="1">
        <v>44880</v>
      </c>
      <c r="K6" s="1">
        <v>44972</v>
      </c>
      <c r="L6" s="1">
        <v>44972</v>
      </c>
      <c r="M6" s="2">
        <v>70000000</v>
      </c>
      <c r="N6" t="s">
        <v>6</v>
      </c>
      <c r="O6">
        <v>7.0000000000000001E-3</v>
      </c>
      <c r="P6" t="s">
        <v>8</v>
      </c>
      <c r="R6" s="1">
        <v>44972</v>
      </c>
      <c r="S6" s="1">
        <v>44880</v>
      </c>
      <c r="T6" s="1">
        <v>44972</v>
      </c>
      <c r="U6" s="1">
        <v>44972</v>
      </c>
      <c r="V6" s="5">
        <v>0.25555555555555554</v>
      </c>
      <c r="W6">
        <v>92</v>
      </c>
      <c r="X6" s="6">
        <v>0</v>
      </c>
      <c r="Y6" s="6">
        <v>0</v>
      </c>
      <c r="Z6" s="6">
        <v>-125222.22222222222</v>
      </c>
      <c r="AA6" s="6">
        <v>-125222.22222222222</v>
      </c>
      <c r="AB6">
        <v>0</v>
      </c>
      <c r="AC6">
        <v>0</v>
      </c>
      <c r="AD6" s="2">
        <v>70000000</v>
      </c>
      <c r="AE6" s="89">
        <v>7.0000000000000001E-3</v>
      </c>
      <c r="AF6" s="90">
        <v>0</v>
      </c>
      <c r="AG6" s="9">
        <v>1</v>
      </c>
      <c r="AH6" s="9"/>
      <c r="AI6" s="9"/>
      <c r="AJ6" s="9">
        <f>AA6</f>
        <v>-125222.22222222222</v>
      </c>
      <c r="AK6" s="9">
        <f>AJ6</f>
        <v>-125222.22222222222</v>
      </c>
      <c r="AL6" s="9">
        <f>AK6</f>
        <v>-125222.22222222222</v>
      </c>
      <c r="AM6" t="s">
        <v>1740</v>
      </c>
      <c r="AN6" t="s">
        <v>6</v>
      </c>
      <c r="AO6" s="10"/>
      <c r="BH6" s="91"/>
      <c r="BP6" s="1"/>
      <c r="BX6" s="11"/>
      <c r="BY6" s="11"/>
      <c r="CL6" s="43"/>
      <c r="CM6" s="43"/>
      <c r="CN6" s="43"/>
      <c r="CO6" s="43"/>
    </row>
    <row r="7" spans="1:93" ht="15" customHeight="1" x14ac:dyDescent="0.25">
      <c r="A7">
        <v>59762</v>
      </c>
      <c r="B7" t="s">
        <v>1749</v>
      </c>
      <c r="C7" t="s">
        <v>1748</v>
      </c>
      <c r="D7">
        <v>296</v>
      </c>
      <c r="E7" t="s">
        <v>2</v>
      </c>
      <c r="F7" t="s">
        <v>1739</v>
      </c>
      <c r="G7" t="s">
        <v>4</v>
      </c>
      <c r="H7" t="s">
        <v>1745</v>
      </c>
      <c r="I7" s="1">
        <v>44876</v>
      </c>
      <c r="J7" s="1">
        <v>44880</v>
      </c>
      <c r="K7" s="1">
        <v>44972</v>
      </c>
      <c r="L7" s="1">
        <v>44972</v>
      </c>
      <c r="M7" s="2">
        <v>70000000</v>
      </c>
      <c r="N7" t="s">
        <v>6</v>
      </c>
      <c r="O7" t="s">
        <v>1742</v>
      </c>
      <c r="P7" t="s">
        <v>8</v>
      </c>
      <c r="R7" s="1">
        <v>44876</v>
      </c>
      <c r="S7" s="1">
        <v>44880</v>
      </c>
      <c r="T7" s="1">
        <v>44972</v>
      </c>
      <c r="U7" s="1">
        <v>44972</v>
      </c>
      <c r="V7" s="5">
        <v>0.25555555555555554</v>
      </c>
      <c r="W7">
        <v>92</v>
      </c>
      <c r="X7" s="6">
        <v>0</v>
      </c>
      <c r="Y7" s="6">
        <v>0</v>
      </c>
      <c r="Z7" s="6">
        <v>315202.22222222219</v>
      </c>
      <c r="AA7" s="6">
        <v>315202.22222222219</v>
      </c>
      <c r="AB7">
        <v>0</v>
      </c>
      <c r="AC7">
        <v>0</v>
      </c>
      <c r="AD7" s="2">
        <v>70000000</v>
      </c>
      <c r="AE7" s="89">
        <v>1.762E-2</v>
      </c>
      <c r="AF7" s="90">
        <v>0</v>
      </c>
      <c r="AG7" s="9">
        <v>1</v>
      </c>
      <c r="AH7" s="4">
        <f>AE7+$AO$1</f>
        <v>2.7619999999999999E-2</v>
      </c>
      <c r="AI7" s="4">
        <f>AE7-$AO$1</f>
        <v>7.62E-3</v>
      </c>
      <c r="AJ7" s="9">
        <f>AH7*AD7*V7</f>
        <v>494091.11111111107</v>
      </c>
      <c r="AK7" s="9">
        <f>AA7</f>
        <v>315202.22222222219</v>
      </c>
      <c r="AL7" s="9">
        <f>AI7*AD7*V7</f>
        <v>136313.33333333331</v>
      </c>
      <c r="AM7" t="s">
        <v>1740</v>
      </c>
      <c r="AN7" t="s">
        <v>6</v>
      </c>
      <c r="AO7" s="10"/>
      <c r="BH7" s="91"/>
      <c r="BP7" s="1"/>
      <c r="BX7" s="11"/>
      <c r="BY7" s="11"/>
      <c r="CL7" s="43"/>
      <c r="CM7" s="43"/>
      <c r="CN7" s="43"/>
      <c r="CO7" s="43"/>
    </row>
    <row r="8" spans="1:93" ht="15" customHeight="1" x14ac:dyDescent="0.25">
      <c r="A8">
        <v>59769</v>
      </c>
      <c r="B8" t="s">
        <v>1750</v>
      </c>
      <c r="C8" t="s">
        <v>1751</v>
      </c>
      <c r="D8">
        <v>297</v>
      </c>
      <c r="E8" t="s">
        <v>2</v>
      </c>
      <c r="F8" t="s">
        <v>1739</v>
      </c>
      <c r="G8" t="s">
        <v>4</v>
      </c>
      <c r="H8" t="s">
        <v>1721</v>
      </c>
      <c r="I8" s="1"/>
      <c r="J8" s="1">
        <v>44844</v>
      </c>
      <c r="K8" s="1">
        <v>44935</v>
      </c>
      <c r="L8" s="1">
        <v>44935</v>
      </c>
      <c r="M8" s="2">
        <v>175000000</v>
      </c>
      <c r="N8" t="s">
        <v>6</v>
      </c>
      <c r="O8">
        <v>7.45E-3</v>
      </c>
      <c r="P8" t="s">
        <v>8</v>
      </c>
      <c r="R8" s="1">
        <v>44935</v>
      </c>
      <c r="S8" s="1">
        <v>44844</v>
      </c>
      <c r="T8" s="1">
        <v>44935</v>
      </c>
      <c r="U8" s="1">
        <v>44935</v>
      </c>
      <c r="V8" s="5">
        <v>0.25277777777777777</v>
      </c>
      <c r="W8">
        <v>91</v>
      </c>
      <c r="X8" s="6">
        <v>0</v>
      </c>
      <c r="Y8" s="6">
        <v>0</v>
      </c>
      <c r="Z8" s="6">
        <v>-329559.02777777775</v>
      </c>
      <c r="AA8" s="6">
        <v>-329559.02777777775</v>
      </c>
      <c r="AB8">
        <v>0</v>
      </c>
      <c r="AC8">
        <v>0</v>
      </c>
      <c r="AD8" s="2">
        <v>175000000</v>
      </c>
      <c r="AE8" s="89">
        <v>7.45E-3</v>
      </c>
      <c r="AF8" s="90">
        <v>0</v>
      </c>
      <c r="AG8" s="9">
        <v>1</v>
      </c>
      <c r="AH8" s="9"/>
      <c r="AI8" s="9"/>
      <c r="AJ8" s="9">
        <f t="shared" ref="AJ8:AJ9" si="0">AA8</f>
        <v>-329559.02777777775</v>
      </c>
      <c r="AK8" s="9">
        <f t="shared" ref="AK8:AL8" si="1">AJ8</f>
        <v>-329559.02777777775</v>
      </c>
      <c r="AL8" s="9">
        <f t="shared" si="1"/>
        <v>-329559.02777777775</v>
      </c>
      <c r="AM8" t="s">
        <v>1740</v>
      </c>
      <c r="AN8" t="s">
        <v>6</v>
      </c>
      <c r="AO8" s="10"/>
      <c r="BH8" s="91"/>
      <c r="BP8" s="1"/>
      <c r="BX8" s="11"/>
      <c r="BY8" s="11"/>
      <c r="CL8" s="43"/>
      <c r="CM8" s="43"/>
      <c r="CN8" s="43"/>
      <c r="CO8" s="43"/>
    </row>
    <row r="9" spans="1:93" ht="15" customHeight="1" x14ac:dyDescent="0.25">
      <c r="A9">
        <v>59770</v>
      </c>
      <c r="B9" t="s">
        <v>1750</v>
      </c>
      <c r="C9" t="s">
        <v>1751</v>
      </c>
      <c r="D9">
        <v>297</v>
      </c>
      <c r="E9" t="s">
        <v>2</v>
      </c>
      <c r="F9" t="s">
        <v>1739</v>
      </c>
      <c r="G9" t="s">
        <v>4</v>
      </c>
      <c r="H9" t="s">
        <v>1721</v>
      </c>
      <c r="I9" s="1"/>
      <c r="J9" s="1">
        <v>44935</v>
      </c>
      <c r="K9" s="1">
        <v>45025</v>
      </c>
      <c r="L9" s="1">
        <v>45026</v>
      </c>
      <c r="M9" s="2">
        <v>175000000</v>
      </c>
      <c r="N9" t="s">
        <v>6</v>
      </c>
      <c r="O9">
        <v>7.45E-3</v>
      </c>
      <c r="P9" t="s">
        <v>8</v>
      </c>
      <c r="R9" s="1">
        <v>45026</v>
      </c>
      <c r="S9" s="1">
        <v>44935</v>
      </c>
      <c r="T9" s="1">
        <v>45025</v>
      </c>
      <c r="U9" s="1">
        <v>45026</v>
      </c>
      <c r="V9" s="5">
        <v>0.25</v>
      </c>
      <c r="W9">
        <v>90</v>
      </c>
      <c r="X9" s="6">
        <v>0</v>
      </c>
      <c r="Y9" s="6">
        <v>0</v>
      </c>
      <c r="Z9" s="6">
        <v>-325937.5</v>
      </c>
      <c r="AA9" s="6">
        <v>-325937.5</v>
      </c>
      <c r="AB9">
        <v>0</v>
      </c>
      <c r="AC9">
        <v>0</v>
      </c>
      <c r="AD9" s="2">
        <v>175000000</v>
      </c>
      <c r="AE9" s="89">
        <v>7.45E-3</v>
      </c>
      <c r="AF9" s="90">
        <v>0</v>
      </c>
      <c r="AG9" s="9">
        <v>1</v>
      </c>
      <c r="AH9" s="9"/>
      <c r="AI9" s="9"/>
      <c r="AJ9" s="9">
        <f t="shared" si="0"/>
        <v>-325937.5</v>
      </c>
      <c r="AK9" s="9">
        <f t="shared" ref="AK9:AL9" si="2">AJ9</f>
        <v>-325937.5</v>
      </c>
      <c r="AL9" s="9">
        <f t="shared" si="2"/>
        <v>-325937.5</v>
      </c>
      <c r="AM9" t="s">
        <v>1740</v>
      </c>
      <c r="AN9" t="s">
        <v>6</v>
      </c>
      <c r="AO9" s="10"/>
      <c r="BH9" s="91"/>
      <c r="BP9" s="1"/>
      <c r="BX9" s="11"/>
      <c r="BY9" s="11"/>
      <c r="CL9" s="43"/>
      <c r="CM9" s="43"/>
      <c r="CN9" s="43"/>
      <c r="CO9" s="43"/>
    </row>
    <row r="10" spans="1:93" ht="15" customHeight="1" x14ac:dyDescent="0.25">
      <c r="A10">
        <v>59777</v>
      </c>
      <c r="B10" t="s">
        <v>1752</v>
      </c>
      <c r="C10" t="s">
        <v>1751</v>
      </c>
      <c r="D10">
        <v>297</v>
      </c>
      <c r="E10" t="s">
        <v>2</v>
      </c>
      <c r="F10" t="s">
        <v>1739</v>
      </c>
      <c r="G10" t="s">
        <v>4</v>
      </c>
      <c r="H10" t="s">
        <v>1721</v>
      </c>
      <c r="I10" s="1">
        <v>44840</v>
      </c>
      <c r="J10" s="1">
        <v>44844</v>
      </c>
      <c r="K10" s="1">
        <v>44935</v>
      </c>
      <c r="L10" s="1">
        <v>44935</v>
      </c>
      <c r="M10" s="2">
        <v>175000000</v>
      </c>
      <c r="N10" t="s">
        <v>6</v>
      </c>
      <c r="O10" t="s">
        <v>1742</v>
      </c>
      <c r="P10" t="s">
        <v>8</v>
      </c>
      <c r="R10" s="1">
        <v>44840</v>
      </c>
      <c r="S10" s="1">
        <v>44844</v>
      </c>
      <c r="T10" s="1">
        <v>44935</v>
      </c>
      <c r="U10" s="1">
        <v>44935</v>
      </c>
      <c r="V10" s="5">
        <v>0.25277777777777777</v>
      </c>
      <c r="W10">
        <v>91</v>
      </c>
      <c r="X10" s="6">
        <v>0</v>
      </c>
      <c r="Y10" s="6">
        <v>0</v>
      </c>
      <c r="Z10" s="6">
        <v>552066.66666666663</v>
      </c>
      <c r="AA10" s="6">
        <v>552066.66666666663</v>
      </c>
      <c r="AB10">
        <v>0</v>
      </c>
      <c r="AC10">
        <v>0</v>
      </c>
      <c r="AD10" s="2">
        <v>175000000</v>
      </c>
      <c r="AE10" s="89">
        <v>1.248E-2</v>
      </c>
      <c r="AF10" s="90">
        <v>0</v>
      </c>
      <c r="AG10" s="9">
        <v>1</v>
      </c>
      <c r="AH10" s="4">
        <f t="shared" ref="AH10:AH11" si="3">AE10+$AO$1</f>
        <v>2.248E-2</v>
      </c>
      <c r="AI10" s="4">
        <f t="shared" ref="AI10:AI11" si="4">AE10-$AO$1</f>
        <v>2.4799999999999996E-3</v>
      </c>
      <c r="AJ10" s="9">
        <f t="shared" ref="AJ10:AJ11" si="5">AH10*AD10*V10</f>
        <v>994427.77777777775</v>
      </c>
      <c r="AK10" s="9">
        <f t="shared" ref="AK10:AK11" si="6">AA10</f>
        <v>552066.66666666663</v>
      </c>
      <c r="AL10" s="9">
        <f t="shared" ref="AL10:AL11" si="7">AI10*AD10*V10</f>
        <v>109705.55555555553</v>
      </c>
      <c r="AM10" t="s">
        <v>1740</v>
      </c>
      <c r="AN10" t="s">
        <v>6</v>
      </c>
      <c r="AO10" s="10"/>
      <c r="BH10" s="91"/>
      <c r="BP10" s="1"/>
      <c r="BX10" s="11"/>
      <c r="BY10" s="11"/>
      <c r="CL10" s="43"/>
      <c r="CM10" s="43"/>
      <c r="CN10" s="43"/>
      <c r="CO10" s="43"/>
    </row>
    <row r="11" spans="1:93" ht="15" customHeight="1" x14ac:dyDescent="0.25">
      <c r="A11">
        <v>59778</v>
      </c>
      <c r="B11" t="s">
        <v>1752</v>
      </c>
      <c r="C11" t="s">
        <v>1751</v>
      </c>
      <c r="D11">
        <v>297</v>
      </c>
      <c r="E11" t="s">
        <v>2</v>
      </c>
      <c r="F11" t="s">
        <v>1739</v>
      </c>
      <c r="G11" t="s">
        <v>4</v>
      </c>
      <c r="H11" t="s">
        <v>1721</v>
      </c>
      <c r="I11" s="1">
        <v>44931</v>
      </c>
      <c r="J11" s="1">
        <v>44935</v>
      </c>
      <c r="K11" s="1">
        <v>45025</v>
      </c>
      <c r="L11" s="1">
        <v>45026</v>
      </c>
      <c r="M11" s="2">
        <v>175000000</v>
      </c>
      <c r="N11" t="s">
        <v>6</v>
      </c>
      <c r="O11" t="s">
        <v>1742</v>
      </c>
      <c r="P11" t="s">
        <v>8</v>
      </c>
      <c r="R11" s="1">
        <v>44931</v>
      </c>
      <c r="S11" s="1">
        <v>44935</v>
      </c>
      <c r="T11" s="1">
        <v>45025</v>
      </c>
      <c r="U11" s="1">
        <v>45026</v>
      </c>
      <c r="V11" s="5">
        <v>0.25</v>
      </c>
      <c r="W11">
        <v>90</v>
      </c>
      <c r="X11" s="6">
        <v>0</v>
      </c>
      <c r="Y11" s="6">
        <v>0</v>
      </c>
      <c r="Z11" s="6">
        <v>952875</v>
      </c>
      <c r="AA11" s="6">
        <v>952875</v>
      </c>
      <c r="AB11">
        <v>0</v>
      </c>
      <c r="AC11">
        <v>0</v>
      </c>
      <c r="AD11" s="2">
        <v>175000000</v>
      </c>
      <c r="AE11" s="89">
        <v>2.1780000000000001E-2</v>
      </c>
      <c r="AF11" s="90">
        <v>0</v>
      </c>
      <c r="AG11" s="9">
        <v>1</v>
      </c>
      <c r="AH11" s="4">
        <f t="shared" si="3"/>
        <v>3.1780000000000003E-2</v>
      </c>
      <c r="AI11" s="4">
        <f t="shared" si="4"/>
        <v>1.1780000000000001E-2</v>
      </c>
      <c r="AJ11" s="9">
        <f t="shared" si="5"/>
        <v>1390375.0000000002</v>
      </c>
      <c r="AK11" s="9">
        <f t="shared" si="6"/>
        <v>952875</v>
      </c>
      <c r="AL11" s="9">
        <f t="shared" si="7"/>
        <v>515375</v>
      </c>
      <c r="AM11" t="s">
        <v>1740</v>
      </c>
      <c r="AN11" t="s">
        <v>6</v>
      </c>
      <c r="AO11" s="10"/>
      <c r="BH11" s="91"/>
      <c r="BP11" s="1"/>
      <c r="BX11" s="11"/>
      <c r="BY11" s="11"/>
      <c r="CL11" s="43"/>
      <c r="CM11" s="43"/>
      <c r="CN11" s="43"/>
      <c r="CO11" s="43"/>
    </row>
    <row r="12" spans="1:93" ht="15" customHeight="1" x14ac:dyDescent="0.25">
      <c r="A12">
        <v>59785</v>
      </c>
      <c r="B12" t="s">
        <v>1753</v>
      </c>
      <c r="C12" t="s">
        <v>1754</v>
      </c>
      <c r="D12">
        <v>298</v>
      </c>
      <c r="E12" t="s">
        <v>2</v>
      </c>
      <c r="F12" t="s">
        <v>1739</v>
      </c>
      <c r="G12" t="s">
        <v>4</v>
      </c>
      <c r="H12" t="s">
        <v>1721</v>
      </c>
      <c r="I12" s="1"/>
      <c r="J12" s="1">
        <v>44851</v>
      </c>
      <c r="K12" s="1">
        <v>44942</v>
      </c>
      <c r="L12" s="1">
        <v>44942</v>
      </c>
      <c r="M12" s="2">
        <v>100000000</v>
      </c>
      <c r="N12" t="s">
        <v>6</v>
      </c>
      <c r="O12">
        <v>7.6E-3</v>
      </c>
      <c r="P12" t="s">
        <v>8</v>
      </c>
      <c r="R12" s="1">
        <v>44942</v>
      </c>
      <c r="S12" s="1">
        <v>44851</v>
      </c>
      <c r="T12" s="1">
        <v>44942</v>
      </c>
      <c r="U12" s="1">
        <v>44942</v>
      </c>
      <c r="V12" s="5">
        <v>0.25277777777777777</v>
      </c>
      <c r="W12">
        <v>91</v>
      </c>
      <c r="X12" s="6">
        <v>0</v>
      </c>
      <c r="Y12" s="6">
        <v>0</v>
      </c>
      <c r="Z12" s="6">
        <v>-192111.11111111109</v>
      </c>
      <c r="AA12" s="6">
        <v>-192111.11111111109</v>
      </c>
      <c r="AB12">
        <v>0</v>
      </c>
      <c r="AC12">
        <v>0</v>
      </c>
      <c r="AD12" s="2">
        <v>100000000</v>
      </c>
      <c r="AE12" s="89">
        <v>7.6E-3</v>
      </c>
      <c r="AF12" s="90">
        <v>0</v>
      </c>
      <c r="AG12" s="9">
        <v>1</v>
      </c>
      <c r="AH12" s="9"/>
      <c r="AI12" s="9"/>
      <c r="AJ12" s="9">
        <f t="shared" ref="AJ12:AJ13" si="8">AA12</f>
        <v>-192111.11111111109</v>
      </c>
      <c r="AK12" s="9">
        <f t="shared" ref="AK12:AL12" si="9">AJ12</f>
        <v>-192111.11111111109</v>
      </c>
      <c r="AL12" s="9">
        <f t="shared" si="9"/>
        <v>-192111.11111111109</v>
      </c>
      <c r="AM12" t="s">
        <v>1740</v>
      </c>
      <c r="AN12" t="s">
        <v>6</v>
      </c>
      <c r="AO12" s="10"/>
      <c r="BH12" s="91"/>
      <c r="BP12" s="1"/>
      <c r="BX12" s="11"/>
      <c r="BY12" s="11"/>
      <c r="CL12" s="43"/>
      <c r="CM12" s="43"/>
      <c r="CN12" s="43"/>
      <c r="CO12" s="43"/>
    </row>
    <row r="13" spans="1:93" ht="15" customHeight="1" x14ac:dyDescent="0.25">
      <c r="A13">
        <v>59786</v>
      </c>
      <c r="B13" t="s">
        <v>1753</v>
      </c>
      <c r="C13" t="s">
        <v>1754</v>
      </c>
      <c r="D13">
        <v>298</v>
      </c>
      <c r="E13" t="s">
        <v>2</v>
      </c>
      <c r="F13" t="s">
        <v>1739</v>
      </c>
      <c r="G13" t="s">
        <v>4</v>
      </c>
      <c r="H13" t="s">
        <v>1721</v>
      </c>
      <c r="I13" s="1"/>
      <c r="J13" s="1">
        <v>44942</v>
      </c>
      <c r="K13" s="1">
        <v>45032</v>
      </c>
      <c r="L13" s="1">
        <v>45033</v>
      </c>
      <c r="M13" s="2">
        <v>100000000</v>
      </c>
      <c r="N13" t="s">
        <v>6</v>
      </c>
      <c r="O13">
        <v>7.6E-3</v>
      </c>
      <c r="P13" t="s">
        <v>8</v>
      </c>
      <c r="R13" s="1">
        <v>45033</v>
      </c>
      <c r="S13" s="1">
        <v>44942</v>
      </c>
      <c r="T13" s="1">
        <v>45032</v>
      </c>
      <c r="U13" s="1">
        <v>45033</v>
      </c>
      <c r="V13" s="5">
        <v>0.25</v>
      </c>
      <c r="W13">
        <v>90</v>
      </c>
      <c r="X13" s="6">
        <v>0</v>
      </c>
      <c r="Y13" s="6">
        <v>0</v>
      </c>
      <c r="Z13" s="6">
        <v>-190000</v>
      </c>
      <c r="AA13" s="6">
        <v>-190000</v>
      </c>
      <c r="AB13">
        <v>0</v>
      </c>
      <c r="AC13">
        <v>0</v>
      </c>
      <c r="AD13" s="2">
        <v>100000000</v>
      </c>
      <c r="AE13" s="89">
        <v>7.6E-3</v>
      </c>
      <c r="AF13" s="90">
        <v>0</v>
      </c>
      <c r="AG13" s="9">
        <v>1</v>
      </c>
      <c r="AH13" s="9"/>
      <c r="AI13" s="9"/>
      <c r="AJ13" s="9">
        <f t="shared" si="8"/>
        <v>-190000</v>
      </c>
      <c r="AK13" s="9">
        <f t="shared" ref="AK13:AL13" si="10">AJ13</f>
        <v>-190000</v>
      </c>
      <c r="AL13" s="9">
        <f t="shared" si="10"/>
        <v>-190000</v>
      </c>
      <c r="AM13" t="s">
        <v>1740</v>
      </c>
      <c r="AN13" t="s">
        <v>6</v>
      </c>
      <c r="AO13" s="10"/>
      <c r="BH13" s="91"/>
      <c r="BP13" s="1"/>
      <c r="BX13" s="11"/>
      <c r="BY13" s="11"/>
      <c r="CL13" s="43"/>
      <c r="CM13" s="43"/>
      <c r="CN13" s="43"/>
      <c r="CO13" s="43"/>
    </row>
    <row r="14" spans="1:93" ht="15" customHeight="1" x14ac:dyDescent="0.25">
      <c r="A14">
        <v>59793</v>
      </c>
      <c r="B14" t="s">
        <v>1755</v>
      </c>
      <c r="C14" t="s">
        <v>1754</v>
      </c>
      <c r="D14">
        <v>298</v>
      </c>
      <c r="E14" t="s">
        <v>2</v>
      </c>
      <c r="F14" t="s">
        <v>1739</v>
      </c>
      <c r="G14" t="s">
        <v>4</v>
      </c>
      <c r="H14" t="s">
        <v>1721</v>
      </c>
      <c r="I14" s="1">
        <v>44847</v>
      </c>
      <c r="J14" s="1">
        <v>44851</v>
      </c>
      <c r="K14" s="1">
        <v>44942</v>
      </c>
      <c r="L14" s="1">
        <v>44942</v>
      </c>
      <c r="M14" s="2">
        <v>100000000</v>
      </c>
      <c r="N14" t="s">
        <v>6</v>
      </c>
      <c r="O14" t="s">
        <v>1742</v>
      </c>
      <c r="P14" t="s">
        <v>8</v>
      </c>
      <c r="R14" s="1">
        <v>44847</v>
      </c>
      <c r="S14" s="1">
        <v>44851</v>
      </c>
      <c r="T14" s="1">
        <v>44942</v>
      </c>
      <c r="U14" s="1">
        <v>44942</v>
      </c>
      <c r="V14" s="5">
        <v>0.25277777777777777</v>
      </c>
      <c r="W14">
        <v>91</v>
      </c>
      <c r="X14" s="6">
        <v>0</v>
      </c>
      <c r="Y14" s="6">
        <v>0</v>
      </c>
      <c r="Z14" s="6">
        <v>348327.77777777775</v>
      </c>
      <c r="AA14" s="6">
        <v>348327.77777777775</v>
      </c>
      <c r="AB14">
        <v>0</v>
      </c>
      <c r="AC14">
        <v>0</v>
      </c>
      <c r="AD14" s="2">
        <v>100000000</v>
      </c>
      <c r="AE14" s="89">
        <v>1.3779999999999999E-2</v>
      </c>
      <c r="AF14" s="90">
        <v>0</v>
      </c>
      <c r="AG14" s="9">
        <v>1</v>
      </c>
      <c r="AH14" s="4">
        <f t="shared" ref="AH14:AH15" si="11">AE14+$AO$1</f>
        <v>2.3779999999999999E-2</v>
      </c>
      <c r="AI14" s="4">
        <f t="shared" ref="AI14:AI15" si="12">AE14-$AO$1</f>
        <v>3.7799999999999986E-3</v>
      </c>
      <c r="AJ14" s="9">
        <f t="shared" ref="AJ14:AJ15" si="13">AH14*AD14*V14</f>
        <v>601105.5555555555</v>
      </c>
      <c r="AK14" s="9">
        <f t="shared" ref="AK14:AK15" si="14">AA14</f>
        <v>348327.77777777775</v>
      </c>
      <c r="AL14" s="9">
        <f t="shared" ref="AL14:AL15" si="15">AI14*AD14*V14</f>
        <v>95549.999999999971</v>
      </c>
      <c r="AM14" t="s">
        <v>1740</v>
      </c>
      <c r="AN14" t="s">
        <v>6</v>
      </c>
      <c r="AO14" s="10"/>
      <c r="BH14" s="91"/>
      <c r="BP14" s="1"/>
      <c r="BX14" s="11"/>
      <c r="BY14" s="11"/>
      <c r="CL14" s="43"/>
      <c r="CM14" s="43"/>
      <c r="CN14" s="43"/>
      <c r="CO14" s="43"/>
    </row>
    <row r="15" spans="1:93" ht="15" customHeight="1" x14ac:dyDescent="0.25">
      <c r="A15">
        <v>59794</v>
      </c>
      <c r="B15" t="s">
        <v>1755</v>
      </c>
      <c r="C15" t="s">
        <v>1754</v>
      </c>
      <c r="D15">
        <v>298</v>
      </c>
      <c r="E15" t="s">
        <v>2</v>
      </c>
      <c r="F15" t="s">
        <v>1739</v>
      </c>
      <c r="G15" t="s">
        <v>4</v>
      </c>
      <c r="H15" t="s">
        <v>1721</v>
      </c>
      <c r="I15" s="1">
        <v>44938</v>
      </c>
      <c r="J15" s="1">
        <v>44942</v>
      </c>
      <c r="K15" s="1">
        <v>45032</v>
      </c>
      <c r="L15" s="1">
        <v>45033</v>
      </c>
      <c r="M15" s="2">
        <v>100000000</v>
      </c>
      <c r="N15" t="s">
        <v>6</v>
      </c>
      <c r="O15" t="s">
        <v>1742</v>
      </c>
      <c r="P15" t="s">
        <v>8</v>
      </c>
      <c r="R15" s="1">
        <v>44938</v>
      </c>
      <c r="S15" s="1">
        <v>44942</v>
      </c>
      <c r="T15" s="1">
        <v>45032</v>
      </c>
      <c r="U15" s="1">
        <v>45033</v>
      </c>
      <c r="V15" s="5">
        <v>0.25</v>
      </c>
      <c r="W15">
        <v>90</v>
      </c>
      <c r="X15" s="6">
        <v>0</v>
      </c>
      <c r="Y15" s="6">
        <v>0</v>
      </c>
      <c r="Z15" s="6">
        <v>571999.99999999988</v>
      </c>
      <c r="AA15" s="6">
        <v>571999.99999999988</v>
      </c>
      <c r="AB15">
        <v>0</v>
      </c>
      <c r="AC15">
        <v>0</v>
      </c>
      <c r="AD15" s="2">
        <v>100000000</v>
      </c>
      <c r="AE15" s="89">
        <v>2.2879999999999998E-2</v>
      </c>
      <c r="AF15" s="90">
        <v>0</v>
      </c>
      <c r="AG15" s="9">
        <v>1</v>
      </c>
      <c r="AH15" s="4">
        <f t="shared" si="11"/>
        <v>3.288E-2</v>
      </c>
      <c r="AI15" s="4">
        <f t="shared" si="12"/>
        <v>1.2879999999999997E-2</v>
      </c>
      <c r="AJ15" s="9">
        <f t="shared" si="13"/>
        <v>822000</v>
      </c>
      <c r="AK15" s="9">
        <f t="shared" si="14"/>
        <v>571999.99999999988</v>
      </c>
      <c r="AL15" s="9">
        <f t="shared" si="15"/>
        <v>321999.99999999994</v>
      </c>
      <c r="AM15" t="s">
        <v>1740</v>
      </c>
      <c r="AN15" t="s">
        <v>6</v>
      </c>
      <c r="AO15" s="10"/>
      <c r="BH15" s="91"/>
      <c r="BP15" s="1"/>
      <c r="BX15" s="11"/>
      <c r="BY15" s="11"/>
      <c r="CL15" s="43"/>
      <c r="CM15" s="43"/>
      <c r="CN15" s="43"/>
      <c r="CO15" s="43"/>
    </row>
    <row r="16" spans="1:93" ht="15" customHeight="1" x14ac:dyDescent="0.25">
      <c r="A16">
        <v>59812</v>
      </c>
      <c r="B16" t="s">
        <v>1756</v>
      </c>
      <c r="C16" t="s">
        <v>1757</v>
      </c>
      <c r="D16">
        <v>301</v>
      </c>
      <c r="E16" t="s">
        <v>2</v>
      </c>
      <c r="F16" t="s">
        <v>1739</v>
      </c>
      <c r="G16" t="s">
        <v>4</v>
      </c>
      <c r="H16" t="s">
        <v>1731</v>
      </c>
      <c r="I16" s="1"/>
      <c r="J16" s="1">
        <v>44886</v>
      </c>
      <c r="K16" s="1">
        <v>44977</v>
      </c>
      <c r="L16" s="1">
        <v>44977</v>
      </c>
      <c r="M16" s="2">
        <v>60000000</v>
      </c>
      <c r="N16" t="s">
        <v>6</v>
      </c>
      <c r="O16">
        <v>8.0499999999999999E-3</v>
      </c>
      <c r="P16" t="s">
        <v>8</v>
      </c>
      <c r="R16" s="1">
        <v>44977</v>
      </c>
      <c r="S16" s="1">
        <v>44886</v>
      </c>
      <c r="T16" s="1">
        <v>44977</v>
      </c>
      <c r="U16" s="1">
        <v>44977</v>
      </c>
      <c r="V16" s="5">
        <v>0.25277777777777777</v>
      </c>
      <c r="W16">
        <v>91</v>
      </c>
      <c r="X16" s="6">
        <v>0</v>
      </c>
      <c r="Y16" s="6">
        <v>0</v>
      </c>
      <c r="Z16" s="6">
        <v>-122091.66666666666</v>
      </c>
      <c r="AA16" s="6">
        <v>-122091.66666666666</v>
      </c>
      <c r="AB16">
        <v>0</v>
      </c>
      <c r="AC16">
        <v>0</v>
      </c>
      <c r="AD16" s="2">
        <v>60000000</v>
      </c>
      <c r="AE16" s="89">
        <v>8.0499999999999999E-3</v>
      </c>
      <c r="AF16" s="90">
        <v>0</v>
      </c>
      <c r="AG16" s="9">
        <v>1</v>
      </c>
      <c r="AH16" s="9"/>
      <c r="AI16" s="9"/>
      <c r="AJ16" s="9">
        <f t="shared" ref="AJ16:AJ17" si="16">AA16</f>
        <v>-122091.66666666666</v>
      </c>
      <c r="AK16" s="9">
        <f t="shared" ref="AK16:AL16" si="17">AJ16</f>
        <v>-122091.66666666666</v>
      </c>
      <c r="AL16" s="9">
        <f t="shared" si="17"/>
        <v>-122091.66666666666</v>
      </c>
      <c r="AM16" t="s">
        <v>1740</v>
      </c>
      <c r="AN16" t="s">
        <v>6</v>
      </c>
      <c r="AO16" s="10"/>
      <c r="BH16" s="91"/>
      <c r="BP16" s="1"/>
      <c r="BX16" s="11"/>
      <c r="BY16" s="11"/>
      <c r="CL16" s="43"/>
      <c r="CM16" s="43"/>
      <c r="CN16" s="43"/>
      <c r="CO16" s="43"/>
    </row>
    <row r="17" spans="1:93" ht="15" customHeight="1" x14ac:dyDescent="0.25">
      <c r="A17">
        <v>59813</v>
      </c>
      <c r="B17" t="s">
        <v>1756</v>
      </c>
      <c r="C17" t="s">
        <v>1757</v>
      </c>
      <c r="D17">
        <v>301</v>
      </c>
      <c r="E17" t="s">
        <v>2</v>
      </c>
      <c r="F17" t="s">
        <v>1739</v>
      </c>
      <c r="G17" t="s">
        <v>4</v>
      </c>
      <c r="H17" t="s">
        <v>1731</v>
      </c>
      <c r="I17" s="1"/>
      <c r="J17" s="1">
        <v>44977</v>
      </c>
      <c r="K17" s="1">
        <v>45068</v>
      </c>
      <c r="L17" s="1">
        <v>45068</v>
      </c>
      <c r="M17" s="2">
        <v>60000000</v>
      </c>
      <c r="N17" t="s">
        <v>6</v>
      </c>
      <c r="O17">
        <v>8.0499999999999999E-3</v>
      </c>
      <c r="P17" t="s">
        <v>8</v>
      </c>
      <c r="R17" s="1">
        <v>45068</v>
      </c>
      <c r="S17" s="1">
        <v>44977</v>
      </c>
      <c r="T17" s="1">
        <v>45068</v>
      </c>
      <c r="U17" s="1">
        <v>45068</v>
      </c>
      <c r="V17" s="5">
        <v>0.25277777777777777</v>
      </c>
      <c r="W17">
        <v>91</v>
      </c>
      <c r="X17" s="6">
        <v>0</v>
      </c>
      <c r="Y17" s="6">
        <v>0</v>
      </c>
      <c r="Z17" s="6">
        <v>-122091.66666666666</v>
      </c>
      <c r="AA17" s="6">
        <v>-122091.66666666666</v>
      </c>
      <c r="AB17">
        <v>0</v>
      </c>
      <c r="AC17">
        <v>0</v>
      </c>
      <c r="AD17" s="2">
        <v>60000000</v>
      </c>
      <c r="AE17" s="89">
        <v>8.0499999999999999E-3</v>
      </c>
      <c r="AF17" s="90">
        <v>0</v>
      </c>
      <c r="AG17" s="9">
        <v>1</v>
      </c>
      <c r="AH17" s="9"/>
      <c r="AI17" s="9"/>
      <c r="AJ17" s="9">
        <f t="shared" si="16"/>
        <v>-122091.66666666666</v>
      </c>
      <c r="AK17" s="9">
        <f t="shared" ref="AK17:AL17" si="18">AJ17</f>
        <v>-122091.66666666666</v>
      </c>
      <c r="AL17" s="9">
        <f t="shared" si="18"/>
        <v>-122091.66666666666</v>
      </c>
      <c r="AM17" t="s">
        <v>1740</v>
      </c>
      <c r="AN17" t="s">
        <v>6</v>
      </c>
      <c r="AO17" s="10"/>
      <c r="BH17" s="91"/>
      <c r="BP17" s="1"/>
      <c r="BX17" s="11"/>
      <c r="BY17" s="11"/>
      <c r="CL17" s="43"/>
      <c r="CM17" s="43"/>
      <c r="CN17" s="43"/>
      <c r="CO17" s="43"/>
    </row>
    <row r="18" spans="1:93" ht="15" customHeight="1" x14ac:dyDescent="0.25">
      <c r="A18">
        <v>59820</v>
      </c>
      <c r="B18" t="s">
        <v>1758</v>
      </c>
      <c r="C18" t="s">
        <v>1757</v>
      </c>
      <c r="D18">
        <v>301</v>
      </c>
      <c r="E18" t="s">
        <v>2</v>
      </c>
      <c r="F18" t="s">
        <v>1739</v>
      </c>
      <c r="G18" t="s">
        <v>4</v>
      </c>
      <c r="H18" t="s">
        <v>1731</v>
      </c>
      <c r="I18" s="1">
        <v>44882</v>
      </c>
      <c r="J18" s="1">
        <v>44886</v>
      </c>
      <c r="K18" s="1">
        <v>44977</v>
      </c>
      <c r="L18" s="1">
        <v>44977</v>
      </c>
      <c r="M18" s="2">
        <v>60000000</v>
      </c>
      <c r="N18" t="s">
        <v>6</v>
      </c>
      <c r="O18" t="s">
        <v>1742</v>
      </c>
      <c r="P18" t="s">
        <v>8</v>
      </c>
      <c r="R18" s="1">
        <v>44882</v>
      </c>
      <c r="S18" s="1">
        <v>44886</v>
      </c>
      <c r="T18" s="1">
        <v>44977</v>
      </c>
      <c r="U18" s="1">
        <v>44977</v>
      </c>
      <c r="V18" s="5">
        <v>0.25277777777777777</v>
      </c>
      <c r="W18">
        <v>91</v>
      </c>
      <c r="X18" s="6">
        <v>0</v>
      </c>
      <c r="Y18" s="6">
        <v>0</v>
      </c>
      <c r="Z18" s="6">
        <v>273303.33333333331</v>
      </c>
      <c r="AA18" s="6">
        <v>273303.33333333331</v>
      </c>
      <c r="AB18">
        <v>0</v>
      </c>
      <c r="AC18">
        <v>0</v>
      </c>
      <c r="AD18" s="2">
        <v>60000000</v>
      </c>
      <c r="AE18" s="89">
        <v>1.8020000000000001E-2</v>
      </c>
      <c r="AF18" s="90">
        <v>0</v>
      </c>
      <c r="AG18" s="9">
        <v>1</v>
      </c>
      <c r="AH18" s="4">
        <f t="shared" ref="AH18:AH19" si="19">AE18+$AO$1</f>
        <v>2.8020000000000003E-2</v>
      </c>
      <c r="AI18" s="4">
        <f t="shared" ref="AI18:AI19" si="20">AE18-$AO$1</f>
        <v>8.0200000000000011E-3</v>
      </c>
      <c r="AJ18" s="9">
        <f t="shared" ref="AJ18:AJ19" si="21">AH18*AD18*V18</f>
        <v>424970.00000000006</v>
      </c>
      <c r="AK18" s="9">
        <f t="shared" ref="AK18:AK19" si="22">AA18</f>
        <v>273303.33333333331</v>
      </c>
      <c r="AL18" s="9">
        <f t="shared" ref="AL18:AL19" si="23">AI18*AD18*V18</f>
        <v>121636.66666666667</v>
      </c>
      <c r="AM18" t="s">
        <v>1740</v>
      </c>
      <c r="AN18" t="s">
        <v>6</v>
      </c>
      <c r="AO18" s="10"/>
      <c r="BH18" s="91"/>
      <c r="BP18" s="1"/>
      <c r="BX18" s="11"/>
      <c r="BY18" s="11"/>
      <c r="CL18" s="43"/>
      <c r="CM18" s="43"/>
      <c r="CN18" s="43"/>
      <c r="CO18" s="43"/>
    </row>
    <row r="19" spans="1:93" ht="15" customHeight="1" x14ac:dyDescent="0.25">
      <c r="A19">
        <v>59821</v>
      </c>
      <c r="B19" t="s">
        <v>1758</v>
      </c>
      <c r="C19" t="s">
        <v>1757</v>
      </c>
      <c r="D19">
        <v>301</v>
      </c>
      <c r="E19" t="s">
        <v>2</v>
      </c>
      <c r="F19" t="s">
        <v>1739</v>
      </c>
      <c r="G19" t="s">
        <v>4</v>
      </c>
      <c r="H19" t="s">
        <v>1731</v>
      </c>
      <c r="I19" s="1">
        <v>44973</v>
      </c>
      <c r="J19" s="1">
        <v>44977</v>
      </c>
      <c r="K19" s="1">
        <v>45068</v>
      </c>
      <c r="L19" s="1">
        <v>45068</v>
      </c>
      <c r="M19" s="2">
        <v>60000000</v>
      </c>
      <c r="N19" t="s">
        <v>6</v>
      </c>
      <c r="O19" t="s">
        <v>1742</v>
      </c>
      <c r="P19" t="s">
        <v>8</v>
      </c>
      <c r="R19" s="1">
        <v>44973</v>
      </c>
      <c r="S19" s="1">
        <v>44977</v>
      </c>
      <c r="T19" s="1">
        <v>45068</v>
      </c>
      <c r="U19" s="1">
        <v>45068</v>
      </c>
      <c r="V19" s="5">
        <v>0.25277777777777777</v>
      </c>
      <c r="W19">
        <v>91</v>
      </c>
      <c r="X19" s="6">
        <v>0</v>
      </c>
      <c r="Y19" s="6">
        <v>0</v>
      </c>
      <c r="Z19" s="6">
        <v>409955</v>
      </c>
      <c r="AA19" s="6">
        <v>409955</v>
      </c>
      <c r="AB19">
        <v>0</v>
      </c>
      <c r="AC19">
        <v>0</v>
      </c>
      <c r="AD19" s="2">
        <v>60000000</v>
      </c>
      <c r="AE19" s="89">
        <v>2.7029999999999998E-2</v>
      </c>
      <c r="AF19" s="90">
        <v>0</v>
      </c>
      <c r="AG19" s="9">
        <v>1</v>
      </c>
      <c r="AH19" s="4">
        <f t="shared" si="19"/>
        <v>3.703E-2</v>
      </c>
      <c r="AI19" s="4">
        <f t="shared" si="20"/>
        <v>1.7029999999999997E-2</v>
      </c>
      <c r="AJ19" s="9">
        <f t="shared" si="21"/>
        <v>561621.66666666663</v>
      </c>
      <c r="AK19" s="9">
        <f t="shared" si="22"/>
        <v>409955</v>
      </c>
      <c r="AL19" s="9">
        <f t="shared" si="23"/>
        <v>258288.33333333326</v>
      </c>
      <c r="AM19" t="s">
        <v>1740</v>
      </c>
      <c r="AN19" t="s">
        <v>6</v>
      </c>
      <c r="AO19" s="10"/>
      <c r="BH19" s="91"/>
      <c r="BP19" s="1"/>
      <c r="BX19" s="11"/>
      <c r="BY19" s="11"/>
      <c r="CL19" s="43"/>
      <c r="CM19" s="43"/>
      <c r="CN19" s="43"/>
      <c r="CO19" s="43"/>
    </row>
    <row r="20" spans="1:93" ht="15" customHeight="1" x14ac:dyDescent="0.25">
      <c r="A20">
        <v>59827</v>
      </c>
      <c r="B20" t="s">
        <v>1759</v>
      </c>
      <c r="C20" t="s">
        <v>1760</v>
      </c>
      <c r="D20">
        <v>302</v>
      </c>
      <c r="E20" t="s">
        <v>2</v>
      </c>
      <c r="F20" t="s">
        <v>1739</v>
      </c>
      <c r="G20" t="s">
        <v>4</v>
      </c>
      <c r="H20" t="s">
        <v>1013</v>
      </c>
      <c r="I20" s="1"/>
      <c r="J20" s="1">
        <v>44844</v>
      </c>
      <c r="K20" s="1">
        <v>44935</v>
      </c>
      <c r="L20" s="1">
        <v>44935</v>
      </c>
      <c r="M20" s="2">
        <v>125000000</v>
      </c>
      <c r="N20" t="s">
        <v>6</v>
      </c>
      <c r="O20">
        <v>8.3000000000000001E-3</v>
      </c>
      <c r="P20" t="s">
        <v>8</v>
      </c>
      <c r="R20" s="1">
        <v>44935</v>
      </c>
      <c r="S20" s="1">
        <v>44844</v>
      </c>
      <c r="T20" s="1">
        <v>44935</v>
      </c>
      <c r="U20" s="1">
        <v>44935</v>
      </c>
      <c r="V20" s="5">
        <v>0.25277777777777777</v>
      </c>
      <c r="W20">
        <v>91</v>
      </c>
      <c r="X20" s="6">
        <v>0</v>
      </c>
      <c r="Y20" s="6">
        <v>0</v>
      </c>
      <c r="Z20" s="6">
        <v>-262256.94444444444</v>
      </c>
      <c r="AA20" s="6">
        <v>-262256.94444444444</v>
      </c>
      <c r="AB20">
        <v>0</v>
      </c>
      <c r="AC20">
        <v>0</v>
      </c>
      <c r="AD20" s="2">
        <v>125000000</v>
      </c>
      <c r="AE20" s="89">
        <v>8.3000000000000001E-3</v>
      </c>
      <c r="AF20" s="90">
        <v>0</v>
      </c>
      <c r="AG20" s="9">
        <v>1</v>
      </c>
      <c r="AH20" s="9"/>
      <c r="AI20" s="9"/>
      <c r="AJ20" s="9">
        <f t="shared" ref="AJ20:AJ21" si="24">AA20</f>
        <v>-262256.94444444444</v>
      </c>
      <c r="AK20" s="9">
        <f t="shared" ref="AK20:AL20" si="25">AJ20</f>
        <v>-262256.94444444444</v>
      </c>
      <c r="AL20" s="9">
        <f t="shared" si="25"/>
        <v>-262256.94444444444</v>
      </c>
      <c r="AM20" t="s">
        <v>1740</v>
      </c>
      <c r="AN20" t="s">
        <v>6</v>
      </c>
      <c r="AO20" s="10"/>
      <c r="BH20" s="91"/>
      <c r="BP20" s="1"/>
      <c r="BX20" s="11"/>
      <c r="BY20" s="11"/>
      <c r="CL20" s="43"/>
      <c r="CM20" s="43"/>
      <c r="CN20" s="43"/>
      <c r="CO20" s="43"/>
    </row>
    <row r="21" spans="1:93" ht="15" customHeight="1" x14ac:dyDescent="0.25">
      <c r="A21">
        <v>59828</v>
      </c>
      <c r="B21" t="s">
        <v>1759</v>
      </c>
      <c r="C21" t="s">
        <v>1760</v>
      </c>
      <c r="D21">
        <v>302</v>
      </c>
      <c r="E21" t="s">
        <v>2</v>
      </c>
      <c r="F21" t="s">
        <v>1739</v>
      </c>
      <c r="G21" t="s">
        <v>4</v>
      </c>
      <c r="H21" t="s">
        <v>1013</v>
      </c>
      <c r="I21" s="1"/>
      <c r="J21" s="1">
        <v>44935</v>
      </c>
      <c r="K21" s="1">
        <v>45026</v>
      </c>
      <c r="L21" s="1">
        <v>45026</v>
      </c>
      <c r="M21" s="2">
        <v>125000000</v>
      </c>
      <c r="N21" t="s">
        <v>6</v>
      </c>
      <c r="O21">
        <v>8.3000000000000001E-3</v>
      </c>
      <c r="P21" t="s">
        <v>8</v>
      </c>
      <c r="R21" s="1">
        <v>45026</v>
      </c>
      <c r="S21" s="1">
        <v>44935</v>
      </c>
      <c r="T21" s="1">
        <v>45026</v>
      </c>
      <c r="U21" s="1">
        <v>45026</v>
      </c>
      <c r="V21" s="5">
        <v>0.25277777777777777</v>
      </c>
      <c r="W21">
        <v>91</v>
      </c>
      <c r="X21" s="6">
        <v>0</v>
      </c>
      <c r="Y21" s="6">
        <v>0</v>
      </c>
      <c r="Z21" s="6">
        <v>-262256.94444444444</v>
      </c>
      <c r="AA21" s="6">
        <v>-262256.94444444444</v>
      </c>
      <c r="AB21">
        <v>0</v>
      </c>
      <c r="AC21">
        <v>0</v>
      </c>
      <c r="AD21" s="2">
        <v>125000000</v>
      </c>
      <c r="AE21" s="89">
        <v>8.3000000000000001E-3</v>
      </c>
      <c r="AF21" s="90">
        <v>0</v>
      </c>
      <c r="AG21" s="9">
        <v>1</v>
      </c>
      <c r="AH21" s="9"/>
      <c r="AI21" s="9"/>
      <c r="AJ21" s="9">
        <f t="shared" si="24"/>
        <v>-262256.94444444444</v>
      </c>
      <c r="AK21" s="9">
        <f t="shared" ref="AK21:AL21" si="26">AJ21</f>
        <v>-262256.94444444444</v>
      </c>
      <c r="AL21" s="9">
        <f t="shared" si="26"/>
        <v>-262256.94444444444</v>
      </c>
      <c r="AM21" t="s">
        <v>1740</v>
      </c>
      <c r="AN21" t="s">
        <v>6</v>
      </c>
      <c r="AO21" s="10"/>
      <c r="BH21" s="91"/>
      <c r="BP21" s="1"/>
      <c r="BX21" s="11"/>
      <c r="BY21" s="11"/>
      <c r="CL21" s="43"/>
      <c r="CM21" s="43"/>
      <c r="CN21" s="43"/>
      <c r="CO21" s="43"/>
    </row>
    <row r="22" spans="1:93" ht="15" customHeight="1" x14ac:dyDescent="0.25">
      <c r="A22">
        <v>59835</v>
      </c>
      <c r="B22" t="s">
        <v>1761</v>
      </c>
      <c r="C22" t="s">
        <v>1760</v>
      </c>
      <c r="D22">
        <v>302</v>
      </c>
      <c r="E22" t="s">
        <v>2</v>
      </c>
      <c r="F22" t="s">
        <v>1739</v>
      </c>
      <c r="G22" t="s">
        <v>4</v>
      </c>
      <c r="H22" t="s">
        <v>1013</v>
      </c>
      <c r="I22" s="1">
        <v>44840</v>
      </c>
      <c r="J22" s="1">
        <v>44844</v>
      </c>
      <c r="K22" s="1">
        <v>44935</v>
      </c>
      <c r="L22" s="1">
        <v>44935</v>
      </c>
      <c r="M22" s="2">
        <v>125000000</v>
      </c>
      <c r="N22" t="s">
        <v>6</v>
      </c>
      <c r="O22" t="s">
        <v>1742</v>
      </c>
      <c r="P22" t="s">
        <v>8</v>
      </c>
      <c r="R22" s="1">
        <v>44840</v>
      </c>
      <c r="S22" s="1">
        <v>44844</v>
      </c>
      <c r="T22" s="1">
        <v>44935</v>
      </c>
      <c r="U22" s="1">
        <v>44935</v>
      </c>
      <c r="V22" s="5">
        <v>0.25277777777777777</v>
      </c>
      <c r="W22">
        <v>91</v>
      </c>
      <c r="X22" s="6">
        <v>0</v>
      </c>
      <c r="Y22" s="6">
        <v>0</v>
      </c>
      <c r="Z22" s="6">
        <v>394333.33333333331</v>
      </c>
      <c r="AA22" s="6">
        <v>394333.33333333331</v>
      </c>
      <c r="AB22">
        <v>0</v>
      </c>
      <c r="AC22">
        <v>0</v>
      </c>
      <c r="AD22" s="2">
        <v>125000000</v>
      </c>
      <c r="AE22" s="89">
        <v>1.248E-2</v>
      </c>
      <c r="AF22" s="90">
        <v>0</v>
      </c>
      <c r="AG22" s="9">
        <v>1</v>
      </c>
      <c r="AH22" s="4">
        <f t="shared" ref="AH22:AH23" si="27">AE22+$AO$1</f>
        <v>2.248E-2</v>
      </c>
      <c r="AI22" s="4">
        <f t="shared" ref="AI22:AI23" si="28">AE22-$AO$1</f>
        <v>2.4799999999999996E-3</v>
      </c>
      <c r="AJ22" s="9">
        <f t="shared" ref="AJ22:AJ23" si="29">AH22*AD22*V22</f>
        <v>710305.5555555555</v>
      </c>
      <c r="AK22" s="9">
        <f t="shared" ref="AK22:AK23" si="30">AA22</f>
        <v>394333.33333333331</v>
      </c>
      <c r="AL22" s="9">
        <f t="shared" ref="AL22:AL23" si="31">AI22*AD22*V22</f>
        <v>78361.111111111095</v>
      </c>
      <c r="AM22" t="s">
        <v>1740</v>
      </c>
      <c r="AN22" t="s">
        <v>6</v>
      </c>
      <c r="AO22" s="10"/>
      <c r="BH22" s="91"/>
      <c r="BP22" s="1"/>
      <c r="BX22" s="11"/>
      <c r="BY22" s="11"/>
      <c r="CL22" s="43"/>
      <c r="CM22" s="43"/>
      <c r="CN22" s="43"/>
      <c r="CO22" s="43"/>
    </row>
    <row r="23" spans="1:93" ht="15" customHeight="1" x14ac:dyDescent="0.25">
      <c r="A23">
        <v>59836</v>
      </c>
      <c r="B23" t="s">
        <v>1761</v>
      </c>
      <c r="C23" t="s">
        <v>1760</v>
      </c>
      <c r="D23">
        <v>302</v>
      </c>
      <c r="E23" t="s">
        <v>2</v>
      </c>
      <c r="F23" t="s">
        <v>1739</v>
      </c>
      <c r="G23" t="s">
        <v>4</v>
      </c>
      <c r="H23" t="s">
        <v>1013</v>
      </c>
      <c r="I23" s="1">
        <v>44931</v>
      </c>
      <c r="J23" s="1">
        <v>44935</v>
      </c>
      <c r="K23" s="1">
        <v>45026</v>
      </c>
      <c r="L23" s="1">
        <v>45026</v>
      </c>
      <c r="M23" s="2">
        <v>125000000</v>
      </c>
      <c r="N23" t="s">
        <v>6</v>
      </c>
      <c r="O23" t="s">
        <v>1742</v>
      </c>
      <c r="P23" t="s">
        <v>8</v>
      </c>
      <c r="R23" s="1">
        <v>44931</v>
      </c>
      <c r="S23" s="1">
        <v>44935</v>
      </c>
      <c r="T23" s="1">
        <v>45026</v>
      </c>
      <c r="U23" s="1">
        <v>45026</v>
      </c>
      <c r="V23" s="5">
        <v>0.25277777777777777</v>
      </c>
      <c r="W23">
        <v>91</v>
      </c>
      <c r="X23" s="6">
        <v>0</v>
      </c>
      <c r="Y23" s="6">
        <v>0</v>
      </c>
      <c r="Z23" s="6">
        <v>688187.5</v>
      </c>
      <c r="AA23" s="6">
        <v>688187.5</v>
      </c>
      <c r="AB23">
        <v>0</v>
      </c>
      <c r="AC23">
        <v>0</v>
      </c>
      <c r="AD23" s="2">
        <v>125000000</v>
      </c>
      <c r="AE23" s="89">
        <v>2.1780000000000001E-2</v>
      </c>
      <c r="AF23" s="90">
        <v>0</v>
      </c>
      <c r="AG23" s="9">
        <v>1</v>
      </c>
      <c r="AH23" s="4">
        <f t="shared" si="27"/>
        <v>3.1780000000000003E-2</v>
      </c>
      <c r="AI23" s="4">
        <f t="shared" si="28"/>
        <v>1.1780000000000001E-2</v>
      </c>
      <c r="AJ23" s="9">
        <f t="shared" si="29"/>
        <v>1004159.7222222222</v>
      </c>
      <c r="AK23" s="9">
        <f t="shared" si="30"/>
        <v>688187.5</v>
      </c>
      <c r="AL23" s="9">
        <f t="shared" si="31"/>
        <v>372215.27777777775</v>
      </c>
      <c r="AM23" t="s">
        <v>1740</v>
      </c>
      <c r="AN23" t="s">
        <v>6</v>
      </c>
      <c r="AO23" s="10"/>
      <c r="BH23" s="91"/>
      <c r="BP23" s="1"/>
      <c r="BX23" s="11"/>
      <c r="BY23" s="11"/>
      <c r="CL23" s="43"/>
      <c r="CM23" s="43"/>
      <c r="CN23" s="43"/>
      <c r="CO23" s="43"/>
    </row>
    <row r="24" spans="1:93" ht="15" customHeight="1" x14ac:dyDescent="0.25">
      <c r="A24">
        <v>59843</v>
      </c>
      <c r="B24" t="s">
        <v>1762</v>
      </c>
      <c r="C24" t="s">
        <v>1763</v>
      </c>
      <c r="D24">
        <v>303</v>
      </c>
      <c r="E24" t="s">
        <v>2</v>
      </c>
      <c r="F24" t="s">
        <v>1739</v>
      </c>
      <c r="G24" t="s">
        <v>4</v>
      </c>
      <c r="H24" t="s">
        <v>1731</v>
      </c>
      <c r="I24" s="1"/>
      <c r="J24" s="1">
        <v>44852</v>
      </c>
      <c r="K24" s="1">
        <v>44944</v>
      </c>
      <c r="L24" s="1">
        <v>44944</v>
      </c>
      <c r="M24" s="2">
        <v>65000000</v>
      </c>
      <c r="N24" t="s">
        <v>6</v>
      </c>
      <c r="O24">
        <v>8.3499999999999998E-3</v>
      </c>
      <c r="P24" t="s">
        <v>8</v>
      </c>
      <c r="R24" s="1">
        <v>44944</v>
      </c>
      <c r="S24" s="1">
        <v>44852</v>
      </c>
      <c r="T24" s="1">
        <v>44944</v>
      </c>
      <c r="U24" s="1">
        <v>44944</v>
      </c>
      <c r="V24" s="5">
        <v>0.25555555555555554</v>
      </c>
      <c r="W24">
        <v>92</v>
      </c>
      <c r="X24" s="6">
        <v>0</v>
      </c>
      <c r="Y24" s="6">
        <v>0</v>
      </c>
      <c r="Z24" s="6">
        <v>-138702.77777777778</v>
      </c>
      <c r="AA24" s="6">
        <v>-138702.77777777778</v>
      </c>
      <c r="AB24">
        <v>0</v>
      </c>
      <c r="AC24">
        <v>0</v>
      </c>
      <c r="AD24" s="2">
        <v>65000000</v>
      </c>
      <c r="AE24" s="89">
        <v>8.3499999999999998E-3</v>
      </c>
      <c r="AF24" s="90">
        <v>0</v>
      </c>
      <c r="AG24" s="9">
        <v>1</v>
      </c>
      <c r="AH24" s="9"/>
      <c r="AI24" s="9"/>
      <c r="AJ24" s="9">
        <f t="shared" ref="AJ24:AJ25" si="32">AA24</f>
        <v>-138702.77777777778</v>
      </c>
      <c r="AK24" s="9">
        <f t="shared" ref="AK24:AL24" si="33">AJ24</f>
        <v>-138702.77777777778</v>
      </c>
      <c r="AL24" s="9">
        <f t="shared" si="33"/>
        <v>-138702.77777777778</v>
      </c>
      <c r="AM24" t="s">
        <v>1740</v>
      </c>
      <c r="AN24" t="s">
        <v>6</v>
      </c>
      <c r="AO24" s="10"/>
      <c r="BH24" s="91"/>
      <c r="BP24" s="1"/>
      <c r="BX24" s="11"/>
      <c r="BY24" s="11"/>
      <c r="CL24" s="43"/>
      <c r="CM24" s="43"/>
      <c r="CN24" s="43"/>
      <c r="CO24" s="43"/>
    </row>
    <row r="25" spans="1:93" ht="15" customHeight="1" x14ac:dyDescent="0.25">
      <c r="A25">
        <v>59844</v>
      </c>
      <c r="B25" t="s">
        <v>1762</v>
      </c>
      <c r="C25" t="s">
        <v>1763</v>
      </c>
      <c r="D25">
        <v>303</v>
      </c>
      <c r="E25" t="s">
        <v>2</v>
      </c>
      <c r="F25" t="s">
        <v>1739</v>
      </c>
      <c r="G25" t="s">
        <v>4</v>
      </c>
      <c r="H25" t="s">
        <v>1731</v>
      </c>
      <c r="I25" s="1"/>
      <c r="J25" s="1">
        <v>44944</v>
      </c>
      <c r="K25" s="1">
        <v>45034</v>
      </c>
      <c r="L25" s="1">
        <v>45034</v>
      </c>
      <c r="M25" s="2">
        <v>65000000</v>
      </c>
      <c r="N25" t="s">
        <v>6</v>
      </c>
      <c r="O25">
        <v>8.3499999999999998E-3</v>
      </c>
      <c r="P25" t="s">
        <v>8</v>
      </c>
      <c r="R25" s="1">
        <v>45034</v>
      </c>
      <c r="S25" s="1">
        <v>44944</v>
      </c>
      <c r="T25" s="1">
        <v>45034</v>
      </c>
      <c r="U25" s="1">
        <v>45034</v>
      </c>
      <c r="V25" s="5">
        <v>0.25</v>
      </c>
      <c r="W25">
        <v>90</v>
      </c>
      <c r="X25" s="6">
        <v>0</v>
      </c>
      <c r="Y25" s="6">
        <v>0</v>
      </c>
      <c r="Z25" s="6">
        <v>-135687.5</v>
      </c>
      <c r="AA25" s="6">
        <v>-135687.5</v>
      </c>
      <c r="AB25">
        <v>0</v>
      </c>
      <c r="AC25">
        <v>0</v>
      </c>
      <c r="AD25" s="2">
        <v>65000000</v>
      </c>
      <c r="AE25" s="89">
        <v>8.3499999999999998E-3</v>
      </c>
      <c r="AF25" s="90">
        <v>0</v>
      </c>
      <c r="AG25" s="9">
        <v>1</v>
      </c>
      <c r="AH25" s="9"/>
      <c r="AI25" s="9"/>
      <c r="AJ25" s="9">
        <f t="shared" si="32"/>
        <v>-135687.5</v>
      </c>
      <c r="AK25" s="9">
        <f t="shared" ref="AK25:AL25" si="34">AJ25</f>
        <v>-135687.5</v>
      </c>
      <c r="AL25" s="9">
        <f t="shared" si="34"/>
        <v>-135687.5</v>
      </c>
      <c r="AM25" t="s">
        <v>1740</v>
      </c>
      <c r="AN25" t="s">
        <v>6</v>
      </c>
      <c r="AO25" s="10"/>
      <c r="BH25" s="91"/>
      <c r="BP25" s="1"/>
      <c r="BX25" s="11"/>
      <c r="BY25" s="11"/>
      <c r="CL25" s="43"/>
      <c r="CM25" s="43"/>
      <c r="CN25" s="43"/>
      <c r="CO25" s="43"/>
    </row>
    <row r="26" spans="1:93" ht="15" customHeight="1" x14ac:dyDescent="0.25">
      <c r="A26">
        <v>59851</v>
      </c>
      <c r="B26" t="s">
        <v>1764</v>
      </c>
      <c r="C26" t="s">
        <v>1763</v>
      </c>
      <c r="D26">
        <v>303</v>
      </c>
      <c r="E26" t="s">
        <v>2</v>
      </c>
      <c r="F26" t="s">
        <v>1739</v>
      </c>
      <c r="G26" t="s">
        <v>4</v>
      </c>
      <c r="H26" t="s">
        <v>1731</v>
      </c>
      <c r="I26" s="1">
        <v>44848</v>
      </c>
      <c r="J26" s="1">
        <v>44852</v>
      </c>
      <c r="K26" s="1">
        <v>44944</v>
      </c>
      <c r="L26" s="1">
        <v>44944</v>
      </c>
      <c r="M26" s="2">
        <v>65000000</v>
      </c>
      <c r="N26" t="s">
        <v>6</v>
      </c>
      <c r="O26" t="s">
        <v>1742</v>
      </c>
      <c r="P26" t="s">
        <v>8</v>
      </c>
      <c r="R26" s="1">
        <v>44848</v>
      </c>
      <c r="S26" s="1">
        <v>44852</v>
      </c>
      <c r="T26" s="1">
        <v>44944</v>
      </c>
      <c r="U26" s="1">
        <v>44944</v>
      </c>
      <c r="V26" s="5">
        <v>0.25555555555555554</v>
      </c>
      <c r="W26">
        <v>92</v>
      </c>
      <c r="X26" s="6">
        <v>0</v>
      </c>
      <c r="Y26" s="6">
        <v>0</v>
      </c>
      <c r="Z26" s="6">
        <v>233053.88888888888</v>
      </c>
      <c r="AA26" s="6">
        <v>233053.88888888888</v>
      </c>
      <c r="AB26">
        <v>0</v>
      </c>
      <c r="AC26">
        <v>0</v>
      </c>
      <c r="AD26" s="2">
        <v>65000000</v>
      </c>
      <c r="AE26" s="89">
        <v>1.4030000000000001E-2</v>
      </c>
      <c r="AF26" s="90">
        <v>0</v>
      </c>
      <c r="AG26" s="9">
        <v>1</v>
      </c>
      <c r="AH26" s="4">
        <f t="shared" ref="AH26:AH27" si="35">AE26+$AO$1</f>
        <v>2.4030000000000003E-2</v>
      </c>
      <c r="AI26" s="4">
        <f t="shared" ref="AI26:AI27" si="36">AE26-$AO$1</f>
        <v>4.0300000000000006E-3</v>
      </c>
      <c r="AJ26" s="9">
        <f t="shared" ref="AJ26:AJ27" si="37">AH26*AD26*V26</f>
        <v>399165</v>
      </c>
      <c r="AK26" s="9">
        <f t="shared" ref="AK26:AK27" si="38">AA26</f>
        <v>233053.88888888888</v>
      </c>
      <c r="AL26" s="9">
        <f t="shared" ref="AL26:AL27" si="39">AI26*AD26*V26</f>
        <v>66942.777777777781</v>
      </c>
      <c r="AM26" t="s">
        <v>1740</v>
      </c>
      <c r="AN26" t="s">
        <v>6</v>
      </c>
      <c r="AO26" s="10"/>
      <c r="BH26" s="91"/>
      <c r="BP26" s="1"/>
      <c r="BX26" s="11"/>
      <c r="BY26" s="11"/>
      <c r="CL26" s="43"/>
      <c r="CM26" s="43"/>
      <c r="CN26" s="43"/>
      <c r="CO26" s="43"/>
    </row>
    <row r="27" spans="1:93" ht="15" customHeight="1" x14ac:dyDescent="0.25">
      <c r="A27">
        <v>59852</v>
      </c>
      <c r="B27" t="s">
        <v>1764</v>
      </c>
      <c r="C27" t="s">
        <v>1763</v>
      </c>
      <c r="D27">
        <v>303</v>
      </c>
      <c r="E27" t="s">
        <v>2</v>
      </c>
      <c r="F27" t="s">
        <v>1739</v>
      </c>
      <c r="G27" t="s">
        <v>4</v>
      </c>
      <c r="H27" t="s">
        <v>1731</v>
      </c>
      <c r="I27" s="1">
        <v>44942</v>
      </c>
      <c r="J27" s="1">
        <v>44944</v>
      </c>
      <c r="K27" s="1">
        <v>45034</v>
      </c>
      <c r="L27" s="1">
        <v>45034</v>
      </c>
      <c r="M27" s="2">
        <v>65000000</v>
      </c>
      <c r="N27" t="s">
        <v>6</v>
      </c>
      <c r="O27" t="s">
        <v>1742</v>
      </c>
      <c r="P27" t="s">
        <v>8</v>
      </c>
      <c r="R27" s="1">
        <v>44942</v>
      </c>
      <c r="S27" s="1">
        <v>44944</v>
      </c>
      <c r="T27" s="1">
        <v>45034</v>
      </c>
      <c r="U27" s="1">
        <v>45034</v>
      </c>
      <c r="V27" s="5">
        <v>0.25</v>
      </c>
      <c r="W27">
        <v>90</v>
      </c>
      <c r="X27" s="6">
        <v>0</v>
      </c>
      <c r="Y27" s="6">
        <v>0</v>
      </c>
      <c r="Z27" s="6">
        <v>379275</v>
      </c>
      <c r="AA27" s="6">
        <v>379275</v>
      </c>
      <c r="AB27">
        <v>0</v>
      </c>
      <c r="AC27">
        <v>0</v>
      </c>
      <c r="AD27" s="2">
        <v>65000000</v>
      </c>
      <c r="AE27" s="89">
        <v>2.334E-2</v>
      </c>
      <c r="AF27" s="90">
        <v>0</v>
      </c>
      <c r="AG27" s="9">
        <v>1</v>
      </c>
      <c r="AH27" s="4">
        <f t="shared" si="35"/>
        <v>3.3340000000000002E-2</v>
      </c>
      <c r="AI27" s="4">
        <f t="shared" si="36"/>
        <v>1.3339999999999999E-2</v>
      </c>
      <c r="AJ27" s="9">
        <f t="shared" si="37"/>
        <v>541775</v>
      </c>
      <c r="AK27" s="9">
        <f t="shared" si="38"/>
        <v>379275</v>
      </c>
      <c r="AL27" s="9">
        <f t="shared" si="39"/>
        <v>216775</v>
      </c>
      <c r="AM27" t="s">
        <v>1740</v>
      </c>
      <c r="AN27" t="s">
        <v>6</v>
      </c>
      <c r="AO27" s="10"/>
      <c r="BH27" s="91"/>
      <c r="BP27" s="1"/>
      <c r="BX27" s="11"/>
      <c r="BY27" s="11"/>
      <c r="CL27" s="43"/>
      <c r="CM27" s="43"/>
      <c r="CN27" s="43"/>
      <c r="CO27" s="43"/>
    </row>
    <row r="28" spans="1:93" ht="15" customHeight="1" x14ac:dyDescent="0.25">
      <c r="A28">
        <v>59859</v>
      </c>
      <c r="B28" t="s">
        <v>1765</v>
      </c>
      <c r="C28" t="s">
        <v>1766</v>
      </c>
      <c r="D28">
        <v>304</v>
      </c>
      <c r="E28" t="s">
        <v>2</v>
      </c>
      <c r="F28" t="s">
        <v>1739</v>
      </c>
      <c r="G28" t="s">
        <v>4</v>
      </c>
      <c r="H28" t="s">
        <v>1013</v>
      </c>
      <c r="I28" s="1"/>
      <c r="J28" s="1">
        <v>44851</v>
      </c>
      <c r="K28" s="1">
        <v>44942</v>
      </c>
      <c r="L28" s="1">
        <v>44942</v>
      </c>
      <c r="M28" s="2">
        <v>120000000</v>
      </c>
      <c r="N28" t="s">
        <v>6</v>
      </c>
      <c r="O28">
        <v>8.3000000000000001E-3</v>
      </c>
      <c r="P28" t="s">
        <v>8</v>
      </c>
      <c r="R28" s="1">
        <v>44942</v>
      </c>
      <c r="S28" s="1">
        <v>44851</v>
      </c>
      <c r="T28" s="1">
        <v>44942</v>
      </c>
      <c r="U28" s="1">
        <v>44942</v>
      </c>
      <c r="V28" s="5">
        <v>0.25277777777777777</v>
      </c>
      <c r="W28">
        <v>91</v>
      </c>
      <c r="X28" s="6">
        <v>0</v>
      </c>
      <c r="Y28" s="6">
        <v>0</v>
      </c>
      <c r="Z28" s="6">
        <v>-251766.66666666666</v>
      </c>
      <c r="AA28" s="6">
        <v>-251766.66666666666</v>
      </c>
      <c r="AB28">
        <v>0</v>
      </c>
      <c r="AC28">
        <v>0</v>
      </c>
      <c r="AD28" s="2">
        <v>120000000</v>
      </c>
      <c r="AE28" s="89">
        <v>8.3000000000000001E-3</v>
      </c>
      <c r="AF28" s="90">
        <v>0</v>
      </c>
      <c r="AG28" s="9">
        <v>1</v>
      </c>
      <c r="AH28" s="9"/>
      <c r="AI28" s="9"/>
      <c r="AJ28" s="9">
        <f t="shared" ref="AJ28:AJ29" si="40">AA28</f>
        <v>-251766.66666666666</v>
      </c>
      <c r="AK28" s="9">
        <f t="shared" ref="AK28:AL28" si="41">AJ28</f>
        <v>-251766.66666666666</v>
      </c>
      <c r="AL28" s="9">
        <f t="shared" si="41"/>
        <v>-251766.66666666666</v>
      </c>
      <c r="AM28" t="s">
        <v>1740</v>
      </c>
      <c r="AN28" t="s">
        <v>6</v>
      </c>
      <c r="AO28" s="10"/>
      <c r="BH28" s="91"/>
      <c r="BP28" s="1"/>
      <c r="BX28" s="11"/>
      <c r="BY28" s="11"/>
      <c r="CL28" s="43"/>
      <c r="CM28" s="43"/>
      <c r="CN28" s="43"/>
      <c r="CO28" s="43"/>
    </row>
    <row r="29" spans="1:93" ht="15" customHeight="1" x14ac:dyDescent="0.25">
      <c r="A29">
        <v>59860</v>
      </c>
      <c r="B29" t="s">
        <v>1765</v>
      </c>
      <c r="C29" t="s">
        <v>1766</v>
      </c>
      <c r="D29">
        <v>304</v>
      </c>
      <c r="E29" t="s">
        <v>2</v>
      </c>
      <c r="F29" t="s">
        <v>1739</v>
      </c>
      <c r="G29" t="s">
        <v>4</v>
      </c>
      <c r="H29" t="s">
        <v>1013</v>
      </c>
      <c r="I29" s="1"/>
      <c r="J29" s="1">
        <v>44942</v>
      </c>
      <c r="K29" s="1">
        <v>45033</v>
      </c>
      <c r="L29" s="1">
        <v>45033</v>
      </c>
      <c r="M29" s="2">
        <v>120000000</v>
      </c>
      <c r="N29" t="s">
        <v>6</v>
      </c>
      <c r="O29">
        <v>8.3000000000000001E-3</v>
      </c>
      <c r="P29" t="s">
        <v>8</v>
      </c>
      <c r="R29" s="1">
        <v>45033</v>
      </c>
      <c r="S29" s="1">
        <v>44942</v>
      </c>
      <c r="T29" s="1">
        <v>45033</v>
      </c>
      <c r="U29" s="1">
        <v>45033</v>
      </c>
      <c r="V29" s="5">
        <v>0.25277777777777777</v>
      </c>
      <c r="W29">
        <v>91</v>
      </c>
      <c r="X29" s="6">
        <v>0</v>
      </c>
      <c r="Y29" s="6">
        <v>0</v>
      </c>
      <c r="Z29" s="6">
        <v>-251766.66666666666</v>
      </c>
      <c r="AA29" s="6">
        <v>-251766.66666666666</v>
      </c>
      <c r="AB29">
        <v>0</v>
      </c>
      <c r="AC29">
        <v>0</v>
      </c>
      <c r="AD29" s="2">
        <v>120000000</v>
      </c>
      <c r="AE29" s="89">
        <v>8.3000000000000001E-3</v>
      </c>
      <c r="AF29" s="90">
        <v>0</v>
      </c>
      <c r="AG29" s="9">
        <v>1</v>
      </c>
      <c r="AH29" s="9"/>
      <c r="AI29" s="9"/>
      <c r="AJ29" s="9">
        <f t="shared" si="40"/>
        <v>-251766.66666666666</v>
      </c>
      <c r="AK29" s="9">
        <f t="shared" ref="AK29:AL29" si="42">AJ29</f>
        <v>-251766.66666666666</v>
      </c>
      <c r="AL29" s="9">
        <f t="shared" si="42"/>
        <v>-251766.66666666666</v>
      </c>
      <c r="AM29" t="s">
        <v>1740</v>
      </c>
      <c r="AN29" t="s">
        <v>6</v>
      </c>
      <c r="AO29" s="10"/>
      <c r="BH29" s="91"/>
      <c r="BP29" s="1"/>
      <c r="BX29" s="11"/>
      <c r="BY29" s="11"/>
      <c r="CL29" s="43"/>
      <c r="CM29" s="43"/>
      <c r="CN29" s="43"/>
      <c r="CO29" s="43"/>
    </row>
    <row r="30" spans="1:93" ht="15" customHeight="1" x14ac:dyDescent="0.25">
      <c r="A30">
        <v>59867</v>
      </c>
      <c r="B30" t="s">
        <v>1767</v>
      </c>
      <c r="C30" t="s">
        <v>1766</v>
      </c>
      <c r="D30">
        <v>304</v>
      </c>
      <c r="E30" t="s">
        <v>2</v>
      </c>
      <c r="F30" t="s">
        <v>1739</v>
      </c>
      <c r="G30" t="s">
        <v>4</v>
      </c>
      <c r="H30" t="s">
        <v>1013</v>
      </c>
      <c r="I30" s="1">
        <v>44847</v>
      </c>
      <c r="J30" s="1">
        <v>44851</v>
      </c>
      <c r="K30" s="1">
        <v>44942</v>
      </c>
      <c r="L30" s="1">
        <v>44942</v>
      </c>
      <c r="M30" s="2">
        <v>120000000</v>
      </c>
      <c r="N30" t="s">
        <v>6</v>
      </c>
      <c r="O30" t="s">
        <v>1742</v>
      </c>
      <c r="P30" t="s">
        <v>8</v>
      </c>
      <c r="R30" s="1">
        <v>44847</v>
      </c>
      <c r="S30" s="1">
        <v>44851</v>
      </c>
      <c r="T30" s="1">
        <v>44942</v>
      </c>
      <c r="U30" s="1">
        <v>44942</v>
      </c>
      <c r="V30" s="5">
        <v>0.25277777777777777</v>
      </c>
      <c r="W30">
        <v>91</v>
      </c>
      <c r="X30" s="6">
        <v>0</v>
      </c>
      <c r="Y30" s="6">
        <v>0</v>
      </c>
      <c r="Z30" s="6">
        <v>417993.33333333326</v>
      </c>
      <c r="AA30" s="6">
        <v>417993.33333333326</v>
      </c>
      <c r="AB30">
        <v>0</v>
      </c>
      <c r="AC30">
        <v>0</v>
      </c>
      <c r="AD30" s="2">
        <v>120000000</v>
      </c>
      <c r="AE30" s="89">
        <v>1.3779999999999999E-2</v>
      </c>
      <c r="AF30" s="90">
        <v>0</v>
      </c>
      <c r="AG30" s="9">
        <v>1</v>
      </c>
      <c r="AH30" s="4">
        <f t="shared" ref="AH30:AH31" si="43">AE30+$AO$1</f>
        <v>2.3779999999999999E-2</v>
      </c>
      <c r="AI30" s="4">
        <f t="shared" ref="AI30:AI31" si="44">AE30-$AO$1</f>
        <v>3.7799999999999986E-3</v>
      </c>
      <c r="AJ30" s="9">
        <f t="shared" ref="AJ30:AJ31" si="45">AH30*AD30*V30</f>
        <v>721326.66666666663</v>
      </c>
      <c r="AK30" s="9">
        <f t="shared" ref="AK30:AK31" si="46">AA30</f>
        <v>417993.33333333326</v>
      </c>
      <c r="AL30" s="9">
        <f t="shared" ref="AL30:AL31" si="47">AI30*AD30*V30</f>
        <v>114659.99999999996</v>
      </c>
      <c r="AM30" t="s">
        <v>1740</v>
      </c>
      <c r="AN30" t="s">
        <v>6</v>
      </c>
      <c r="AO30" s="10"/>
      <c r="BH30" s="91"/>
      <c r="BP30" s="1"/>
      <c r="BX30" s="11"/>
      <c r="BY30" s="11"/>
      <c r="CL30" s="43"/>
      <c r="CM30" s="43"/>
      <c r="CN30" s="43"/>
      <c r="CO30" s="43"/>
    </row>
    <row r="31" spans="1:93" ht="15" customHeight="1" x14ac:dyDescent="0.25">
      <c r="A31">
        <v>59868</v>
      </c>
      <c r="B31" t="s">
        <v>1767</v>
      </c>
      <c r="C31" t="s">
        <v>1766</v>
      </c>
      <c r="D31">
        <v>304</v>
      </c>
      <c r="E31" t="s">
        <v>2</v>
      </c>
      <c r="F31" t="s">
        <v>1739</v>
      </c>
      <c r="G31" t="s">
        <v>4</v>
      </c>
      <c r="H31" t="s">
        <v>1013</v>
      </c>
      <c r="I31" s="1">
        <v>44938</v>
      </c>
      <c r="J31" s="1">
        <v>44942</v>
      </c>
      <c r="K31" s="1">
        <v>45033</v>
      </c>
      <c r="L31" s="1">
        <v>45033</v>
      </c>
      <c r="M31" s="2">
        <v>120000000</v>
      </c>
      <c r="N31" t="s">
        <v>6</v>
      </c>
      <c r="O31" t="s">
        <v>1742</v>
      </c>
      <c r="P31" t="s">
        <v>8</v>
      </c>
      <c r="R31" s="1">
        <v>44938</v>
      </c>
      <c r="S31" s="1">
        <v>44942</v>
      </c>
      <c r="T31" s="1">
        <v>45033</v>
      </c>
      <c r="U31" s="1">
        <v>45033</v>
      </c>
      <c r="V31" s="5">
        <v>0.25277777777777777</v>
      </c>
      <c r="W31">
        <v>91</v>
      </c>
      <c r="X31" s="6">
        <v>0</v>
      </c>
      <c r="Y31" s="6">
        <v>0</v>
      </c>
      <c r="Z31" s="6">
        <v>694026.66666666651</v>
      </c>
      <c r="AA31" s="6">
        <v>694026.66666666651</v>
      </c>
      <c r="AB31">
        <v>0</v>
      </c>
      <c r="AC31">
        <v>0</v>
      </c>
      <c r="AD31" s="2">
        <v>120000000</v>
      </c>
      <c r="AE31" s="89">
        <v>2.2879999999999998E-2</v>
      </c>
      <c r="AF31" s="90">
        <v>0</v>
      </c>
      <c r="AG31" s="9">
        <v>1</v>
      </c>
      <c r="AH31" s="4">
        <f t="shared" si="43"/>
        <v>3.288E-2</v>
      </c>
      <c r="AI31" s="4">
        <f t="shared" si="44"/>
        <v>1.2879999999999997E-2</v>
      </c>
      <c r="AJ31" s="9">
        <f t="shared" si="45"/>
        <v>997360</v>
      </c>
      <c r="AK31" s="9">
        <f t="shared" si="46"/>
        <v>694026.66666666651</v>
      </c>
      <c r="AL31" s="9">
        <f t="shared" si="47"/>
        <v>390693.33333333326</v>
      </c>
      <c r="AM31" t="s">
        <v>1740</v>
      </c>
      <c r="AN31" t="s">
        <v>6</v>
      </c>
      <c r="AO31" s="10"/>
      <c r="BH31" s="91"/>
      <c r="BP31" s="1"/>
      <c r="BX31" s="11"/>
      <c r="BY31" s="11"/>
      <c r="CL31" s="43"/>
      <c r="CM31" s="43"/>
      <c r="CN31" s="43"/>
      <c r="CO31" s="43"/>
    </row>
    <row r="32" spans="1:93" ht="15" customHeight="1" x14ac:dyDescent="0.25">
      <c r="A32">
        <v>59971</v>
      </c>
      <c r="B32" t="s">
        <v>1768</v>
      </c>
      <c r="C32" t="s">
        <v>1769</v>
      </c>
      <c r="D32">
        <v>312</v>
      </c>
      <c r="E32" t="s">
        <v>2</v>
      </c>
      <c r="F32" t="s">
        <v>1739</v>
      </c>
      <c r="G32" t="s">
        <v>4</v>
      </c>
      <c r="H32" t="s">
        <v>1721</v>
      </c>
      <c r="I32" s="1"/>
      <c r="J32" s="1">
        <v>44893</v>
      </c>
      <c r="K32" s="1">
        <v>44985</v>
      </c>
      <c r="L32" s="1">
        <v>44985</v>
      </c>
      <c r="M32" s="2">
        <v>60000000</v>
      </c>
      <c r="N32" t="s">
        <v>6</v>
      </c>
      <c r="O32">
        <v>8.0400000000000003E-3</v>
      </c>
      <c r="P32" t="s">
        <v>8</v>
      </c>
      <c r="R32" s="1">
        <v>44985</v>
      </c>
      <c r="S32" s="1">
        <v>44893</v>
      </c>
      <c r="T32" s="1">
        <v>44985</v>
      </c>
      <c r="U32" s="1">
        <v>44985</v>
      </c>
      <c r="V32" s="5">
        <v>0.25555555555555554</v>
      </c>
      <c r="W32">
        <v>92</v>
      </c>
      <c r="X32" s="6">
        <v>0</v>
      </c>
      <c r="Y32" s="6">
        <v>0</v>
      </c>
      <c r="Z32" s="6">
        <v>-123279.99999999999</v>
      </c>
      <c r="AA32" s="6">
        <v>-123279.99999999999</v>
      </c>
      <c r="AB32">
        <v>0</v>
      </c>
      <c r="AC32">
        <v>0</v>
      </c>
      <c r="AD32" s="2">
        <v>60000000</v>
      </c>
      <c r="AE32" s="89">
        <v>8.0400000000000003E-3</v>
      </c>
      <c r="AF32" s="90">
        <v>0</v>
      </c>
      <c r="AG32" s="9">
        <v>1</v>
      </c>
      <c r="AH32" s="9"/>
      <c r="AI32" s="9"/>
      <c r="AJ32" s="9">
        <f t="shared" ref="AJ32:AJ33" si="48">AA32</f>
        <v>-123279.99999999999</v>
      </c>
      <c r="AK32" s="9">
        <f t="shared" ref="AK32:AL32" si="49">AJ32</f>
        <v>-123279.99999999999</v>
      </c>
      <c r="AL32" s="9">
        <f t="shared" si="49"/>
        <v>-123279.99999999999</v>
      </c>
      <c r="AM32" t="s">
        <v>1740</v>
      </c>
      <c r="AN32" t="s">
        <v>6</v>
      </c>
      <c r="AO32" s="10"/>
      <c r="BH32" s="91"/>
      <c r="BP32" s="1"/>
      <c r="BX32" s="11"/>
      <c r="BY32" s="11"/>
      <c r="CL32" s="43"/>
      <c r="CM32" s="43"/>
      <c r="CN32" s="43"/>
      <c r="CO32" s="43"/>
    </row>
    <row r="33" spans="1:93" ht="15" customHeight="1" x14ac:dyDescent="0.25">
      <c r="A33">
        <v>59972</v>
      </c>
      <c r="B33" t="s">
        <v>1768</v>
      </c>
      <c r="C33" t="s">
        <v>1769</v>
      </c>
      <c r="D33">
        <v>312</v>
      </c>
      <c r="E33" t="s">
        <v>2</v>
      </c>
      <c r="F33" t="s">
        <v>1739</v>
      </c>
      <c r="G33" t="s">
        <v>4</v>
      </c>
      <c r="H33" t="s">
        <v>1721</v>
      </c>
      <c r="I33" s="1"/>
      <c r="J33" s="1">
        <v>44985</v>
      </c>
      <c r="K33" s="1">
        <v>45075</v>
      </c>
      <c r="L33" s="1">
        <v>45075</v>
      </c>
      <c r="M33" s="2">
        <v>60000000</v>
      </c>
      <c r="N33" t="s">
        <v>6</v>
      </c>
      <c r="O33">
        <v>8.0400000000000003E-3</v>
      </c>
      <c r="P33" t="s">
        <v>8</v>
      </c>
      <c r="R33" s="1">
        <v>45075</v>
      </c>
      <c r="S33" s="1">
        <v>44985</v>
      </c>
      <c r="T33" s="1">
        <v>45075</v>
      </c>
      <c r="U33" s="1">
        <v>45075</v>
      </c>
      <c r="V33" s="5">
        <v>0.25</v>
      </c>
      <c r="W33">
        <v>90</v>
      </c>
      <c r="X33" s="6">
        <v>0</v>
      </c>
      <c r="Y33" s="6">
        <v>0</v>
      </c>
      <c r="Z33" s="6">
        <v>-120600</v>
      </c>
      <c r="AA33" s="6">
        <v>-120600</v>
      </c>
      <c r="AB33">
        <v>0</v>
      </c>
      <c r="AC33">
        <v>0</v>
      </c>
      <c r="AD33" s="2">
        <v>60000000</v>
      </c>
      <c r="AE33" s="89">
        <v>8.0400000000000003E-3</v>
      </c>
      <c r="AF33" s="90">
        <v>0</v>
      </c>
      <c r="AG33" s="9">
        <v>1</v>
      </c>
      <c r="AH33" s="9"/>
      <c r="AI33" s="9"/>
      <c r="AJ33" s="9">
        <f t="shared" si="48"/>
        <v>-120600</v>
      </c>
      <c r="AK33" s="9">
        <f t="shared" ref="AK33:AL33" si="50">AJ33</f>
        <v>-120600</v>
      </c>
      <c r="AL33" s="9">
        <f t="shared" si="50"/>
        <v>-120600</v>
      </c>
      <c r="AM33" t="s">
        <v>1740</v>
      </c>
      <c r="AN33" t="s">
        <v>6</v>
      </c>
      <c r="AO33" s="10"/>
      <c r="BH33" s="91"/>
      <c r="BP33" s="1"/>
      <c r="BX33" s="11"/>
      <c r="BY33" s="11"/>
      <c r="CL33" s="43"/>
      <c r="CM33" s="43"/>
      <c r="CN33" s="43"/>
      <c r="CO33" s="43"/>
    </row>
    <row r="34" spans="1:93" ht="15" customHeight="1" x14ac:dyDescent="0.25">
      <c r="A34">
        <v>59979</v>
      </c>
      <c r="B34" t="s">
        <v>1770</v>
      </c>
      <c r="C34" t="s">
        <v>1769</v>
      </c>
      <c r="D34">
        <v>312</v>
      </c>
      <c r="E34" t="s">
        <v>2</v>
      </c>
      <c r="F34" t="s">
        <v>1739</v>
      </c>
      <c r="G34" t="s">
        <v>4</v>
      </c>
      <c r="H34" t="s">
        <v>1721</v>
      </c>
      <c r="I34" s="1">
        <v>44889</v>
      </c>
      <c r="J34" s="1">
        <v>44893</v>
      </c>
      <c r="K34" s="1">
        <v>44985</v>
      </c>
      <c r="L34" s="1">
        <v>44985</v>
      </c>
      <c r="M34" s="2">
        <v>60000000</v>
      </c>
      <c r="N34" t="s">
        <v>6</v>
      </c>
      <c r="O34" t="s">
        <v>1742</v>
      </c>
      <c r="P34" t="s">
        <v>8</v>
      </c>
      <c r="R34" s="1">
        <v>44889</v>
      </c>
      <c r="S34" s="1">
        <v>44893</v>
      </c>
      <c r="T34" s="1">
        <v>44985</v>
      </c>
      <c r="U34" s="1">
        <v>44985</v>
      </c>
      <c r="V34" s="5">
        <v>0.25555555555555554</v>
      </c>
      <c r="W34">
        <v>92</v>
      </c>
      <c r="X34" s="6">
        <v>0</v>
      </c>
      <c r="Y34" s="6">
        <v>0</v>
      </c>
      <c r="Z34" s="6">
        <v>292560</v>
      </c>
      <c r="AA34" s="6">
        <v>292560</v>
      </c>
      <c r="AB34">
        <v>0</v>
      </c>
      <c r="AC34">
        <v>0</v>
      </c>
      <c r="AD34" s="2">
        <v>60000000</v>
      </c>
      <c r="AE34" s="89">
        <v>1.908E-2</v>
      </c>
      <c r="AF34" s="90">
        <v>0</v>
      </c>
      <c r="AG34" s="9">
        <v>1</v>
      </c>
      <c r="AH34" s="4">
        <f t="shared" ref="AH34:AH35" si="51">AE34+$AO$1</f>
        <v>2.9080000000000002E-2</v>
      </c>
      <c r="AI34" s="4">
        <f t="shared" ref="AI34:AI35" si="52">AE34-$AO$1</f>
        <v>9.0799999999999995E-3</v>
      </c>
      <c r="AJ34" s="9">
        <f t="shared" ref="AJ34:AJ35" si="53">AH34*AD34*V34</f>
        <v>445893.33333333331</v>
      </c>
      <c r="AK34" s="9">
        <f t="shared" ref="AK34:AK35" si="54">AA34</f>
        <v>292560</v>
      </c>
      <c r="AL34" s="9">
        <f t="shared" ref="AL34:AL35" si="55">AI34*AD34*V34</f>
        <v>139226.66666666666</v>
      </c>
      <c r="AM34" t="s">
        <v>1740</v>
      </c>
      <c r="AN34" t="s">
        <v>6</v>
      </c>
      <c r="AO34" s="10"/>
      <c r="BH34" s="91"/>
      <c r="BP34" s="1"/>
      <c r="BX34" s="11"/>
      <c r="BY34" s="11"/>
      <c r="CL34" s="43"/>
      <c r="CM34" s="43"/>
      <c r="CN34" s="43"/>
      <c r="CO34" s="43"/>
    </row>
    <row r="35" spans="1:93" ht="15" customHeight="1" x14ac:dyDescent="0.25">
      <c r="A35">
        <v>59980</v>
      </c>
      <c r="B35" t="s">
        <v>1770</v>
      </c>
      <c r="C35" t="s">
        <v>1769</v>
      </c>
      <c r="D35">
        <v>312</v>
      </c>
      <c r="E35" t="s">
        <v>2</v>
      </c>
      <c r="F35" t="s">
        <v>1739</v>
      </c>
      <c r="G35" t="s">
        <v>4</v>
      </c>
      <c r="H35" t="s">
        <v>1721</v>
      </c>
      <c r="I35" s="1">
        <v>44981</v>
      </c>
      <c r="J35" s="1">
        <v>44985</v>
      </c>
      <c r="K35" s="1">
        <v>45075</v>
      </c>
      <c r="L35" s="1">
        <v>45075</v>
      </c>
      <c r="M35" s="2">
        <v>60000000</v>
      </c>
      <c r="N35" t="s">
        <v>6</v>
      </c>
      <c r="O35" t="s">
        <v>1742</v>
      </c>
      <c r="P35" t="s">
        <v>8</v>
      </c>
      <c r="R35" s="1">
        <v>44981</v>
      </c>
      <c r="S35" s="1">
        <v>44985</v>
      </c>
      <c r="T35" s="1">
        <v>45075</v>
      </c>
      <c r="U35" s="1">
        <v>45075</v>
      </c>
      <c r="V35" s="5">
        <v>0.25</v>
      </c>
      <c r="W35">
        <v>90</v>
      </c>
      <c r="X35" s="6">
        <v>0</v>
      </c>
      <c r="Y35" s="6">
        <v>0</v>
      </c>
      <c r="Z35" s="6">
        <v>404700</v>
      </c>
      <c r="AA35" s="6">
        <v>404700</v>
      </c>
      <c r="AB35">
        <v>0</v>
      </c>
      <c r="AC35">
        <v>0</v>
      </c>
      <c r="AD35" s="2">
        <v>60000000</v>
      </c>
      <c r="AE35" s="89">
        <v>2.6980000000000001E-2</v>
      </c>
      <c r="AF35" s="90">
        <v>0</v>
      </c>
      <c r="AG35" s="9">
        <v>1</v>
      </c>
      <c r="AH35" s="4">
        <f t="shared" si="51"/>
        <v>3.6979999999999999E-2</v>
      </c>
      <c r="AI35" s="4">
        <f t="shared" si="52"/>
        <v>1.6980000000000002E-2</v>
      </c>
      <c r="AJ35" s="9">
        <f t="shared" si="53"/>
        <v>554700</v>
      </c>
      <c r="AK35" s="9">
        <f t="shared" si="54"/>
        <v>404700</v>
      </c>
      <c r="AL35" s="9">
        <f t="shared" si="55"/>
        <v>254700.00000000003</v>
      </c>
      <c r="AM35" t="s">
        <v>1740</v>
      </c>
      <c r="AN35" t="s">
        <v>6</v>
      </c>
      <c r="AO35" s="10"/>
      <c r="BH35" s="91"/>
      <c r="BP35" s="1"/>
      <c r="BX35" s="11"/>
      <c r="BY35" s="11"/>
      <c r="CL35" s="43"/>
      <c r="CM35" s="43"/>
      <c r="CN35" s="43"/>
      <c r="CO35" s="43"/>
    </row>
    <row r="36" spans="1:93" ht="15" customHeight="1" x14ac:dyDescent="0.25">
      <c r="A36">
        <v>59985</v>
      </c>
      <c r="B36" t="s">
        <v>1771</v>
      </c>
      <c r="C36" t="s">
        <v>1772</v>
      </c>
      <c r="D36">
        <v>313</v>
      </c>
      <c r="E36" t="s">
        <v>2</v>
      </c>
      <c r="F36" t="s">
        <v>1739</v>
      </c>
      <c r="G36" t="s">
        <v>4</v>
      </c>
      <c r="H36" t="s">
        <v>1013</v>
      </c>
      <c r="I36" s="1"/>
      <c r="J36" s="1">
        <v>44925</v>
      </c>
      <c r="K36" s="1">
        <v>45016</v>
      </c>
      <c r="L36" s="1">
        <v>45016</v>
      </c>
      <c r="M36" s="2">
        <v>100000000</v>
      </c>
      <c r="N36" t="s">
        <v>6</v>
      </c>
      <c r="O36">
        <v>8.2400000000000008E-3</v>
      </c>
      <c r="P36" t="s">
        <v>8</v>
      </c>
      <c r="R36" s="1">
        <v>45016</v>
      </c>
      <c r="S36" s="1">
        <v>44925</v>
      </c>
      <c r="T36" s="1">
        <v>45016</v>
      </c>
      <c r="U36" s="1">
        <v>45016</v>
      </c>
      <c r="V36" s="5">
        <v>0.25277777777777777</v>
      </c>
      <c r="W36">
        <v>91</v>
      </c>
      <c r="X36" s="6">
        <v>0</v>
      </c>
      <c r="Y36" s="6">
        <v>0</v>
      </c>
      <c r="Z36" s="6">
        <v>-208288.88888888891</v>
      </c>
      <c r="AA36" s="6">
        <v>-208288.88888888891</v>
      </c>
      <c r="AB36">
        <v>0</v>
      </c>
      <c r="AC36">
        <v>0</v>
      </c>
      <c r="AD36" s="2">
        <v>100000000</v>
      </c>
      <c r="AE36" s="89">
        <v>8.2400000000000008E-3</v>
      </c>
      <c r="AF36" s="90">
        <v>0</v>
      </c>
      <c r="AG36" s="9">
        <v>1</v>
      </c>
      <c r="AH36" s="9"/>
      <c r="AI36" s="9"/>
      <c r="AJ36" s="9">
        <f t="shared" ref="AJ36:AJ37" si="56">AA36</f>
        <v>-208288.88888888891</v>
      </c>
      <c r="AK36" s="9">
        <f t="shared" ref="AK36:AL36" si="57">AJ36</f>
        <v>-208288.88888888891</v>
      </c>
      <c r="AL36" s="9">
        <f t="shared" si="57"/>
        <v>-208288.88888888891</v>
      </c>
      <c r="AM36" t="s">
        <v>1740</v>
      </c>
      <c r="AN36" t="s">
        <v>6</v>
      </c>
      <c r="AO36" s="10"/>
      <c r="BH36" s="91"/>
      <c r="BP36" s="1"/>
      <c r="BX36" s="11"/>
      <c r="BY36" s="11"/>
      <c r="CL36" s="43"/>
      <c r="CM36" s="43"/>
      <c r="CN36" s="43"/>
      <c r="CO36" s="43"/>
    </row>
    <row r="37" spans="1:93" ht="15" customHeight="1" x14ac:dyDescent="0.25">
      <c r="A37">
        <v>59986</v>
      </c>
      <c r="B37" t="s">
        <v>1771</v>
      </c>
      <c r="C37" t="s">
        <v>1772</v>
      </c>
      <c r="D37">
        <v>313</v>
      </c>
      <c r="E37" t="s">
        <v>2</v>
      </c>
      <c r="F37" t="s">
        <v>1739</v>
      </c>
      <c r="G37" t="s">
        <v>4</v>
      </c>
      <c r="H37" t="s">
        <v>1013</v>
      </c>
      <c r="I37" s="1"/>
      <c r="J37" s="1">
        <v>45016</v>
      </c>
      <c r="K37" s="1">
        <v>45107</v>
      </c>
      <c r="L37" s="1">
        <v>45107</v>
      </c>
      <c r="M37" s="2">
        <v>100000000</v>
      </c>
      <c r="N37" t="s">
        <v>6</v>
      </c>
      <c r="O37">
        <v>8.2400000000000008E-3</v>
      </c>
      <c r="P37" t="s">
        <v>8</v>
      </c>
      <c r="R37" s="1">
        <v>45107</v>
      </c>
      <c r="S37" s="1">
        <v>45016</v>
      </c>
      <c r="T37" s="1">
        <v>45107</v>
      </c>
      <c r="U37" s="1">
        <v>45107</v>
      </c>
      <c r="V37" s="5">
        <v>0.25277777777777777</v>
      </c>
      <c r="W37">
        <v>91</v>
      </c>
      <c r="X37" s="6">
        <v>0</v>
      </c>
      <c r="Y37" s="6">
        <v>0</v>
      </c>
      <c r="Z37" s="6">
        <v>-208288.88888888891</v>
      </c>
      <c r="AA37" s="6">
        <v>-208288.88888888891</v>
      </c>
      <c r="AB37">
        <v>0</v>
      </c>
      <c r="AC37">
        <v>0</v>
      </c>
      <c r="AD37" s="2">
        <v>100000000</v>
      </c>
      <c r="AE37" s="89">
        <v>8.2400000000000008E-3</v>
      </c>
      <c r="AF37" s="90">
        <v>0</v>
      </c>
      <c r="AG37" s="9">
        <v>1</v>
      </c>
      <c r="AH37" s="9"/>
      <c r="AI37" s="9"/>
      <c r="AJ37" s="9">
        <f t="shared" si="56"/>
        <v>-208288.88888888891</v>
      </c>
      <c r="AK37" s="9">
        <f t="shared" ref="AK37:AL37" si="58">AJ37</f>
        <v>-208288.88888888891</v>
      </c>
      <c r="AL37" s="9">
        <f t="shared" si="58"/>
        <v>-208288.88888888891</v>
      </c>
      <c r="AM37" t="s">
        <v>1740</v>
      </c>
      <c r="AN37" t="s">
        <v>6</v>
      </c>
      <c r="AO37" s="10"/>
      <c r="BH37" s="91"/>
      <c r="BP37" s="1"/>
      <c r="BX37" s="11"/>
      <c r="BY37" s="11"/>
      <c r="CL37" s="43"/>
      <c r="CM37" s="43"/>
      <c r="CN37" s="43"/>
      <c r="CO37" s="43"/>
    </row>
    <row r="38" spans="1:93" ht="15" customHeight="1" x14ac:dyDescent="0.25">
      <c r="A38">
        <v>59995</v>
      </c>
      <c r="B38" t="s">
        <v>1773</v>
      </c>
      <c r="C38" t="s">
        <v>1772</v>
      </c>
      <c r="D38">
        <v>313</v>
      </c>
      <c r="E38" t="s">
        <v>2</v>
      </c>
      <c r="F38" t="s">
        <v>1739</v>
      </c>
      <c r="G38" t="s">
        <v>4</v>
      </c>
      <c r="H38" t="s">
        <v>1013</v>
      </c>
      <c r="I38" s="1">
        <v>44923</v>
      </c>
      <c r="J38" s="1">
        <v>44925</v>
      </c>
      <c r="K38" s="1">
        <v>45016</v>
      </c>
      <c r="L38" s="1">
        <v>45016</v>
      </c>
      <c r="M38" s="2">
        <v>100000000</v>
      </c>
      <c r="N38" t="s">
        <v>6</v>
      </c>
      <c r="O38" t="s">
        <v>1742</v>
      </c>
      <c r="P38" t="s">
        <v>8</v>
      </c>
      <c r="R38" s="1">
        <v>44923</v>
      </c>
      <c r="S38" s="1">
        <v>44925</v>
      </c>
      <c r="T38" s="1">
        <v>45016</v>
      </c>
      <c r="U38" s="1">
        <v>45016</v>
      </c>
      <c r="V38" s="5">
        <v>0.25277777777777777</v>
      </c>
      <c r="W38">
        <v>91</v>
      </c>
      <c r="X38" s="6">
        <v>0</v>
      </c>
      <c r="Y38" s="6">
        <v>0</v>
      </c>
      <c r="Z38" s="6">
        <v>556616.66666666663</v>
      </c>
      <c r="AA38" s="6">
        <v>556616.66666666663</v>
      </c>
      <c r="AB38">
        <v>0</v>
      </c>
      <c r="AC38">
        <v>0</v>
      </c>
      <c r="AD38" s="2">
        <v>100000000</v>
      </c>
      <c r="AE38" s="89">
        <v>2.2019999999999998E-2</v>
      </c>
      <c r="AF38" s="90">
        <v>0</v>
      </c>
      <c r="AG38" s="9">
        <v>1</v>
      </c>
      <c r="AH38" s="4">
        <f t="shared" ref="AH38:AH39" si="59">AE38+$AO$1</f>
        <v>3.202E-2</v>
      </c>
      <c r="AI38" s="4">
        <f t="shared" ref="AI38:AI39" si="60">AE38-$AO$1</f>
        <v>1.2019999999999998E-2</v>
      </c>
      <c r="AJ38" s="9">
        <f t="shared" ref="AJ38:AJ39" si="61">AH38*AD38*V38</f>
        <v>809394.44444444438</v>
      </c>
      <c r="AK38" s="9">
        <f t="shared" ref="AK38:AK39" si="62">AA38</f>
        <v>556616.66666666663</v>
      </c>
      <c r="AL38" s="9">
        <f t="shared" ref="AL38:AL39" si="63">AI38*AD38*V38</f>
        <v>303838.88888888882</v>
      </c>
      <c r="AM38" t="s">
        <v>1740</v>
      </c>
      <c r="AN38" t="s">
        <v>6</v>
      </c>
      <c r="AO38" s="10"/>
      <c r="BH38" s="91"/>
      <c r="BP38" s="1"/>
      <c r="BX38" s="11"/>
      <c r="BY38" s="11"/>
      <c r="CL38" s="43"/>
      <c r="CM38" s="43"/>
      <c r="CN38" s="43"/>
      <c r="CO38" s="43"/>
    </row>
    <row r="39" spans="1:93" ht="15" customHeight="1" x14ac:dyDescent="0.25">
      <c r="A39">
        <v>59996</v>
      </c>
      <c r="B39" t="s">
        <v>1773</v>
      </c>
      <c r="C39" t="s">
        <v>1772</v>
      </c>
      <c r="D39">
        <v>313</v>
      </c>
      <c r="E39" t="s">
        <v>2</v>
      </c>
      <c r="F39" t="s">
        <v>1739</v>
      </c>
      <c r="G39" t="s">
        <v>4</v>
      </c>
      <c r="H39" t="s">
        <v>1013</v>
      </c>
      <c r="I39" s="1">
        <v>45014</v>
      </c>
      <c r="J39" s="1">
        <v>45016</v>
      </c>
      <c r="K39" s="1">
        <v>45107</v>
      </c>
      <c r="L39" s="1">
        <v>45107</v>
      </c>
      <c r="M39" s="2">
        <v>100000000</v>
      </c>
      <c r="N39" t="s">
        <v>6</v>
      </c>
      <c r="O39" t="s">
        <v>1742</v>
      </c>
      <c r="P39" t="s">
        <v>8</v>
      </c>
      <c r="R39" s="1">
        <v>45014</v>
      </c>
      <c r="S39" s="1">
        <v>45016</v>
      </c>
      <c r="T39" s="1">
        <v>45107</v>
      </c>
      <c r="U39" s="1">
        <v>45107</v>
      </c>
      <c r="V39" s="5">
        <v>0.25277777777777777</v>
      </c>
      <c r="W39">
        <v>91</v>
      </c>
      <c r="X39" s="6">
        <v>0</v>
      </c>
      <c r="Y39" s="6">
        <v>0</v>
      </c>
      <c r="Z39" s="6">
        <v>762125</v>
      </c>
      <c r="AA39" s="6">
        <v>762125</v>
      </c>
      <c r="AB39">
        <v>0</v>
      </c>
      <c r="AC39">
        <v>0</v>
      </c>
      <c r="AD39" s="2">
        <v>100000000</v>
      </c>
      <c r="AE39" s="89">
        <v>3.015E-2</v>
      </c>
      <c r="AF39" s="90">
        <v>0</v>
      </c>
      <c r="AG39" s="9">
        <v>1</v>
      </c>
      <c r="AH39" s="4">
        <f t="shared" si="59"/>
        <v>4.0149999999999998E-2</v>
      </c>
      <c r="AI39" s="4">
        <f t="shared" si="60"/>
        <v>2.0150000000000001E-2</v>
      </c>
      <c r="AJ39" s="9">
        <f t="shared" si="61"/>
        <v>1014902.7777777778</v>
      </c>
      <c r="AK39" s="9">
        <f t="shared" si="62"/>
        <v>762125</v>
      </c>
      <c r="AL39" s="9">
        <f t="shared" si="63"/>
        <v>509347.22222222225</v>
      </c>
      <c r="AM39" t="s">
        <v>1740</v>
      </c>
      <c r="AN39" t="s">
        <v>6</v>
      </c>
      <c r="AO39" s="10"/>
      <c r="BH39" s="91"/>
      <c r="BP39" s="1"/>
      <c r="BX39" s="11"/>
      <c r="BY39" s="11"/>
      <c r="CL39" s="43"/>
      <c r="CM39" s="43"/>
      <c r="CN39" s="43"/>
      <c r="CO39" s="43"/>
    </row>
    <row r="40" spans="1:93" ht="15" customHeight="1" x14ac:dyDescent="0.25">
      <c r="A40">
        <v>60050</v>
      </c>
      <c r="B40" t="s">
        <v>1774</v>
      </c>
      <c r="C40" t="s">
        <v>1775</v>
      </c>
      <c r="D40">
        <v>316</v>
      </c>
      <c r="E40" t="s">
        <v>2</v>
      </c>
      <c r="F40" t="s">
        <v>1739</v>
      </c>
      <c r="G40" t="s">
        <v>4</v>
      </c>
      <c r="H40" t="s">
        <v>1721</v>
      </c>
      <c r="I40" s="1"/>
      <c r="J40" s="1">
        <v>44925</v>
      </c>
      <c r="K40" s="1">
        <v>45015</v>
      </c>
      <c r="L40" s="1">
        <v>45015</v>
      </c>
      <c r="M40" s="2">
        <v>100000000</v>
      </c>
      <c r="N40" t="s">
        <v>6</v>
      </c>
      <c r="O40">
        <v>8.8999999999999999E-3</v>
      </c>
      <c r="P40" t="s">
        <v>8</v>
      </c>
      <c r="R40" s="1">
        <v>45015</v>
      </c>
      <c r="S40" s="1">
        <v>44925</v>
      </c>
      <c r="T40" s="1">
        <v>45015</v>
      </c>
      <c r="U40" s="1">
        <v>45015</v>
      </c>
      <c r="V40" s="5">
        <v>0.25</v>
      </c>
      <c r="W40">
        <v>90</v>
      </c>
      <c r="X40" s="6">
        <v>0</v>
      </c>
      <c r="Y40" s="6">
        <v>0</v>
      </c>
      <c r="Z40" s="6">
        <v>-222500</v>
      </c>
      <c r="AA40" s="6">
        <v>-222500</v>
      </c>
      <c r="AB40">
        <v>0</v>
      </c>
      <c r="AC40">
        <v>0</v>
      </c>
      <c r="AD40" s="2">
        <v>100000000</v>
      </c>
      <c r="AE40" s="89">
        <v>8.8999999999999999E-3</v>
      </c>
      <c r="AF40" s="90">
        <v>0</v>
      </c>
      <c r="AG40" s="9">
        <v>1</v>
      </c>
      <c r="AH40" s="9"/>
      <c r="AI40" s="9"/>
      <c r="AJ40" s="9">
        <f t="shared" ref="AJ40:AJ41" si="64">AA40</f>
        <v>-222500</v>
      </c>
      <c r="AK40" s="9">
        <f t="shared" ref="AK40:AL40" si="65">AJ40</f>
        <v>-222500</v>
      </c>
      <c r="AL40" s="9">
        <f t="shared" si="65"/>
        <v>-222500</v>
      </c>
      <c r="AM40" t="s">
        <v>1740</v>
      </c>
      <c r="AN40" t="s">
        <v>6</v>
      </c>
      <c r="AO40" s="10"/>
      <c r="BH40" s="91"/>
      <c r="BP40" s="1"/>
      <c r="BX40" s="11"/>
      <c r="BY40" s="11"/>
      <c r="CL40" s="43"/>
      <c r="CM40" s="43"/>
      <c r="CN40" s="43"/>
      <c r="CO40" s="43"/>
    </row>
    <row r="41" spans="1:93" ht="15" customHeight="1" x14ac:dyDescent="0.25">
      <c r="A41">
        <v>60051</v>
      </c>
      <c r="B41" t="s">
        <v>1774</v>
      </c>
      <c r="C41" t="s">
        <v>1775</v>
      </c>
      <c r="D41">
        <v>316</v>
      </c>
      <c r="E41" t="s">
        <v>2</v>
      </c>
      <c r="F41" t="s">
        <v>1739</v>
      </c>
      <c r="G41" t="s">
        <v>4</v>
      </c>
      <c r="H41" t="s">
        <v>1721</v>
      </c>
      <c r="I41" s="1"/>
      <c r="J41" s="1">
        <v>45015</v>
      </c>
      <c r="K41" s="1">
        <v>45107</v>
      </c>
      <c r="L41" s="1">
        <v>45107</v>
      </c>
      <c r="M41" s="2">
        <v>100000000</v>
      </c>
      <c r="N41" t="s">
        <v>6</v>
      </c>
      <c r="O41">
        <v>8.8999999999999999E-3</v>
      </c>
      <c r="P41" t="s">
        <v>8</v>
      </c>
      <c r="R41" s="1">
        <v>45107</v>
      </c>
      <c r="S41" s="1">
        <v>45015</v>
      </c>
      <c r="T41" s="1">
        <v>45107</v>
      </c>
      <c r="U41" s="1">
        <v>45107</v>
      </c>
      <c r="V41" s="5">
        <v>0.25555555555555554</v>
      </c>
      <c r="W41">
        <v>92</v>
      </c>
      <c r="X41" s="6">
        <v>0</v>
      </c>
      <c r="Y41" s="6">
        <v>0</v>
      </c>
      <c r="Z41" s="6">
        <v>-227444.44444444444</v>
      </c>
      <c r="AA41" s="6">
        <v>-227444.44444444444</v>
      </c>
      <c r="AB41">
        <v>0</v>
      </c>
      <c r="AC41">
        <v>0</v>
      </c>
      <c r="AD41" s="2">
        <v>100000000</v>
      </c>
      <c r="AE41" s="89">
        <v>8.8999999999999999E-3</v>
      </c>
      <c r="AF41" s="90">
        <v>0</v>
      </c>
      <c r="AG41" s="9">
        <v>1</v>
      </c>
      <c r="AH41" s="9"/>
      <c r="AI41" s="9"/>
      <c r="AJ41" s="9">
        <f t="shared" si="64"/>
        <v>-227444.44444444444</v>
      </c>
      <c r="AK41" s="9">
        <f t="shared" ref="AK41:AL41" si="66">AJ41</f>
        <v>-227444.44444444444</v>
      </c>
      <c r="AL41" s="9">
        <f t="shared" si="66"/>
        <v>-227444.44444444444</v>
      </c>
      <c r="AM41" t="s">
        <v>1740</v>
      </c>
      <c r="AN41" t="s">
        <v>6</v>
      </c>
      <c r="AO41" s="10"/>
      <c r="BH41" s="91"/>
      <c r="BP41" s="1"/>
      <c r="BX41" s="11"/>
      <c r="BY41" s="11"/>
      <c r="CL41" s="43"/>
      <c r="CM41" s="43"/>
      <c r="CN41" s="43"/>
      <c r="CO41" s="43"/>
    </row>
    <row r="42" spans="1:93" ht="15" customHeight="1" x14ac:dyDescent="0.25">
      <c r="A42">
        <v>60058</v>
      </c>
      <c r="B42" t="s">
        <v>1776</v>
      </c>
      <c r="C42" t="s">
        <v>1775</v>
      </c>
      <c r="D42">
        <v>316</v>
      </c>
      <c r="E42" t="s">
        <v>2</v>
      </c>
      <c r="F42" t="s">
        <v>1739</v>
      </c>
      <c r="G42" t="s">
        <v>4</v>
      </c>
      <c r="H42" t="s">
        <v>1721</v>
      </c>
      <c r="I42" s="1">
        <v>44923</v>
      </c>
      <c r="J42" s="1">
        <v>44925</v>
      </c>
      <c r="K42" s="1">
        <v>45015</v>
      </c>
      <c r="L42" s="1">
        <v>45015</v>
      </c>
      <c r="M42" s="2">
        <v>100000000</v>
      </c>
      <c r="N42" t="s">
        <v>6</v>
      </c>
      <c r="O42" t="s">
        <v>1742</v>
      </c>
      <c r="P42" t="s">
        <v>8</v>
      </c>
      <c r="R42" s="1">
        <v>44923</v>
      </c>
      <c r="S42" s="1">
        <v>44925</v>
      </c>
      <c r="T42" s="1">
        <v>45015</v>
      </c>
      <c r="U42" s="1">
        <v>45015</v>
      </c>
      <c r="V42" s="5">
        <v>0.25</v>
      </c>
      <c r="W42">
        <v>90</v>
      </c>
      <c r="X42" s="6">
        <v>0</v>
      </c>
      <c r="Y42" s="6">
        <v>0</v>
      </c>
      <c r="Z42" s="6">
        <v>550500</v>
      </c>
      <c r="AA42" s="6">
        <v>550500</v>
      </c>
      <c r="AB42">
        <v>0</v>
      </c>
      <c r="AC42">
        <v>0</v>
      </c>
      <c r="AD42" s="2">
        <v>100000000</v>
      </c>
      <c r="AE42" s="89">
        <v>2.2019999999999998E-2</v>
      </c>
      <c r="AF42" s="90">
        <v>0</v>
      </c>
      <c r="AG42" s="9">
        <v>1</v>
      </c>
      <c r="AH42" s="4">
        <f t="shared" ref="AH42:AH43" si="67">AE42+$AO$1</f>
        <v>3.202E-2</v>
      </c>
      <c r="AI42" s="4">
        <f t="shared" ref="AI42:AI43" si="68">AE42-$AO$1</f>
        <v>1.2019999999999998E-2</v>
      </c>
      <c r="AJ42" s="9">
        <f t="shared" ref="AJ42:AJ43" si="69">AH42*AD42*V42</f>
        <v>800500</v>
      </c>
      <c r="AK42" s="9">
        <f t="shared" ref="AK42:AK43" si="70">AA42</f>
        <v>550500</v>
      </c>
      <c r="AL42" s="9">
        <f t="shared" ref="AL42:AL43" si="71">AI42*AD42*V42</f>
        <v>300499.99999999994</v>
      </c>
      <c r="AM42" t="s">
        <v>1740</v>
      </c>
      <c r="AN42" t="s">
        <v>6</v>
      </c>
      <c r="AO42" s="10"/>
      <c r="BH42" s="91"/>
      <c r="BP42" s="1"/>
      <c r="BX42" s="11"/>
      <c r="BY42" s="11"/>
      <c r="CL42" s="43"/>
      <c r="CM42" s="43"/>
      <c r="CN42" s="43"/>
      <c r="CO42" s="43"/>
    </row>
    <row r="43" spans="1:93" ht="15" customHeight="1" x14ac:dyDescent="0.25">
      <c r="A43">
        <v>60059</v>
      </c>
      <c r="B43" t="s">
        <v>1776</v>
      </c>
      <c r="C43" t="s">
        <v>1775</v>
      </c>
      <c r="D43">
        <v>316</v>
      </c>
      <c r="E43" t="s">
        <v>2</v>
      </c>
      <c r="F43" t="s">
        <v>1739</v>
      </c>
      <c r="G43" t="s">
        <v>4</v>
      </c>
      <c r="H43" t="s">
        <v>1721</v>
      </c>
      <c r="I43" s="1">
        <v>45013</v>
      </c>
      <c r="J43" s="1">
        <v>45015</v>
      </c>
      <c r="K43" s="1">
        <v>45107</v>
      </c>
      <c r="L43" s="1">
        <v>45107</v>
      </c>
      <c r="M43" s="2">
        <v>100000000</v>
      </c>
      <c r="N43" t="s">
        <v>6</v>
      </c>
      <c r="O43" t="s">
        <v>1742</v>
      </c>
      <c r="P43" t="s">
        <v>8</v>
      </c>
      <c r="R43" s="1">
        <v>45013</v>
      </c>
      <c r="S43" s="1">
        <v>45015</v>
      </c>
      <c r="T43" s="1">
        <v>45107</v>
      </c>
      <c r="U43" s="1">
        <v>45107</v>
      </c>
      <c r="V43" s="5">
        <v>0.25555555555555554</v>
      </c>
      <c r="W43">
        <v>92</v>
      </c>
      <c r="X43" s="6">
        <v>0</v>
      </c>
      <c r="Y43" s="6">
        <v>0</v>
      </c>
      <c r="Z43" s="6">
        <v>764111.11111111112</v>
      </c>
      <c r="AA43" s="6">
        <v>764111.11111111112</v>
      </c>
      <c r="AB43">
        <v>0</v>
      </c>
      <c r="AC43">
        <v>0</v>
      </c>
      <c r="AD43" s="2">
        <v>100000000</v>
      </c>
      <c r="AE43" s="89">
        <v>2.9900000000000003E-2</v>
      </c>
      <c r="AF43" s="90">
        <v>0</v>
      </c>
      <c r="AG43" s="9">
        <v>1</v>
      </c>
      <c r="AH43" s="4">
        <f t="shared" si="67"/>
        <v>3.9900000000000005E-2</v>
      </c>
      <c r="AI43" s="4">
        <f t="shared" si="68"/>
        <v>1.9900000000000001E-2</v>
      </c>
      <c r="AJ43" s="9">
        <f t="shared" si="69"/>
        <v>1019666.6666666667</v>
      </c>
      <c r="AK43" s="9">
        <f t="shared" si="70"/>
        <v>764111.11111111112</v>
      </c>
      <c r="AL43" s="9">
        <f t="shared" si="71"/>
        <v>508555.5555555555</v>
      </c>
      <c r="AM43" t="s">
        <v>1740</v>
      </c>
      <c r="AN43" t="s">
        <v>6</v>
      </c>
      <c r="AO43" s="10"/>
      <c r="BH43" s="91"/>
      <c r="BP43" s="1"/>
      <c r="BX43" s="11"/>
      <c r="BY43" s="11"/>
      <c r="CL43" s="43"/>
      <c r="CM43" s="43"/>
      <c r="CN43" s="43"/>
      <c r="CO43" s="43"/>
    </row>
    <row r="44" spans="1:93" ht="15" customHeight="1" x14ac:dyDescent="0.25">
      <c r="A44">
        <v>60064</v>
      </c>
      <c r="B44" t="s">
        <v>1777</v>
      </c>
      <c r="C44" t="s">
        <v>1778</v>
      </c>
      <c r="D44">
        <v>317</v>
      </c>
      <c r="E44" t="s">
        <v>2</v>
      </c>
      <c r="F44" t="s">
        <v>1739</v>
      </c>
      <c r="G44" t="s">
        <v>4</v>
      </c>
      <c r="H44" t="s">
        <v>1721</v>
      </c>
      <c r="I44" s="1"/>
      <c r="J44" s="1">
        <v>44934</v>
      </c>
      <c r="K44" s="1">
        <v>45026</v>
      </c>
      <c r="L44" s="1">
        <v>45026</v>
      </c>
      <c r="M44" s="2">
        <v>75000000</v>
      </c>
      <c r="N44" t="s">
        <v>6</v>
      </c>
      <c r="O44">
        <v>9.3699999999999999E-3</v>
      </c>
      <c r="P44" t="s">
        <v>8</v>
      </c>
      <c r="R44" s="1">
        <v>45026</v>
      </c>
      <c r="S44" s="1">
        <v>44934</v>
      </c>
      <c r="T44" s="1">
        <v>45026</v>
      </c>
      <c r="U44" s="1">
        <v>45026</v>
      </c>
      <c r="V44" s="5">
        <v>0.25555555555555554</v>
      </c>
      <c r="W44">
        <v>92</v>
      </c>
      <c r="X44" s="6">
        <v>0</v>
      </c>
      <c r="Y44" s="6">
        <v>0</v>
      </c>
      <c r="Z44" s="6">
        <v>-179591.66666666666</v>
      </c>
      <c r="AA44" s="6">
        <v>-179591.66666666666</v>
      </c>
      <c r="AB44">
        <v>0</v>
      </c>
      <c r="AC44">
        <v>0</v>
      </c>
      <c r="AD44" s="2">
        <v>75000000</v>
      </c>
      <c r="AE44" s="89">
        <v>9.3699999999999999E-3</v>
      </c>
      <c r="AF44" s="90">
        <v>0</v>
      </c>
      <c r="AG44" s="9">
        <v>1</v>
      </c>
      <c r="AH44" s="9"/>
      <c r="AI44" s="9"/>
      <c r="AJ44" s="9">
        <f>AA44</f>
        <v>-179591.66666666666</v>
      </c>
      <c r="AK44" s="9">
        <f>AJ44</f>
        <v>-179591.66666666666</v>
      </c>
      <c r="AL44" s="9">
        <f>AK44</f>
        <v>-179591.66666666666</v>
      </c>
      <c r="AM44" t="s">
        <v>1740</v>
      </c>
      <c r="AN44" t="s">
        <v>6</v>
      </c>
      <c r="AO44" s="10"/>
      <c r="BH44" s="91"/>
      <c r="BP44" s="1"/>
      <c r="BX44" s="11"/>
      <c r="BY44" s="11"/>
      <c r="CL44" s="43"/>
      <c r="CM44" s="43"/>
      <c r="CN44" s="43"/>
      <c r="CO44" s="43"/>
    </row>
    <row r="45" spans="1:93" ht="15" customHeight="1" x14ac:dyDescent="0.25">
      <c r="A45">
        <v>60072</v>
      </c>
      <c r="B45" t="s">
        <v>1779</v>
      </c>
      <c r="C45" t="s">
        <v>1778</v>
      </c>
      <c r="D45">
        <v>317</v>
      </c>
      <c r="E45" t="s">
        <v>2</v>
      </c>
      <c r="F45" t="s">
        <v>1739</v>
      </c>
      <c r="G45" t="s">
        <v>4</v>
      </c>
      <c r="H45" t="s">
        <v>1721</v>
      </c>
      <c r="I45" s="1">
        <v>44931</v>
      </c>
      <c r="J45" s="1">
        <v>44934</v>
      </c>
      <c r="K45" s="1">
        <v>45026</v>
      </c>
      <c r="L45" s="1">
        <v>45026</v>
      </c>
      <c r="M45" s="2">
        <v>75000000</v>
      </c>
      <c r="N45" t="s">
        <v>6</v>
      </c>
      <c r="O45" t="s">
        <v>1742</v>
      </c>
      <c r="P45" t="s">
        <v>8</v>
      </c>
      <c r="R45" s="1">
        <v>44931</v>
      </c>
      <c r="S45" s="1">
        <v>44934</v>
      </c>
      <c r="T45" s="1">
        <v>45026</v>
      </c>
      <c r="U45" s="1">
        <v>45026</v>
      </c>
      <c r="V45" s="5">
        <v>0.25555555555555554</v>
      </c>
      <c r="W45">
        <v>92</v>
      </c>
      <c r="X45" s="6">
        <v>0</v>
      </c>
      <c r="Y45" s="6">
        <v>0</v>
      </c>
      <c r="Z45" s="6">
        <v>417449.99999999994</v>
      </c>
      <c r="AA45" s="6">
        <v>417449.99999999994</v>
      </c>
      <c r="AB45">
        <v>0</v>
      </c>
      <c r="AC45">
        <v>0</v>
      </c>
      <c r="AD45" s="2">
        <v>75000000</v>
      </c>
      <c r="AE45" s="89">
        <v>2.1780000000000001E-2</v>
      </c>
      <c r="AF45" s="90">
        <v>0</v>
      </c>
      <c r="AG45" s="9">
        <v>1</v>
      </c>
      <c r="AH45" s="4">
        <f>AE45+$AO$1</f>
        <v>3.1780000000000003E-2</v>
      </c>
      <c r="AI45" s="4">
        <f>AE45-$AO$1</f>
        <v>1.1780000000000001E-2</v>
      </c>
      <c r="AJ45" s="9">
        <f>AH45*AD45*V45</f>
        <v>609116.66666666663</v>
      </c>
      <c r="AK45" s="9">
        <f>AA45</f>
        <v>417449.99999999994</v>
      </c>
      <c r="AL45" s="9">
        <f>AI45*AD45*V45</f>
        <v>225783.33333333331</v>
      </c>
      <c r="AM45" t="s">
        <v>1740</v>
      </c>
      <c r="AN45" t="s">
        <v>6</v>
      </c>
      <c r="AO45" s="10"/>
      <c r="BH45" s="91"/>
      <c r="BP45" s="1"/>
      <c r="BX45" s="11"/>
      <c r="BY45" s="11"/>
      <c r="CL45" s="43"/>
      <c r="CM45" s="43"/>
      <c r="CN45" s="43"/>
      <c r="CO45" s="43"/>
    </row>
    <row r="46" spans="1:93" ht="15" customHeight="1" x14ac:dyDescent="0.25">
      <c r="A46">
        <v>60088</v>
      </c>
      <c r="B46" t="s">
        <v>1780</v>
      </c>
      <c r="C46" t="s">
        <v>1781</v>
      </c>
      <c r="D46">
        <v>318</v>
      </c>
      <c r="E46" t="s">
        <v>2</v>
      </c>
      <c r="F46" t="s">
        <v>1739</v>
      </c>
      <c r="G46" t="s">
        <v>4</v>
      </c>
      <c r="H46" t="s">
        <v>1731</v>
      </c>
      <c r="I46" s="1"/>
      <c r="J46" s="1">
        <v>44925</v>
      </c>
      <c r="K46" s="1">
        <v>45016</v>
      </c>
      <c r="L46" s="1">
        <v>45016</v>
      </c>
      <c r="M46" s="2">
        <v>100000000</v>
      </c>
      <c r="N46" t="s">
        <v>6</v>
      </c>
      <c r="O46">
        <v>6.5750000000000001E-3</v>
      </c>
      <c r="P46" t="s">
        <v>8</v>
      </c>
      <c r="R46" s="1">
        <v>45016</v>
      </c>
      <c r="S46" s="1">
        <v>44925</v>
      </c>
      <c r="T46" s="1">
        <v>45016</v>
      </c>
      <c r="U46" s="1">
        <v>45016</v>
      </c>
      <c r="V46" s="5">
        <v>0.25277777777777777</v>
      </c>
      <c r="W46">
        <v>91</v>
      </c>
      <c r="X46" s="6">
        <v>0</v>
      </c>
      <c r="Y46" s="6">
        <v>0</v>
      </c>
      <c r="Z46" s="6">
        <v>-166201.38888888888</v>
      </c>
      <c r="AA46" s="6">
        <v>-166201.38888888888</v>
      </c>
      <c r="AB46">
        <v>0</v>
      </c>
      <c r="AC46">
        <v>0</v>
      </c>
      <c r="AD46" s="2">
        <v>100000000</v>
      </c>
      <c r="AE46" s="89">
        <v>6.5750000000000001E-3</v>
      </c>
      <c r="AF46" s="90">
        <v>0</v>
      </c>
      <c r="AG46" s="9">
        <v>1</v>
      </c>
      <c r="AH46" s="9"/>
      <c r="AI46" s="9"/>
      <c r="AJ46" s="9">
        <f t="shared" ref="AJ46:AJ47" si="72">AA46</f>
        <v>-166201.38888888888</v>
      </c>
      <c r="AK46" s="9">
        <f t="shared" ref="AK46:AL46" si="73">AJ46</f>
        <v>-166201.38888888888</v>
      </c>
      <c r="AL46" s="9">
        <f t="shared" si="73"/>
        <v>-166201.38888888888</v>
      </c>
      <c r="AM46" t="s">
        <v>1740</v>
      </c>
      <c r="AN46" t="s">
        <v>6</v>
      </c>
      <c r="AO46" s="10"/>
      <c r="BH46" s="91"/>
      <c r="BP46" s="1"/>
      <c r="BX46" s="11"/>
      <c r="BY46" s="11"/>
      <c r="CL46" s="43"/>
      <c r="CM46" s="43"/>
      <c r="CN46" s="43"/>
      <c r="CO46" s="43"/>
    </row>
    <row r="47" spans="1:93" ht="15" customHeight="1" x14ac:dyDescent="0.25">
      <c r="A47">
        <v>60089</v>
      </c>
      <c r="B47" t="s">
        <v>1780</v>
      </c>
      <c r="C47" t="s">
        <v>1781</v>
      </c>
      <c r="D47">
        <v>318</v>
      </c>
      <c r="E47" t="s">
        <v>2</v>
      </c>
      <c r="F47" t="s">
        <v>1739</v>
      </c>
      <c r="G47" t="s">
        <v>4</v>
      </c>
      <c r="H47" t="s">
        <v>1731</v>
      </c>
      <c r="I47" s="1"/>
      <c r="J47" s="1">
        <v>45016</v>
      </c>
      <c r="K47" s="1">
        <v>45107</v>
      </c>
      <c r="L47" s="1">
        <v>45107</v>
      </c>
      <c r="M47" s="2">
        <v>100000000</v>
      </c>
      <c r="N47" t="s">
        <v>6</v>
      </c>
      <c r="O47">
        <v>6.5750000000000001E-3</v>
      </c>
      <c r="P47" t="s">
        <v>8</v>
      </c>
      <c r="R47" s="1">
        <v>45107</v>
      </c>
      <c r="S47" s="1">
        <v>45016</v>
      </c>
      <c r="T47" s="1">
        <v>45107</v>
      </c>
      <c r="U47" s="1">
        <v>45107</v>
      </c>
      <c r="V47" s="5">
        <v>0.25277777777777777</v>
      </c>
      <c r="W47">
        <v>91</v>
      </c>
      <c r="X47" s="6">
        <v>0</v>
      </c>
      <c r="Y47" s="6">
        <v>0</v>
      </c>
      <c r="Z47" s="6">
        <v>-166201.38888888888</v>
      </c>
      <c r="AA47" s="6">
        <v>-166201.38888888888</v>
      </c>
      <c r="AB47">
        <v>0</v>
      </c>
      <c r="AC47">
        <v>0</v>
      </c>
      <c r="AD47" s="2">
        <v>100000000</v>
      </c>
      <c r="AE47" s="89">
        <v>6.5750000000000001E-3</v>
      </c>
      <c r="AF47" s="90">
        <v>0</v>
      </c>
      <c r="AG47" s="9">
        <v>1</v>
      </c>
      <c r="AH47" s="9"/>
      <c r="AI47" s="9"/>
      <c r="AJ47" s="9">
        <f t="shared" si="72"/>
        <v>-166201.38888888888</v>
      </c>
      <c r="AK47" s="9">
        <f t="shared" ref="AK47:AL47" si="74">AJ47</f>
        <v>-166201.38888888888</v>
      </c>
      <c r="AL47" s="9">
        <f t="shared" si="74"/>
        <v>-166201.38888888888</v>
      </c>
      <c r="AM47" t="s">
        <v>1740</v>
      </c>
      <c r="AN47" t="s">
        <v>6</v>
      </c>
      <c r="AO47" s="10"/>
      <c r="BH47" s="91"/>
      <c r="BP47" s="1"/>
      <c r="BX47" s="11"/>
      <c r="BY47" s="11"/>
      <c r="CL47" s="43"/>
      <c r="CM47" s="43"/>
      <c r="CN47" s="43"/>
      <c r="CO47" s="43"/>
    </row>
    <row r="48" spans="1:93" ht="15" customHeight="1" x14ac:dyDescent="0.25">
      <c r="A48">
        <v>60104</v>
      </c>
      <c r="B48" t="s">
        <v>1782</v>
      </c>
      <c r="C48" t="s">
        <v>1781</v>
      </c>
      <c r="D48">
        <v>318</v>
      </c>
      <c r="E48" t="s">
        <v>2</v>
      </c>
      <c r="F48" t="s">
        <v>1739</v>
      </c>
      <c r="G48" t="s">
        <v>4</v>
      </c>
      <c r="H48" t="s">
        <v>1731</v>
      </c>
      <c r="I48" s="1">
        <v>44923</v>
      </c>
      <c r="J48" s="1">
        <v>44925</v>
      </c>
      <c r="K48" s="1">
        <v>45016</v>
      </c>
      <c r="L48" s="1">
        <v>45016</v>
      </c>
      <c r="M48" s="2">
        <v>100000000</v>
      </c>
      <c r="N48" t="s">
        <v>6</v>
      </c>
      <c r="O48" t="s">
        <v>1742</v>
      </c>
      <c r="P48" t="s">
        <v>8</v>
      </c>
      <c r="R48" s="1">
        <v>44923</v>
      </c>
      <c r="S48" s="1">
        <v>44925</v>
      </c>
      <c r="T48" s="1">
        <v>45016</v>
      </c>
      <c r="U48" s="1">
        <v>45016</v>
      </c>
      <c r="V48" s="5">
        <v>0.25277777777777777</v>
      </c>
      <c r="W48">
        <v>91</v>
      </c>
      <c r="X48" s="6">
        <v>0</v>
      </c>
      <c r="Y48" s="6">
        <v>0</v>
      </c>
      <c r="Z48" s="6">
        <v>556616.66666666663</v>
      </c>
      <c r="AA48" s="6">
        <v>556616.66666666663</v>
      </c>
      <c r="AB48">
        <v>0</v>
      </c>
      <c r="AC48">
        <v>0</v>
      </c>
      <c r="AD48" s="2">
        <v>100000000</v>
      </c>
      <c r="AE48" s="89">
        <v>2.2019999999999998E-2</v>
      </c>
      <c r="AF48" s="90">
        <v>0</v>
      </c>
      <c r="AG48" s="9">
        <v>1</v>
      </c>
      <c r="AH48" s="4">
        <f t="shared" ref="AH48:AH49" si="75">AE48+$AO$1</f>
        <v>3.202E-2</v>
      </c>
      <c r="AI48" s="4">
        <f t="shared" ref="AI48:AI49" si="76">AE48-$AO$1</f>
        <v>1.2019999999999998E-2</v>
      </c>
      <c r="AJ48" s="9">
        <f t="shared" ref="AJ48:AJ49" si="77">AH48*AD48*V48</f>
        <v>809394.44444444438</v>
      </c>
      <c r="AK48" s="9">
        <f t="shared" ref="AK48:AK49" si="78">AA48</f>
        <v>556616.66666666663</v>
      </c>
      <c r="AL48" s="9">
        <f t="shared" ref="AL48:AL49" si="79">AI48*AD48*V48</f>
        <v>303838.88888888882</v>
      </c>
      <c r="AM48" t="s">
        <v>1740</v>
      </c>
      <c r="AN48" t="s">
        <v>6</v>
      </c>
      <c r="AO48" s="10"/>
      <c r="BH48" s="91"/>
      <c r="BP48" s="1"/>
      <c r="BX48" s="11"/>
      <c r="BY48" s="11"/>
      <c r="CL48" s="43"/>
      <c r="CM48" s="43"/>
      <c r="CN48" s="43"/>
      <c r="CO48" s="43"/>
    </row>
    <row r="49" spans="1:93" ht="15" customHeight="1" x14ac:dyDescent="0.25">
      <c r="A49">
        <v>60105</v>
      </c>
      <c r="B49" t="s">
        <v>1782</v>
      </c>
      <c r="C49" t="s">
        <v>1781</v>
      </c>
      <c r="D49">
        <v>318</v>
      </c>
      <c r="E49" t="s">
        <v>2</v>
      </c>
      <c r="F49" t="s">
        <v>1739</v>
      </c>
      <c r="G49" t="s">
        <v>4</v>
      </c>
      <c r="H49" t="s">
        <v>1731</v>
      </c>
      <c r="I49" s="1">
        <v>45014</v>
      </c>
      <c r="J49" s="1">
        <v>45016</v>
      </c>
      <c r="K49" s="1">
        <v>45107</v>
      </c>
      <c r="L49" s="1">
        <v>45107</v>
      </c>
      <c r="M49" s="2">
        <v>100000000</v>
      </c>
      <c r="N49" t="s">
        <v>6</v>
      </c>
      <c r="O49" t="s">
        <v>1742</v>
      </c>
      <c r="P49" t="s">
        <v>8</v>
      </c>
      <c r="R49" s="1">
        <v>45014</v>
      </c>
      <c r="S49" s="1">
        <v>45016</v>
      </c>
      <c r="T49" s="1">
        <v>45107</v>
      </c>
      <c r="U49" s="1">
        <v>45107</v>
      </c>
      <c r="V49" s="5">
        <v>0.25277777777777777</v>
      </c>
      <c r="W49">
        <v>91</v>
      </c>
      <c r="X49" s="6">
        <v>0</v>
      </c>
      <c r="Y49" s="6">
        <v>0</v>
      </c>
      <c r="Z49" s="6">
        <v>762125</v>
      </c>
      <c r="AA49" s="6">
        <v>762125</v>
      </c>
      <c r="AB49">
        <v>0</v>
      </c>
      <c r="AC49">
        <v>0</v>
      </c>
      <c r="AD49" s="2">
        <v>100000000</v>
      </c>
      <c r="AE49" s="89">
        <v>3.015E-2</v>
      </c>
      <c r="AF49" s="90">
        <v>0</v>
      </c>
      <c r="AG49" s="9">
        <v>1</v>
      </c>
      <c r="AH49" s="4">
        <f t="shared" si="75"/>
        <v>4.0149999999999998E-2</v>
      </c>
      <c r="AI49" s="4">
        <f t="shared" si="76"/>
        <v>2.0150000000000001E-2</v>
      </c>
      <c r="AJ49" s="9">
        <f t="shared" si="77"/>
        <v>1014902.7777777778</v>
      </c>
      <c r="AK49" s="9">
        <f t="shared" si="78"/>
        <v>762125</v>
      </c>
      <c r="AL49" s="9">
        <f t="shared" si="79"/>
        <v>509347.22222222225</v>
      </c>
      <c r="AM49" t="s">
        <v>1740</v>
      </c>
      <c r="AN49" t="s">
        <v>6</v>
      </c>
      <c r="AO49" s="10"/>
      <c r="BH49" s="91"/>
      <c r="BP49" s="1"/>
      <c r="BX49" s="11"/>
      <c r="BY49" s="11"/>
      <c r="CL49" s="43"/>
      <c r="CM49" s="43"/>
      <c r="CN49" s="43"/>
      <c r="CO49" s="43"/>
    </row>
    <row r="50" spans="1:93" ht="15" customHeight="1" x14ac:dyDescent="0.25">
      <c r="A50">
        <v>62525</v>
      </c>
      <c r="B50" t="s">
        <v>1783</v>
      </c>
      <c r="C50" t="s">
        <v>1718</v>
      </c>
      <c r="D50">
        <v>328</v>
      </c>
      <c r="E50" t="s">
        <v>2</v>
      </c>
      <c r="F50" t="s">
        <v>1784</v>
      </c>
      <c r="G50" t="s">
        <v>1720</v>
      </c>
      <c r="H50" t="s">
        <v>1721</v>
      </c>
      <c r="I50" s="1"/>
      <c r="J50" s="1">
        <v>44925</v>
      </c>
      <c r="K50" s="1">
        <v>45107</v>
      </c>
      <c r="L50" s="1">
        <v>45107</v>
      </c>
      <c r="M50" s="2">
        <v>45000000</v>
      </c>
      <c r="N50" t="s">
        <v>6</v>
      </c>
      <c r="O50">
        <v>6.2399999999999999E-3</v>
      </c>
      <c r="P50" t="s">
        <v>8</v>
      </c>
      <c r="R50" s="1">
        <v>45107</v>
      </c>
      <c r="S50" s="1">
        <v>44925</v>
      </c>
      <c r="T50" s="1">
        <v>45107</v>
      </c>
      <c r="U50" s="1">
        <v>45107</v>
      </c>
      <c r="V50" s="5">
        <v>0.50555555555555554</v>
      </c>
      <c r="W50">
        <v>182</v>
      </c>
      <c r="X50" s="6">
        <v>0</v>
      </c>
      <c r="Y50" s="6">
        <v>0</v>
      </c>
      <c r="Z50" s="6">
        <v>-141960</v>
      </c>
      <c r="AA50" s="6">
        <v>-141960</v>
      </c>
      <c r="AB50">
        <v>0</v>
      </c>
      <c r="AC50">
        <v>0</v>
      </c>
      <c r="AD50" s="2">
        <v>45000000</v>
      </c>
      <c r="AE50" s="89">
        <v>6.2399999999999999E-3</v>
      </c>
      <c r="AF50" s="90">
        <v>0</v>
      </c>
      <c r="AG50" s="9">
        <v>1</v>
      </c>
      <c r="AH50" s="9"/>
      <c r="AI50" s="9"/>
      <c r="AJ50" s="9">
        <f t="shared" ref="AJ50:AJ51" si="80">AA50</f>
        <v>-141960</v>
      </c>
      <c r="AK50" s="9">
        <f t="shared" ref="AK50:AL50" si="81">AJ50</f>
        <v>-141960</v>
      </c>
      <c r="AL50" s="9">
        <f t="shared" si="81"/>
        <v>-141960</v>
      </c>
      <c r="AM50" t="s">
        <v>1740</v>
      </c>
      <c r="AN50" t="s">
        <v>6</v>
      </c>
      <c r="AO50" s="10"/>
      <c r="BH50" s="91"/>
      <c r="BP50" s="1"/>
      <c r="BX50" s="11"/>
      <c r="BY50" s="11"/>
      <c r="CL50" s="43"/>
      <c r="CM50" s="43"/>
      <c r="CN50" s="43"/>
      <c r="CO50" s="43"/>
    </row>
    <row r="51" spans="1:93" ht="15" customHeight="1" x14ac:dyDescent="0.25">
      <c r="A51">
        <v>60255</v>
      </c>
      <c r="B51" t="s">
        <v>1785</v>
      </c>
      <c r="C51" t="s">
        <v>1786</v>
      </c>
      <c r="D51">
        <v>329</v>
      </c>
      <c r="E51" t="s">
        <v>2</v>
      </c>
      <c r="F51" t="s">
        <v>1739</v>
      </c>
      <c r="G51" t="s">
        <v>4</v>
      </c>
      <c r="H51" t="s">
        <v>1731</v>
      </c>
      <c r="I51" s="1"/>
      <c r="J51" s="1">
        <v>44925</v>
      </c>
      <c r="K51" s="1">
        <v>45107</v>
      </c>
      <c r="L51" s="1">
        <v>45107</v>
      </c>
      <c r="M51" s="2">
        <v>50000000</v>
      </c>
      <c r="N51" t="s">
        <v>6</v>
      </c>
      <c r="O51">
        <v>5.4000000000000003E-3</v>
      </c>
      <c r="P51" t="s">
        <v>8</v>
      </c>
      <c r="R51" s="1">
        <v>45107</v>
      </c>
      <c r="S51" s="1">
        <v>44925</v>
      </c>
      <c r="T51" s="1">
        <v>45107</v>
      </c>
      <c r="U51" s="1">
        <v>45107</v>
      </c>
      <c r="V51" s="5">
        <v>0.50555555555555554</v>
      </c>
      <c r="W51">
        <v>182</v>
      </c>
      <c r="X51" s="6">
        <v>0</v>
      </c>
      <c r="Y51" s="6">
        <v>0</v>
      </c>
      <c r="Z51" s="6">
        <v>-136500</v>
      </c>
      <c r="AA51" s="6">
        <v>-136500</v>
      </c>
      <c r="AB51">
        <v>0</v>
      </c>
      <c r="AC51">
        <v>0</v>
      </c>
      <c r="AD51" s="2">
        <v>50000000</v>
      </c>
      <c r="AE51" s="89">
        <v>5.4000000000000003E-3</v>
      </c>
      <c r="AF51" s="90">
        <v>0</v>
      </c>
      <c r="AG51" s="9">
        <v>1</v>
      </c>
      <c r="AH51" s="9"/>
      <c r="AI51" s="9"/>
      <c r="AJ51" s="9">
        <f t="shared" si="80"/>
        <v>-136500</v>
      </c>
      <c r="AK51" s="9">
        <f t="shared" ref="AK51:AL51" si="82">AJ51</f>
        <v>-136500</v>
      </c>
      <c r="AL51" s="9">
        <f t="shared" si="82"/>
        <v>-136500</v>
      </c>
      <c r="AM51" t="s">
        <v>1740</v>
      </c>
      <c r="AN51" t="s">
        <v>6</v>
      </c>
      <c r="AO51" s="10"/>
      <c r="BH51" s="91"/>
      <c r="BP51" s="1"/>
      <c r="BX51" s="11"/>
      <c r="BY51" s="11"/>
      <c r="CL51" s="43"/>
      <c r="CM51" s="43"/>
      <c r="CN51" s="43"/>
      <c r="CO51" s="43"/>
    </row>
    <row r="52" spans="1:93" ht="15" customHeight="1" x14ac:dyDescent="0.25">
      <c r="A52">
        <v>60264</v>
      </c>
      <c r="B52" t="s">
        <v>1787</v>
      </c>
      <c r="C52" t="s">
        <v>1786</v>
      </c>
      <c r="D52">
        <v>329</v>
      </c>
      <c r="E52" t="s">
        <v>2</v>
      </c>
      <c r="F52" t="s">
        <v>1739</v>
      </c>
      <c r="G52" t="s">
        <v>4</v>
      </c>
      <c r="H52" t="s">
        <v>1731</v>
      </c>
      <c r="I52" s="1">
        <v>44923</v>
      </c>
      <c r="J52" s="1">
        <v>44925</v>
      </c>
      <c r="K52" s="1">
        <v>45107</v>
      </c>
      <c r="L52" s="1">
        <v>45107</v>
      </c>
      <c r="M52" s="2">
        <v>50000000</v>
      </c>
      <c r="N52" t="s">
        <v>6</v>
      </c>
      <c r="O52" t="s">
        <v>1788</v>
      </c>
      <c r="P52" t="s">
        <v>8</v>
      </c>
      <c r="R52" s="1">
        <v>44923</v>
      </c>
      <c r="S52" s="1">
        <v>44925</v>
      </c>
      <c r="T52" s="1">
        <v>45107</v>
      </c>
      <c r="U52" s="1">
        <v>45107</v>
      </c>
      <c r="V52" s="5">
        <v>0.50555555555555554</v>
      </c>
      <c r="W52">
        <v>182</v>
      </c>
      <c r="X52" s="6">
        <v>0</v>
      </c>
      <c r="Y52" s="6">
        <v>0</v>
      </c>
      <c r="Z52" s="6">
        <v>695644.44444444438</v>
      </c>
      <c r="AA52" s="6">
        <v>695644.44444444438</v>
      </c>
      <c r="AB52">
        <v>0</v>
      </c>
      <c r="AC52">
        <v>0</v>
      </c>
      <c r="AD52" s="2">
        <v>50000000</v>
      </c>
      <c r="AE52" s="89">
        <v>2.7519999999999999E-2</v>
      </c>
      <c r="AF52" s="90">
        <v>0</v>
      </c>
      <c r="AG52" s="9">
        <v>1</v>
      </c>
      <c r="AH52" s="4">
        <f>AE52+$AO$1</f>
        <v>3.7519999999999998E-2</v>
      </c>
      <c r="AI52" s="4">
        <f>AE52-$AO$1</f>
        <v>1.7520000000000001E-2</v>
      </c>
      <c r="AJ52" s="9">
        <f>AH52*AD52*V52</f>
        <v>948422.22222222213</v>
      </c>
      <c r="AK52" s="9">
        <f>AA52</f>
        <v>695644.44444444438</v>
      </c>
      <c r="AL52" s="9">
        <f>AI52*AD52*V52</f>
        <v>442866.66666666663</v>
      </c>
      <c r="AM52" t="s">
        <v>1740</v>
      </c>
      <c r="AN52" t="s">
        <v>6</v>
      </c>
      <c r="AO52" s="10"/>
      <c r="BH52" s="91"/>
      <c r="BP52" s="1"/>
      <c r="BX52" s="11"/>
      <c r="BY52" s="11"/>
      <c r="CL52" s="43"/>
      <c r="CM52" s="43"/>
      <c r="CN52" s="43"/>
      <c r="CO52" s="43"/>
    </row>
    <row r="53" spans="1:93" ht="15" customHeight="1" x14ac:dyDescent="0.25">
      <c r="A53">
        <v>56164</v>
      </c>
      <c r="B53" t="s">
        <v>1789</v>
      </c>
      <c r="C53" t="s">
        <v>1724</v>
      </c>
      <c r="D53">
        <v>331</v>
      </c>
      <c r="E53" t="s">
        <v>2</v>
      </c>
      <c r="F53" t="s">
        <v>1784</v>
      </c>
      <c r="G53" t="s">
        <v>1720</v>
      </c>
      <c r="H53" t="s">
        <v>1725</v>
      </c>
      <c r="I53" s="1"/>
      <c r="J53" s="1">
        <v>44860</v>
      </c>
      <c r="K53" s="1">
        <v>44952</v>
      </c>
      <c r="L53" s="1">
        <v>44952</v>
      </c>
      <c r="M53" s="2">
        <v>100000000</v>
      </c>
      <c r="N53" t="s">
        <v>6</v>
      </c>
      <c r="O53">
        <v>2.5400000000000002E-3</v>
      </c>
      <c r="P53" t="s">
        <v>8</v>
      </c>
      <c r="R53" s="1">
        <v>44952</v>
      </c>
      <c r="S53" s="1">
        <v>44860</v>
      </c>
      <c r="T53" s="1">
        <v>44952</v>
      </c>
      <c r="U53" s="1">
        <v>44952</v>
      </c>
      <c r="V53" s="5">
        <v>0.25555555555555554</v>
      </c>
      <c r="W53">
        <v>92</v>
      </c>
      <c r="X53" s="6">
        <v>0</v>
      </c>
      <c r="Y53" s="6">
        <v>0</v>
      </c>
      <c r="Z53" s="6">
        <v>-64911.111111111117</v>
      </c>
      <c r="AA53" s="6">
        <v>-64911.111111111117</v>
      </c>
      <c r="AB53">
        <v>0</v>
      </c>
      <c r="AC53">
        <v>0</v>
      </c>
      <c r="AD53" s="2">
        <v>100000000</v>
      </c>
      <c r="AE53" s="89">
        <v>2.5400000000000002E-3</v>
      </c>
      <c r="AF53" s="90">
        <v>0</v>
      </c>
      <c r="AG53" s="9">
        <v>1</v>
      </c>
      <c r="AH53" s="9"/>
      <c r="AI53" s="9"/>
      <c r="AJ53" s="9">
        <f t="shared" ref="AJ53:AJ56" si="83">AA53</f>
        <v>-64911.111111111117</v>
      </c>
      <c r="AK53" s="9">
        <f t="shared" ref="AK53:AL53" si="84">AJ53</f>
        <v>-64911.111111111117</v>
      </c>
      <c r="AL53" s="9">
        <f t="shared" si="84"/>
        <v>-64911.111111111117</v>
      </c>
      <c r="AM53" t="s">
        <v>1740</v>
      </c>
      <c r="AN53" t="s">
        <v>6</v>
      </c>
      <c r="AO53" s="10"/>
      <c r="BH53" s="91"/>
      <c r="BP53" s="1"/>
      <c r="BX53" s="11"/>
      <c r="BY53" s="11"/>
      <c r="CL53" s="43"/>
      <c r="CM53" s="43"/>
      <c r="CN53" s="43"/>
      <c r="CO53" s="43"/>
    </row>
    <row r="54" spans="1:93" ht="15" customHeight="1" x14ac:dyDescent="0.25">
      <c r="A54">
        <v>56165</v>
      </c>
      <c r="B54" t="s">
        <v>1789</v>
      </c>
      <c r="C54" t="s">
        <v>1724</v>
      </c>
      <c r="D54">
        <v>331</v>
      </c>
      <c r="E54" t="s">
        <v>2</v>
      </c>
      <c r="F54" t="s">
        <v>1784</v>
      </c>
      <c r="G54" t="s">
        <v>1720</v>
      </c>
      <c r="H54" t="s">
        <v>1725</v>
      </c>
      <c r="I54" s="1"/>
      <c r="J54" s="1">
        <v>44952</v>
      </c>
      <c r="K54" s="1">
        <v>45042</v>
      </c>
      <c r="L54" s="1">
        <v>45042</v>
      </c>
      <c r="M54" s="2">
        <v>100000000</v>
      </c>
      <c r="N54" t="s">
        <v>6</v>
      </c>
      <c r="O54">
        <v>2.5400000000000002E-3</v>
      </c>
      <c r="P54" t="s">
        <v>8</v>
      </c>
      <c r="R54" s="1">
        <v>45042</v>
      </c>
      <c r="S54" s="1">
        <v>44952</v>
      </c>
      <c r="T54" s="1">
        <v>45042</v>
      </c>
      <c r="U54" s="1">
        <v>45042</v>
      </c>
      <c r="V54" s="5">
        <v>0.25</v>
      </c>
      <c r="W54">
        <v>90</v>
      </c>
      <c r="X54" s="6">
        <v>0</v>
      </c>
      <c r="Y54" s="6">
        <v>0</v>
      </c>
      <c r="Z54" s="6">
        <v>-63500.000000000007</v>
      </c>
      <c r="AA54" s="6">
        <v>-63500.000000000007</v>
      </c>
      <c r="AB54">
        <v>0</v>
      </c>
      <c r="AC54">
        <v>0</v>
      </c>
      <c r="AD54" s="2">
        <v>100000000</v>
      </c>
      <c r="AE54" s="89">
        <v>2.5400000000000002E-3</v>
      </c>
      <c r="AF54" s="90">
        <v>0</v>
      </c>
      <c r="AG54" s="9">
        <v>1</v>
      </c>
      <c r="AH54" s="9"/>
      <c r="AI54" s="9"/>
      <c r="AJ54" s="9">
        <f t="shared" si="83"/>
        <v>-63500.000000000007</v>
      </c>
      <c r="AK54" s="9">
        <f t="shared" ref="AK54:AL54" si="85">AJ54</f>
        <v>-63500.000000000007</v>
      </c>
      <c r="AL54" s="9">
        <f t="shared" si="85"/>
        <v>-63500.000000000007</v>
      </c>
      <c r="AM54" t="s">
        <v>1740</v>
      </c>
      <c r="AN54" t="s">
        <v>6</v>
      </c>
      <c r="AO54" s="10"/>
      <c r="BH54" s="91"/>
      <c r="BP54" s="1"/>
      <c r="BX54" s="11"/>
      <c r="BY54" s="11"/>
      <c r="CL54" s="43"/>
      <c r="CM54" s="43"/>
      <c r="CN54" s="43"/>
      <c r="CO54" s="43"/>
    </row>
    <row r="55" spans="1:93" ht="15" customHeight="1" x14ac:dyDescent="0.25">
      <c r="A55">
        <v>56335</v>
      </c>
      <c r="B55" t="s">
        <v>1790</v>
      </c>
      <c r="C55" t="s">
        <v>1791</v>
      </c>
      <c r="D55">
        <v>332</v>
      </c>
      <c r="E55" t="s">
        <v>2</v>
      </c>
      <c r="F55" t="s">
        <v>1739</v>
      </c>
      <c r="G55" t="s">
        <v>4</v>
      </c>
      <c r="H55" t="s">
        <v>1731</v>
      </c>
      <c r="I55" s="1"/>
      <c r="J55" s="1">
        <v>44914</v>
      </c>
      <c r="K55" s="1">
        <v>45005</v>
      </c>
      <c r="L55" s="1">
        <v>45005</v>
      </c>
      <c r="M55" s="2">
        <v>50000000</v>
      </c>
      <c r="N55" t="s">
        <v>6</v>
      </c>
      <c r="O55">
        <v>2.5999999999999999E-3</v>
      </c>
      <c r="P55" t="s">
        <v>8</v>
      </c>
      <c r="R55" s="1">
        <v>45005</v>
      </c>
      <c r="S55" s="1">
        <v>44914</v>
      </c>
      <c r="T55" s="1">
        <v>45005</v>
      </c>
      <c r="U55" s="1">
        <v>45005</v>
      </c>
      <c r="V55" s="5">
        <v>0.25277777777777777</v>
      </c>
      <c r="W55">
        <v>91</v>
      </c>
      <c r="X55" s="6">
        <v>0</v>
      </c>
      <c r="Y55" s="6">
        <v>0</v>
      </c>
      <c r="Z55" s="6">
        <v>-32861.111111111109</v>
      </c>
      <c r="AA55" s="6">
        <v>-32861.111111111109</v>
      </c>
      <c r="AB55">
        <v>0</v>
      </c>
      <c r="AC55">
        <v>0</v>
      </c>
      <c r="AD55" s="2">
        <v>50000000</v>
      </c>
      <c r="AE55" s="89">
        <v>2.5999999999999999E-3</v>
      </c>
      <c r="AF55" s="90">
        <v>0</v>
      </c>
      <c r="AG55" s="9">
        <v>1</v>
      </c>
      <c r="AH55" s="9"/>
      <c r="AI55" s="9"/>
      <c r="AJ55" s="9">
        <f t="shared" si="83"/>
        <v>-32861.111111111109</v>
      </c>
      <c r="AK55" s="9">
        <f t="shared" ref="AK55:AL55" si="86">AJ55</f>
        <v>-32861.111111111109</v>
      </c>
      <c r="AL55" s="9">
        <f t="shared" si="86"/>
        <v>-32861.111111111109</v>
      </c>
      <c r="AM55" t="s">
        <v>1740</v>
      </c>
      <c r="AN55" t="s">
        <v>6</v>
      </c>
      <c r="AO55" s="10"/>
      <c r="BH55" s="91"/>
      <c r="BP55" s="1"/>
      <c r="BX55" s="11"/>
      <c r="BY55" s="11"/>
      <c r="CL55" s="43"/>
      <c r="CM55" s="43"/>
      <c r="CN55" s="43"/>
      <c r="CO55" s="43"/>
    </row>
    <row r="56" spans="1:93" ht="15" customHeight="1" x14ac:dyDescent="0.25">
      <c r="A56">
        <v>56336</v>
      </c>
      <c r="B56" t="s">
        <v>1790</v>
      </c>
      <c r="C56" t="s">
        <v>1791</v>
      </c>
      <c r="D56">
        <v>332</v>
      </c>
      <c r="E56" t="s">
        <v>2</v>
      </c>
      <c r="F56" t="s">
        <v>1739</v>
      </c>
      <c r="G56" t="s">
        <v>4</v>
      </c>
      <c r="H56" t="s">
        <v>1731</v>
      </c>
      <c r="I56" s="1"/>
      <c r="J56" s="1">
        <v>45005</v>
      </c>
      <c r="K56" s="1">
        <v>45096</v>
      </c>
      <c r="L56" s="1">
        <v>45096</v>
      </c>
      <c r="M56" s="2">
        <v>50000000</v>
      </c>
      <c r="N56" t="s">
        <v>6</v>
      </c>
      <c r="O56">
        <v>2.5999999999999999E-3</v>
      </c>
      <c r="P56" t="s">
        <v>8</v>
      </c>
      <c r="R56" s="1">
        <v>45096</v>
      </c>
      <c r="S56" s="1">
        <v>45005</v>
      </c>
      <c r="T56" s="1">
        <v>45096</v>
      </c>
      <c r="U56" s="1">
        <v>45096</v>
      </c>
      <c r="V56" s="5">
        <v>0.25277777777777777</v>
      </c>
      <c r="W56">
        <v>91</v>
      </c>
      <c r="X56" s="6">
        <v>0</v>
      </c>
      <c r="Y56" s="6">
        <v>0</v>
      </c>
      <c r="Z56" s="6">
        <v>-32861.111111111109</v>
      </c>
      <c r="AA56" s="6">
        <v>-32861.111111111109</v>
      </c>
      <c r="AB56">
        <v>0</v>
      </c>
      <c r="AC56">
        <v>0</v>
      </c>
      <c r="AD56" s="2">
        <v>50000000</v>
      </c>
      <c r="AE56" s="89">
        <v>2.5999999999999999E-3</v>
      </c>
      <c r="AF56" s="90">
        <v>0</v>
      </c>
      <c r="AG56" s="9">
        <v>1</v>
      </c>
      <c r="AH56" s="9"/>
      <c r="AI56" s="9"/>
      <c r="AJ56" s="9">
        <f t="shared" si="83"/>
        <v>-32861.111111111109</v>
      </c>
      <c r="AK56" s="9">
        <f t="shared" ref="AK56:AL56" si="87">AJ56</f>
        <v>-32861.111111111109</v>
      </c>
      <c r="AL56" s="9">
        <f t="shared" si="87"/>
        <v>-32861.111111111109</v>
      </c>
      <c r="AM56" t="s">
        <v>1740</v>
      </c>
      <c r="AN56" t="s">
        <v>6</v>
      </c>
      <c r="AO56" s="10"/>
      <c r="BH56" s="91"/>
      <c r="BP56" s="1"/>
      <c r="BX56" s="11"/>
      <c r="BY56" s="11"/>
      <c r="CL56" s="43"/>
      <c r="CM56" s="43"/>
      <c r="CN56" s="43"/>
      <c r="CO56" s="43"/>
    </row>
    <row r="57" spans="1:93" ht="15" customHeight="1" x14ac:dyDescent="0.25">
      <c r="A57">
        <v>56343</v>
      </c>
      <c r="B57" t="s">
        <v>1792</v>
      </c>
      <c r="C57" t="s">
        <v>1791</v>
      </c>
      <c r="D57">
        <v>332</v>
      </c>
      <c r="E57" t="s">
        <v>2</v>
      </c>
      <c r="F57" t="s">
        <v>1739</v>
      </c>
      <c r="G57" t="s">
        <v>4</v>
      </c>
      <c r="H57" t="s">
        <v>1731</v>
      </c>
      <c r="I57" s="1">
        <v>44910</v>
      </c>
      <c r="J57" s="1">
        <v>44914</v>
      </c>
      <c r="K57" s="1">
        <v>45005</v>
      </c>
      <c r="L57" s="1">
        <v>45005</v>
      </c>
      <c r="M57" s="2">
        <v>50000000</v>
      </c>
      <c r="N57" t="s">
        <v>6</v>
      </c>
      <c r="O57" t="s">
        <v>1742</v>
      </c>
      <c r="P57" t="s">
        <v>8</v>
      </c>
      <c r="R57" s="1">
        <v>44910</v>
      </c>
      <c r="S57" s="1">
        <v>44914</v>
      </c>
      <c r="T57" s="1">
        <v>45005</v>
      </c>
      <c r="U57" s="1">
        <v>45005</v>
      </c>
      <c r="V57" s="5">
        <v>0.25277777777777777</v>
      </c>
      <c r="W57">
        <v>91</v>
      </c>
      <c r="X57" s="6">
        <v>0</v>
      </c>
      <c r="Y57" s="6">
        <v>0</v>
      </c>
      <c r="Z57" s="6">
        <v>260613.88888888888</v>
      </c>
      <c r="AA57" s="6">
        <v>260613.88888888888</v>
      </c>
      <c r="AB57">
        <v>0</v>
      </c>
      <c r="AC57">
        <v>0</v>
      </c>
      <c r="AD57" s="2">
        <v>50000000</v>
      </c>
      <c r="AE57" s="89">
        <v>2.0619999999999999E-2</v>
      </c>
      <c r="AF57" s="90">
        <v>0</v>
      </c>
      <c r="AG57" s="9">
        <v>1</v>
      </c>
      <c r="AH57" s="4">
        <f t="shared" ref="AH57:AH58" si="88">AE57+$AO$1</f>
        <v>3.0620000000000001E-2</v>
      </c>
      <c r="AI57" s="4">
        <f t="shared" ref="AI57:AI58" si="89">AE57-$AO$1</f>
        <v>1.0619999999999999E-2</v>
      </c>
      <c r="AJ57" s="9">
        <f t="shared" ref="AJ57:AJ58" si="90">AH57*AD57*V57</f>
        <v>387002.77777777775</v>
      </c>
      <c r="AK57" s="9">
        <f t="shared" ref="AK57:AK58" si="91">AA57</f>
        <v>260613.88888888888</v>
      </c>
      <c r="AL57" s="9">
        <f t="shared" ref="AL57:AL58" si="92">AI57*AD57*V57</f>
        <v>134225</v>
      </c>
      <c r="AM57" t="s">
        <v>1740</v>
      </c>
      <c r="AN57" t="s">
        <v>6</v>
      </c>
      <c r="AO57" s="10"/>
      <c r="BH57" s="91"/>
      <c r="BP57" s="1"/>
      <c r="BX57" s="11"/>
      <c r="BY57" s="11"/>
      <c r="CL57" s="43"/>
      <c r="CM57" s="43"/>
      <c r="CN57" s="43"/>
      <c r="CO57" s="43"/>
    </row>
    <row r="58" spans="1:93" ht="15" customHeight="1" x14ac:dyDescent="0.25">
      <c r="A58">
        <v>56344</v>
      </c>
      <c r="B58" t="s">
        <v>1792</v>
      </c>
      <c r="C58" t="s">
        <v>1791</v>
      </c>
      <c r="D58">
        <v>332</v>
      </c>
      <c r="E58" t="s">
        <v>2</v>
      </c>
      <c r="F58" t="s">
        <v>1739</v>
      </c>
      <c r="G58" t="s">
        <v>4</v>
      </c>
      <c r="H58" t="s">
        <v>1731</v>
      </c>
      <c r="I58" s="1">
        <v>45001</v>
      </c>
      <c r="J58" s="1">
        <v>45005</v>
      </c>
      <c r="K58" s="1">
        <v>45096</v>
      </c>
      <c r="L58" s="1">
        <v>45096</v>
      </c>
      <c r="M58" s="2">
        <v>50000000</v>
      </c>
      <c r="N58" t="s">
        <v>6</v>
      </c>
      <c r="O58" t="s">
        <v>1742</v>
      </c>
      <c r="P58" t="s">
        <v>8</v>
      </c>
      <c r="R58" s="1">
        <v>45001</v>
      </c>
      <c r="S58" s="1">
        <v>45005</v>
      </c>
      <c r="T58" s="1">
        <v>45096</v>
      </c>
      <c r="U58" s="1">
        <v>45096</v>
      </c>
      <c r="V58" s="5">
        <v>0.25277777777777777</v>
      </c>
      <c r="W58">
        <v>91</v>
      </c>
      <c r="X58" s="6">
        <v>0</v>
      </c>
      <c r="Y58" s="6">
        <v>0</v>
      </c>
      <c r="Z58" s="6">
        <v>334424.99999999994</v>
      </c>
      <c r="AA58" s="6">
        <v>334424.99999999994</v>
      </c>
      <c r="AB58">
        <v>0</v>
      </c>
      <c r="AC58">
        <v>0</v>
      </c>
      <c r="AD58" s="2">
        <v>50000000</v>
      </c>
      <c r="AE58" s="89">
        <v>2.6459999999999997E-2</v>
      </c>
      <c r="AF58" s="90">
        <v>0</v>
      </c>
      <c r="AG58" s="9">
        <v>1</v>
      </c>
      <c r="AH58" s="4">
        <f t="shared" si="88"/>
        <v>3.6459999999999999E-2</v>
      </c>
      <c r="AI58" s="4">
        <f t="shared" si="89"/>
        <v>1.6459999999999995E-2</v>
      </c>
      <c r="AJ58" s="9">
        <f t="shared" si="90"/>
        <v>460813.88888888888</v>
      </c>
      <c r="AK58" s="9">
        <f t="shared" si="91"/>
        <v>334424.99999999994</v>
      </c>
      <c r="AL58" s="9">
        <f t="shared" si="92"/>
        <v>208036.11111111104</v>
      </c>
      <c r="AM58" t="s">
        <v>1740</v>
      </c>
      <c r="AN58" t="s">
        <v>6</v>
      </c>
      <c r="AO58" s="10"/>
      <c r="BH58" s="91"/>
      <c r="BP58" s="1"/>
      <c r="BX58" s="11"/>
      <c r="BY58" s="11"/>
      <c r="CL58" s="43"/>
      <c r="CM58" s="43"/>
      <c r="CN58" s="43"/>
      <c r="CO58" s="43"/>
    </row>
    <row r="59" spans="1:93" ht="15" customHeight="1" x14ac:dyDescent="0.25">
      <c r="A59">
        <v>56203</v>
      </c>
      <c r="B59" t="s">
        <v>1793</v>
      </c>
      <c r="C59" t="s">
        <v>1794</v>
      </c>
      <c r="D59">
        <v>338</v>
      </c>
      <c r="E59" t="s">
        <v>2</v>
      </c>
      <c r="F59" t="s">
        <v>1739</v>
      </c>
      <c r="G59" t="s">
        <v>4</v>
      </c>
      <c r="H59" t="s">
        <v>1013</v>
      </c>
      <c r="I59" s="1"/>
      <c r="J59" s="1">
        <v>44900</v>
      </c>
      <c r="K59" s="1">
        <v>44991</v>
      </c>
      <c r="L59" s="1">
        <v>44991</v>
      </c>
      <c r="M59" s="2">
        <v>50000000</v>
      </c>
      <c r="N59" t="s">
        <v>6</v>
      </c>
      <c r="O59">
        <v>7.0000000000000001E-3</v>
      </c>
      <c r="P59" t="s">
        <v>8</v>
      </c>
      <c r="R59" s="1">
        <v>44991</v>
      </c>
      <c r="S59" s="1">
        <v>44900</v>
      </c>
      <c r="T59" s="1">
        <v>44991</v>
      </c>
      <c r="U59" s="1">
        <v>44991</v>
      </c>
      <c r="V59" s="5">
        <v>0.25277777777777777</v>
      </c>
      <c r="W59">
        <v>91</v>
      </c>
      <c r="X59" s="6">
        <v>0</v>
      </c>
      <c r="Y59" s="6">
        <v>0</v>
      </c>
      <c r="Z59" s="6">
        <v>-88472.222222222219</v>
      </c>
      <c r="AA59" s="6">
        <v>-88472.222222222219</v>
      </c>
      <c r="AB59">
        <v>0</v>
      </c>
      <c r="AC59">
        <v>0</v>
      </c>
      <c r="AD59" s="2">
        <v>50000000</v>
      </c>
      <c r="AE59" s="89">
        <v>7.0000000000000001E-3</v>
      </c>
      <c r="AF59" s="90">
        <v>0</v>
      </c>
      <c r="AG59" s="9">
        <v>1</v>
      </c>
      <c r="AH59" s="9"/>
      <c r="AI59" s="9"/>
      <c r="AJ59" s="9">
        <f t="shared" ref="AJ59:AJ60" si="93">AA59</f>
        <v>-88472.222222222219</v>
      </c>
      <c r="AK59" s="9">
        <f t="shared" ref="AK59:AL59" si="94">AJ59</f>
        <v>-88472.222222222219</v>
      </c>
      <c r="AL59" s="9">
        <f t="shared" si="94"/>
        <v>-88472.222222222219</v>
      </c>
      <c r="AM59" t="s">
        <v>1740</v>
      </c>
      <c r="AN59" t="s">
        <v>6</v>
      </c>
      <c r="AO59" s="10"/>
      <c r="BH59" s="91"/>
      <c r="BP59" s="1"/>
      <c r="BX59" s="11"/>
      <c r="BY59" s="11"/>
      <c r="CL59" s="43"/>
      <c r="CM59" s="43"/>
      <c r="CN59" s="43"/>
      <c r="CO59" s="43"/>
    </row>
    <row r="60" spans="1:93" ht="15" customHeight="1" x14ac:dyDescent="0.25">
      <c r="A60">
        <v>56204</v>
      </c>
      <c r="B60" t="s">
        <v>1793</v>
      </c>
      <c r="C60" t="s">
        <v>1794</v>
      </c>
      <c r="D60">
        <v>338</v>
      </c>
      <c r="E60" t="s">
        <v>2</v>
      </c>
      <c r="F60" t="s">
        <v>1739</v>
      </c>
      <c r="G60" t="s">
        <v>4</v>
      </c>
      <c r="H60" t="s">
        <v>1013</v>
      </c>
      <c r="I60" s="1"/>
      <c r="J60" s="1">
        <v>44991</v>
      </c>
      <c r="K60" s="1">
        <v>45082</v>
      </c>
      <c r="L60" s="1">
        <v>45082</v>
      </c>
      <c r="M60" s="2">
        <v>50000000</v>
      </c>
      <c r="N60" t="s">
        <v>6</v>
      </c>
      <c r="O60">
        <v>7.0000000000000001E-3</v>
      </c>
      <c r="P60" t="s">
        <v>8</v>
      </c>
      <c r="R60" s="1">
        <v>45082</v>
      </c>
      <c r="S60" s="1">
        <v>44991</v>
      </c>
      <c r="T60" s="1">
        <v>45082</v>
      </c>
      <c r="U60" s="1">
        <v>45082</v>
      </c>
      <c r="V60" s="5">
        <v>0.25277777777777777</v>
      </c>
      <c r="W60">
        <v>91</v>
      </c>
      <c r="X60" s="6">
        <v>0</v>
      </c>
      <c r="Y60" s="6">
        <v>0</v>
      </c>
      <c r="Z60" s="6">
        <v>-88472.222222222219</v>
      </c>
      <c r="AA60" s="6">
        <v>-88472.222222222219</v>
      </c>
      <c r="AB60">
        <v>0</v>
      </c>
      <c r="AC60">
        <v>0</v>
      </c>
      <c r="AD60" s="2">
        <v>50000000</v>
      </c>
      <c r="AE60" s="89">
        <v>7.0000000000000001E-3</v>
      </c>
      <c r="AF60" s="90">
        <v>0</v>
      </c>
      <c r="AG60" s="9">
        <v>1</v>
      </c>
      <c r="AH60" s="9"/>
      <c r="AI60" s="9"/>
      <c r="AJ60" s="9">
        <f t="shared" si="93"/>
        <v>-88472.222222222219</v>
      </c>
      <c r="AK60" s="9">
        <f t="shared" ref="AK60:AL60" si="95">AJ60</f>
        <v>-88472.222222222219</v>
      </c>
      <c r="AL60" s="9">
        <f t="shared" si="95"/>
        <v>-88472.222222222219</v>
      </c>
      <c r="AM60" t="s">
        <v>1740</v>
      </c>
      <c r="AN60" t="s">
        <v>6</v>
      </c>
      <c r="AO60" s="10"/>
      <c r="BH60" s="91"/>
      <c r="BP60" s="1"/>
      <c r="BX60" s="11"/>
      <c r="BY60" s="11"/>
      <c r="CL60" s="43"/>
      <c r="CM60" s="43"/>
      <c r="CN60" s="43"/>
      <c r="CO60" s="43"/>
    </row>
    <row r="61" spans="1:93" ht="15" customHeight="1" x14ac:dyDescent="0.25">
      <c r="A61">
        <v>56211</v>
      </c>
      <c r="B61" t="s">
        <v>1795</v>
      </c>
      <c r="C61" t="s">
        <v>1794</v>
      </c>
      <c r="D61">
        <v>338</v>
      </c>
      <c r="E61" t="s">
        <v>2</v>
      </c>
      <c r="F61" t="s">
        <v>1739</v>
      </c>
      <c r="G61" t="s">
        <v>4</v>
      </c>
      <c r="H61" t="s">
        <v>1013</v>
      </c>
      <c r="I61" s="1">
        <v>44896</v>
      </c>
      <c r="J61" s="1">
        <v>44900</v>
      </c>
      <c r="K61" s="1">
        <v>44991</v>
      </c>
      <c r="L61" s="1">
        <v>44991</v>
      </c>
      <c r="M61" s="2">
        <v>50000000</v>
      </c>
      <c r="N61" t="s">
        <v>6</v>
      </c>
      <c r="O61" t="s">
        <v>1742</v>
      </c>
      <c r="P61" t="s">
        <v>8</v>
      </c>
      <c r="R61" s="1">
        <v>44896</v>
      </c>
      <c r="S61" s="1">
        <v>44900</v>
      </c>
      <c r="T61" s="1">
        <v>44991</v>
      </c>
      <c r="U61" s="1">
        <v>44991</v>
      </c>
      <c r="V61" s="5">
        <v>0.25277777777777777</v>
      </c>
      <c r="W61">
        <v>91</v>
      </c>
      <c r="X61" s="6">
        <v>0</v>
      </c>
      <c r="Y61" s="6">
        <v>0</v>
      </c>
      <c r="Z61" s="6">
        <v>249238.88888888891</v>
      </c>
      <c r="AA61" s="6">
        <v>249238.88888888891</v>
      </c>
      <c r="AB61">
        <v>0</v>
      </c>
      <c r="AC61">
        <v>0</v>
      </c>
      <c r="AD61" s="2">
        <v>50000000</v>
      </c>
      <c r="AE61" s="89">
        <v>1.9720000000000001E-2</v>
      </c>
      <c r="AF61" s="90">
        <v>0</v>
      </c>
      <c r="AG61" s="9">
        <v>1</v>
      </c>
      <c r="AH61" s="4">
        <f t="shared" ref="AH61:AH62" si="96">AE61+$AO$1</f>
        <v>2.9720000000000003E-2</v>
      </c>
      <c r="AI61" s="4">
        <f t="shared" ref="AI61:AI62" si="97">AE61-$AO$1</f>
        <v>9.7200000000000012E-3</v>
      </c>
      <c r="AJ61" s="9">
        <f t="shared" ref="AJ61:AJ62" si="98">AH61*AD61*V61</f>
        <v>375627.77777777781</v>
      </c>
      <c r="AK61" s="9">
        <f t="shared" ref="AK61:AK62" si="99">AA61</f>
        <v>249238.88888888891</v>
      </c>
      <c r="AL61" s="9">
        <f t="shared" ref="AL61:AL62" si="100">AI61*AD61*V61</f>
        <v>122850.00000000001</v>
      </c>
      <c r="AM61" t="s">
        <v>1740</v>
      </c>
      <c r="AN61" t="s">
        <v>6</v>
      </c>
      <c r="AO61" s="10"/>
      <c r="BH61" s="91"/>
      <c r="BP61" s="1"/>
      <c r="BX61" s="11"/>
      <c r="BY61" s="11"/>
      <c r="CL61" s="43"/>
      <c r="CM61" s="43"/>
      <c r="CN61" s="43"/>
      <c r="CO61" s="43"/>
    </row>
    <row r="62" spans="1:93" ht="15" customHeight="1" x14ac:dyDescent="0.25">
      <c r="A62">
        <v>56212</v>
      </c>
      <c r="B62" t="s">
        <v>1795</v>
      </c>
      <c r="C62" t="s">
        <v>1794</v>
      </c>
      <c r="D62">
        <v>338</v>
      </c>
      <c r="E62" t="s">
        <v>2</v>
      </c>
      <c r="F62" t="s">
        <v>1739</v>
      </c>
      <c r="G62" t="s">
        <v>4</v>
      </c>
      <c r="H62" t="s">
        <v>1013</v>
      </c>
      <c r="I62" s="1">
        <v>44987</v>
      </c>
      <c r="J62" s="1">
        <v>44991</v>
      </c>
      <c r="K62" s="1">
        <v>45082</v>
      </c>
      <c r="L62" s="1">
        <v>45082</v>
      </c>
      <c r="M62" s="2">
        <v>50000000</v>
      </c>
      <c r="N62" t="s">
        <v>6</v>
      </c>
      <c r="O62" t="s">
        <v>1742</v>
      </c>
      <c r="P62" t="s">
        <v>8</v>
      </c>
      <c r="R62" s="1">
        <v>44987</v>
      </c>
      <c r="S62" s="1">
        <v>44991</v>
      </c>
      <c r="T62" s="1">
        <v>45082</v>
      </c>
      <c r="U62" s="1">
        <v>45082</v>
      </c>
      <c r="V62" s="5">
        <v>0.25277777777777777</v>
      </c>
      <c r="W62">
        <v>91</v>
      </c>
      <c r="X62" s="6">
        <v>0</v>
      </c>
      <c r="Y62" s="6">
        <v>0</v>
      </c>
      <c r="Z62" s="6">
        <v>354015.27777777775</v>
      </c>
      <c r="AA62" s="6">
        <v>354015.27777777775</v>
      </c>
      <c r="AB62">
        <v>0</v>
      </c>
      <c r="AC62">
        <v>0</v>
      </c>
      <c r="AD62" s="2">
        <v>50000000</v>
      </c>
      <c r="AE62" s="89">
        <v>2.801E-2</v>
      </c>
      <c r="AF62" s="90">
        <v>0</v>
      </c>
      <c r="AG62" s="9">
        <v>1</v>
      </c>
      <c r="AH62" s="4">
        <f t="shared" si="96"/>
        <v>3.8010000000000002E-2</v>
      </c>
      <c r="AI62" s="4">
        <f t="shared" si="97"/>
        <v>1.8009999999999998E-2</v>
      </c>
      <c r="AJ62" s="9">
        <f t="shared" si="98"/>
        <v>480404.16666666663</v>
      </c>
      <c r="AK62" s="9">
        <f t="shared" si="99"/>
        <v>354015.27777777775</v>
      </c>
      <c r="AL62" s="9">
        <f t="shared" si="100"/>
        <v>227626.38888888885</v>
      </c>
      <c r="AM62" t="s">
        <v>1740</v>
      </c>
      <c r="AN62" t="s">
        <v>6</v>
      </c>
      <c r="AO62" s="10"/>
      <c r="BH62" s="91"/>
      <c r="BP62" s="1"/>
      <c r="BX62" s="11"/>
      <c r="BY62" s="11"/>
      <c r="CL62" s="43"/>
      <c r="CM62" s="43"/>
      <c r="CN62" s="43"/>
      <c r="CO62" s="43"/>
    </row>
    <row r="63" spans="1:93" ht="15" customHeight="1" x14ac:dyDescent="0.25">
      <c r="A63">
        <v>56219</v>
      </c>
      <c r="B63" t="s">
        <v>1796</v>
      </c>
      <c r="C63" t="s">
        <v>1797</v>
      </c>
      <c r="D63">
        <v>339</v>
      </c>
      <c r="E63" t="s">
        <v>2</v>
      </c>
      <c r="F63" t="s">
        <v>1739</v>
      </c>
      <c r="G63" t="s">
        <v>4</v>
      </c>
      <c r="H63" t="s">
        <v>1721</v>
      </c>
      <c r="I63" s="1"/>
      <c r="J63" s="1">
        <v>44955</v>
      </c>
      <c r="K63" s="1">
        <v>45044</v>
      </c>
      <c r="L63" s="1">
        <v>45044</v>
      </c>
      <c r="M63" s="2">
        <v>50000000</v>
      </c>
      <c r="N63" t="s">
        <v>6</v>
      </c>
      <c r="O63">
        <v>7.0000000000000001E-3</v>
      </c>
      <c r="P63" t="s">
        <v>8</v>
      </c>
      <c r="R63" s="1">
        <v>45044</v>
      </c>
      <c r="S63" s="1">
        <v>44955</v>
      </c>
      <c r="T63" s="1">
        <v>45044</v>
      </c>
      <c r="U63" s="1">
        <v>45044</v>
      </c>
      <c r="V63" s="5">
        <v>0.24722222222222223</v>
      </c>
      <c r="W63">
        <v>89</v>
      </c>
      <c r="X63" s="6">
        <v>0</v>
      </c>
      <c r="Y63" s="6">
        <v>0</v>
      </c>
      <c r="Z63" s="6">
        <v>-86527.777777777781</v>
      </c>
      <c r="AA63" s="6">
        <v>-86527.777777777781</v>
      </c>
      <c r="AB63">
        <v>0</v>
      </c>
      <c r="AC63">
        <v>0</v>
      </c>
      <c r="AD63" s="2">
        <v>50000000</v>
      </c>
      <c r="AE63" s="89">
        <v>7.0000000000000001E-3</v>
      </c>
      <c r="AF63" s="90">
        <v>0</v>
      </c>
      <c r="AG63" s="9">
        <v>1</v>
      </c>
      <c r="AH63" s="9"/>
      <c r="AI63" s="9"/>
      <c r="AJ63" s="9">
        <f>AA63</f>
        <v>-86527.777777777781</v>
      </c>
      <c r="AK63" s="9">
        <f>AJ63</f>
        <v>-86527.777777777781</v>
      </c>
      <c r="AL63" s="9">
        <f>AK63</f>
        <v>-86527.777777777781</v>
      </c>
      <c r="AM63" t="s">
        <v>1740</v>
      </c>
      <c r="AN63" t="s">
        <v>6</v>
      </c>
      <c r="AO63" s="10"/>
      <c r="BH63" s="91"/>
      <c r="BP63" s="1"/>
      <c r="BX63" s="11"/>
      <c r="BY63" s="11"/>
      <c r="CL63" s="43"/>
      <c r="CM63" s="43"/>
      <c r="CN63" s="43"/>
      <c r="CO63" s="43"/>
    </row>
    <row r="64" spans="1:93" ht="15" customHeight="1" x14ac:dyDescent="0.25">
      <c r="A64">
        <v>56227</v>
      </c>
      <c r="B64" t="s">
        <v>1798</v>
      </c>
      <c r="C64" t="s">
        <v>1797</v>
      </c>
      <c r="D64">
        <v>339</v>
      </c>
      <c r="E64" t="s">
        <v>2</v>
      </c>
      <c r="F64" t="s">
        <v>1739</v>
      </c>
      <c r="G64" t="s">
        <v>4</v>
      </c>
      <c r="H64" t="s">
        <v>1721</v>
      </c>
      <c r="I64" s="1">
        <v>44952</v>
      </c>
      <c r="J64" s="1">
        <v>44955</v>
      </c>
      <c r="K64" s="1">
        <v>45044</v>
      </c>
      <c r="L64" s="1">
        <v>45044</v>
      </c>
      <c r="M64" s="2">
        <v>50000000</v>
      </c>
      <c r="N64" t="s">
        <v>6</v>
      </c>
      <c r="O64" t="s">
        <v>1742</v>
      </c>
      <c r="P64" t="s">
        <v>8</v>
      </c>
      <c r="R64" s="1">
        <v>44952</v>
      </c>
      <c r="S64" s="1">
        <v>44955</v>
      </c>
      <c r="T64" s="1">
        <v>45044</v>
      </c>
      <c r="U64" s="1">
        <v>45044</v>
      </c>
      <c r="V64" s="5">
        <v>0.24722222222222223</v>
      </c>
      <c r="W64">
        <v>89</v>
      </c>
      <c r="X64" s="6">
        <v>0</v>
      </c>
      <c r="Y64" s="6">
        <v>0</v>
      </c>
      <c r="Z64" s="6">
        <v>305072.22222222225</v>
      </c>
      <c r="AA64" s="6">
        <v>305072.22222222225</v>
      </c>
      <c r="AB64">
        <v>0</v>
      </c>
      <c r="AC64">
        <v>0</v>
      </c>
      <c r="AD64" s="2">
        <v>50000000</v>
      </c>
      <c r="AE64" s="89">
        <v>2.4680000000000001E-2</v>
      </c>
      <c r="AF64" s="90">
        <v>0</v>
      </c>
      <c r="AG64" s="9">
        <v>1</v>
      </c>
      <c r="AH64" s="4">
        <f>AE64+$AO$1</f>
        <v>3.4680000000000002E-2</v>
      </c>
      <c r="AI64" s="4">
        <f>AE64-$AO$1</f>
        <v>1.468E-2</v>
      </c>
      <c r="AJ64" s="9">
        <f>AH64*AD64*V64</f>
        <v>428683.33333333343</v>
      </c>
      <c r="AK64" s="9">
        <f>AA64</f>
        <v>305072.22222222225</v>
      </c>
      <c r="AL64" s="9">
        <f>AI64*AD64*V64</f>
        <v>181461.11111111112</v>
      </c>
      <c r="AM64" t="s">
        <v>1740</v>
      </c>
      <c r="AN64" t="s">
        <v>6</v>
      </c>
      <c r="AO64" s="10"/>
      <c r="BH64" s="91"/>
      <c r="BP64" s="1"/>
      <c r="BX64" s="11"/>
      <c r="BY64" s="11"/>
      <c r="CL64" s="43"/>
      <c r="CM64" s="43"/>
      <c r="CN64" s="43"/>
      <c r="CO64" s="43"/>
    </row>
    <row r="65" spans="1:93" ht="15" customHeight="1" x14ac:dyDescent="0.25">
      <c r="A65">
        <v>56235</v>
      </c>
      <c r="B65" t="s">
        <v>1799</v>
      </c>
      <c r="C65" t="s">
        <v>1800</v>
      </c>
      <c r="D65">
        <v>340</v>
      </c>
      <c r="E65" t="s">
        <v>2</v>
      </c>
      <c r="F65" t="s">
        <v>1739</v>
      </c>
      <c r="G65" t="s">
        <v>4</v>
      </c>
      <c r="H65" t="s">
        <v>1731</v>
      </c>
      <c r="I65" s="1"/>
      <c r="J65" s="1">
        <v>44972</v>
      </c>
      <c r="K65" s="1">
        <v>45061</v>
      </c>
      <c r="L65" s="1">
        <v>45061</v>
      </c>
      <c r="M65" s="2">
        <v>70000000</v>
      </c>
      <c r="N65" t="s">
        <v>6</v>
      </c>
      <c r="O65">
        <v>7.0000000000000001E-3</v>
      </c>
      <c r="P65" t="s">
        <v>8</v>
      </c>
      <c r="R65" s="1">
        <v>45061</v>
      </c>
      <c r="S65" s="1">
        <v>44972</v>
      </c>
      <c r="T65" s="1">
        <v>45061</v>
      </c>
      <c r="U65" s="1">
        <v>45061</v>
      </c>
      <c r="V65" s="5">
        <v>0.24722222222222223</v>
      </c>
      <c r="W65">
        <v>89</v>
      </c>
      <c r="X65" s="6">
        <v>0</v>
      </c>
      <c r="Y65" s="6">
        <v>0</v>
      </c>
      <c r="Z65" s="6">
        <v>-121138.88888888889</v>
      </c>
      <c r="AA65" s="6">
        <v>-121138.88888888889</v>
      </c>
      <c r="AB65">
        <v>0</v>
      </c>
      <c r="AC65">
        <v>0</v>
      </c>
      <c r="AD65" s="2">
        <v>70000000</v>
      </c>
      <c r="AE65" s="89">
        <v>7.0000000000000001E-3</v>
      </c>
      <c r="AF65" s="90">
        <v>0</v>
      </c>
      <c r="AG65" s="9">
        <v>1</v>
      </c>
      <c r="AH65" s="9"/>
      <c r="AI65" s="9"/>
      <c r="AJ65" s="9">
        <f>AA65</f>
        <v>-121138.88888888889</v>
      </c>
      <c r="AK65" s="9">
        <f>AJ65</f>
        <v>-121138.88888888889</v>
      </c>
      <c r="AL65" s="9">
        <f>AK65</f>
        <v>-121138.88888888889</v>
      </c>
      <c r="AM65" t="s">
        <v>1740</v>
      </c>
      <c r="AN65" t="s">
        <v>6</v>
      </c>
      <c r="AO65" s="10"/>
      <c r="BH65" s="91"/>
      <c r="BP65" s="1"/>
      <c r="BX65" s="11"/>
      <c r="BY65" s="11"/>
      <c r="CL65" s="43"/>
      <c r="CM65" s="43"/>
      <c r="CN65" s="43"/>
      <c r="CO65" s="43"/>
    </row>
    <row r="66" spans="1:93" ht="15" customHeight="1" x14ac:dyDescent="0.25">
      <c r="A66">
        <v>56243</v>
      </c>
      <c r="B66" t="s">
        <v>1801</v>
      </c>
      <c r="C66" t="s">
        <v>1800</v>
      </c>
      <c r="D66">
        <v>340</v>
      </c>
      <c r="E66" t="s">
        <v>2</v>
      </c>
      <c r="F66" t="s">
        <v>1739</v>
      </c>
      <c r="G66" t="s">
        <v>4</v>
      </c>
      <c r="H66" t="s">
        <v>1731</v>
      </c>
      <c r="I66" s="1">
        <v>44970</v>
      </c>
      <c r="J66" s="1">
        <v>44972</v>
      </c>
      <c r="K66" s="1">
        <v>45061</v>
      </c>
      <c r="L66" s="1">
        <v>45061</v>
      </c>
      <c r="M66" s="2">
        <v>70000000</v>
      </c>
      <c r="N66" t="s">
        <v>6</v>
      </c>
      <c r="O66" t="s">
        <v>1742</v>
      </c>
      <c r="P66" t="s">
        <v>8</v>
      </c>
      <c r="R66" s="1">
        <v>44970</v>
      </c>
      <c r="S66" s="1">
        <v>44972</v>
      </c>
      <c r="T66" s="1">
        <v>45061</v>
      </c>
      <c r="U66" s="1">
        <v>45061</v>
      </c>
      <c r="V66" s="5">
        <v>0.24722222222222223</v>
      </c>
      <c r="W66">
        <v>89</v>
      </c>
      <c r="X66" s="6">
        <v>0</v>
      </c>
      <c r="Y66" s="6">
        <v>0</v>
      </c>
      <c r="Z66" s="6">
        <v>459289.44444444438</v>
      </c>
      <c r="AA66" s="6">
        <v>459289.44444444438</v>
      </c>
      <c r="AB66">
        <v>0</v>
      </c>
      <c r="AC66">
        <v>0</v>
      </c>
      <c r="AD66" s="2">
        <v>70000000</v>
      </c>
      <c r="AE66" s="89">
        <v>2.6539999999999998E-2</v>
      </c>
      <c r="AF66" s="90">
        <v>0</v>
      </c>
      <c r="AG66" s="9">
        <v>1</v>
      </c>
      <c r="AH66" s="4">
        <f>AE66+$AO$1</f>
        <v>3.6539999999999996E-2</v>
      </c>
      <c r="AI66" s="4">
        <f>AE66-$AO$1</f>
        <v>1.6539999999999999E-2</v>
      </c>
      <c r="AJ66" s="9">
        <f>AH66*AD66*V66</f>
        <v>632344.99999999988</v>
      </c>
      <c r="AK66" s="9">
        <f>AA66</f>
        <v>459289.44444444438</v>
      </c>
      <c r="AL66" s="9">
        <f>AI66*AD66*V66</f>
        <v>286233.88888888888</v>
      </c>
      <c r="AM66" t="s">
        <v>1740</v>
      </c>
      <c r="AN66" t="s">
        <v>6</v>
      </c>
      <c r="AO66" s="10"/>
      <c r="BH66" s="91"/>
      <c r="BP66" s="1"/>
      <c r="BX66" s="11"/>
      <c r="BY66" s="11"/>
      <c r="CL66" s="43"/>
      <c r="CM66" s="43"/>
      <c r="CN66" s="43"/>
      <c r="CO66" s="43"/>
    </row>
    <row r="67" spans="1:93" ht="15" customHeight="1" x14ac:dyDescent="0.25">
      <c r="A67">
        <v>55991</v>
      </c>
      <c r="B67" t="s">
        <v>1802</v>
      </c>
      <c r="C67" t="s">
        <v>1803</v>
      </c>
      <c r="D67">
        <v>346</v>
      </c>
      <c r="E67" t="s">
        <v>2</v>
      </c>
      <c r="F67" t="s">
        <v>1739</v>
      </c>
      <c r="G67" t="s">
        <v>4</v>
      </c>
      <c r="H67" t="s">
        <v>1721</v>
      </c>
      <c r="I67" s="1"/>
      <c r="J67" s="1">
        <v>44910</v>
      </c>
      <c r="K67" s="1">
        <v>45000</v>
      </c>
      <c r="L67" s="1">
        <v>45000</v>
      </c>
      <c r="M67" s="2">
        <v>100000000</v>
      </c>
      <c r="N67" t="s">
        <v>6</v>
      </c>
      <c r="O67">
        <v>3.0000000000000001E-3</v>
      </c>
      <c r="P67" t="s">
        <v>8</v>
      </c>
      <c r="R67" s="1">
        <v>45000</v>
      </c>
      <c r="S67" s="1">
        <v>44910</v>
      </c>
      <c r="T67" s="1">
        <v>45000</v>
      </c>
      <c r="U67" s="1">
        <v>45000</v>
      </c>
      <c r="V67" s="5">
        <v>0.25</v>
      </c>
      <c r="W67">
        <v>90</v>
      </c>
      <c r="X67" s="6">
        <v>0</v>
      </c>
      <c r="Y67" s="6">
        <v>0</v>
      </c>
      <c r="Z67" s="6">
        <v>-75000</v>
      </c>
      <c r="AA67" s="6">
        <v>-75000</v>
      </c>
      <c r="AB67">
        <v>0</v>
      </c>
      <c r="AC67">
        <v>0</v>
      </c>
      <c r="AD67" s="2">
        <v>100000000</v>
      </c>
      <c r="AE67" s="89">
        <v>3.0000000000000001E-3</v>
      </c>
      <c r="AF67" s="90">
        <v>0</v>
      </c>
      <c r="AG67" s="9">
        <v>1</v>
      </c>
      <c r="AH67" s="9"/>
      <c r="AI67" s="9"/>
      <c r="AJ67" s="9">
        <f t="shared" ref="AJ67:AJ68" si="101">AA67</f>
        <v>-75000</v>
      </c>
      <c r="AK67" s="9">
        <f t="shared" ref="AK67:AL67" si="102">AJ67</f>
        <v>-75000</v>
      </c>
      <c r="AL67" s="9">
        <f t="shared" si="102"/>
        <v>-75000</v>
      </c>
      <c r="AM67" t="s">
        <v>1740</v>
      </c>
      <c r="AN67" t="s">
        <v>6</v>
      </c>
      <c r="AO67" s="10"/>
      <c r="BH67" s="91"/>
      <c r="BP67" s="1"/>
      <c r="BX67" s="11"/>
      <c r="BY67" s="11"/>
      <c r="CL67" s="43"/>
      <c r="CM67" s="43"/>
      <c r="CN67" s="43"/>
      <c r="CO67" s="43"/>
    </row>
    <row r="68" spans="1:93" ht="15" customHeight="1" x14ac:dyDescent="0.25">
      <c r="A68">
        <v>55992</v>
      </c>
      <c r="B68" t="s">
        <v>1802</v>
      </c>
      <c r="C68" t="s">
        <v>1803</v>
      </c>
      <c r="D68">
        <v>346</v>
      </c>
      <c r="E68" t="s">
        <v>2</v>
      </c>
      <c r="F68" t="s">
        <v>1739</v>
      </c>
      <c r="G68" t="s">
        <v>4</v>
      </c>
      <c r="H68" t="s">
        <v>1721</v>
      </c>
      <c r="I68" s="1"/>
      <c r="J68" s="1">
        <v>45000</v>
      </c>
      <c r="K68" s="1">
        <v>45092</v>
      </c>
      <c r="L68" s="1">
        <v>45092</v>
      </c>
      <c r="M68" s="2">
        <v>100000000</v>
      </c>
      <c r="N68" t="s">
        <v>6</v>
      </c>
      <c r="O68">
        <v>3.0000000000000001E-3</v>
      </c>
      <c r="P68" t="s">
        <v>8</v>
      </c>
      <c r="R68" s="1">
        <v>45092</v>
      </c>
      <c r="S68" s="1">
        <v>45000</v>
      </c>
      <c r="T68" s="1">
        <v>45092</v>
      </c>
      <c r="U68" s="1">
        <v>45092</v>
      </c>
      <c r="V68" s="5">
        <v>0.25555555555555554</v>
      </c>
      <c r="W68">
        <v>92</v>
      </c>
      <c r="X68" s="6">
        <v>0</v>
      </c>
      <c r="Y68" s="6">
        <v>0</v>
      </c>
      <c r="Z68" s="6">
        <v>-76666.666666666657</v>
      </c>
      <c r="AA68" s="6">
        <v>-76666.666666666657</v>
      </c>
      <c r="AB68">
        <v>0</v>
      </c>
      <c r="AC68">
        <v>0</v>
      </c>
      <c r="AD68" s="2">
        <v>100000000</v>
      </c>
      <c r="AE68" s="89">
        <v>3.0000000000000001E-3</v>
      </c>
      <c r="AF68" s="90">
        <v>0</v>
      </c>
      <c r="AG68" s="9">
        <v>1</v>
      </c>
      <c r="AH68" s="9"/>
      <c r="AI68" s="9"/>
      <c r="AJ68" s="9">
        <f t="shared" si="101"/>
        <v>-76666.666666666657</v>
      </c>
      <c r="AK68" s="9">
        <f t="shared" ref="AK68:AL68" si="103">AJ68</f>
        <v>-76666.666666666657</v>
      </c>
      <c r="AL68" s="9">
        <f t="shared" si="103"/>
        <v>-76666.666666666657</v>
      </c>
      <c r="AM68" t="s">
        <v>1740</v>
      </c>
      <c r="AN68" t="s">
        <v>6</v>
      </c>
      <c r="AO68" s="10"/>
      <c r="BH68" s="91"/>
      <c r="BP68" s="1"/>
      <c r="BX68" s="11"/>
      <c r="BY68" s="11"/>
      <c r="CL68" s="43"/>
      <c r="CM68" s="43"/>
      <c r="CN68" s="43"/>
      <c r="CO68" s="43"/>
    </row>
    <row r="69" spans="1:93" ht="15" customHeight="1" x14ac:dyDescent="0.25">
      <c r="A69">
        <v>56183</v>
      </c>
      <c r="B69" t="s">
        <v>1804</v>
      </c>
      <c r="C69" t="s">
        <v>1803</v>
      </c>
      <c r="D69">
        <v>346</v>
      </c>
      <c r="E69" t="s">
        <v>2</v>
      </c>
      <c r="F69" t="s">
        <v>1739</v>
      </c>
      <c r="G69" t="s">
        <v>4</v>
      </c>
      <c r="H69" t="s">
        <v>1721</v>
      </c>
      <c r="I69" s="1">
        <v>44908</v>
      </c>
      <c r="J69" s="1">
        <v>44910</v>
      </c>
      <c r="K69" s="1">
        <v>45000</v>
      </c>
      <c r="L69" s="1">
        <v>45000</v>
      </c>
      <c r="M69" s="2">
        <v>100000000</v>
      </c>
      <c r="N69" t="s">
        <v>6</v>
      </c>
      <c r="O69" t="s">
        <v>1742</v>
      </c>
      <c r="P69" t="s">
        <v>8</v>
      </c>
      <c r="R69" s="1">
        <v>44908</v>
      </c>
      <c r="S69" s="1">
        <v>44910</v>
      </c>
      <c r="T69" s="1">
        <v>45000</v>
      </c>
      <c r="U69" s="1">
        <v>45000</v>
      </c>
      <c r="V69" s="5">
        <v>0.25</v>
      </c>
      <c r="W69">
        <v>90</v>
      </c>
      <c r="X69" s="6">
        <v>0</v>
      </c>
      <c r="Y69" s="6">
        <v>0</v>
      </c>
      <c r="Z69" s="6">
        <v>511500</v>
      </c>
      <c r="AA69" s="6">
        <v>511500</v>
      </c>
      <c r="AB69">
        <v>0</v>
      </c>
      <c r="AC69">
        <v>0</v>
      </c>
      <c r="AD69" s="2">
        <v>100000000</v>
      </c>
      <c r="AE69" s="89">
        <v>2.0459999999999999E-2</v>
      </c>
      <c r="AF69" s="90">
        <v>0</v>
      </c>
      <c r="AG69" s="9">
        <v>1</v>
      </c>
      <c r="AH69" s="4">
        <f t="shared" ref="AH69:AH70" si="104">AE69+$AO$1</f>
        <v>3.0460000000000001E-2</v>
      </c>
      <c r="AI69" s="4">
        <f t="shared" ref="AI69:AI70" si="105">AE69-$AO$1</f>
        <v>1.0459999999999999E-2</v>
      </c>
      <c r="AJ69" s="9">
        <f t="shared" ref="AJ69:AJ70" si="106">AH69*AD69*V69</f>
        <v>761500</v>
      </c>
      <c r="AK69" s="9">
        <f t="shared" ref="AK69:AK70" si="107">AA69</f>
        <v>511500</v>
      </c>
      <c r="AL69" s="9">
        <f t="shared" ref="AL69:AL70" si="108">AI69*AD69*V69</f>
        <v>261499.99999999997</v>
      </c>
      <c r="AM69" t="s">
        <v>1740</v>
      </c>
      <c r="AN69" t="s">
        <v>6</v>
      </c>
      <c r="AO69" s="10"/>
      <c r="BH69" s="91"/>
      <c r="BP69" s="1"/>
      <c r="BX69" s="11"/>
      <c r="BY69" s="11"/>
      <c r="CL69" s="43"/>
      <c r="CM69" s="43"/>
      <c r="CN69" s="43"/>
      <c r="CO69" s="43"/>
    </row>
    <row r="70" spans="1:93" ht="15" customHeight="1" x14ac:dyDescent="0.25">
      <c r="A70">
        <v>56184</v>
      </c>
      <c r="B70" t="s">
        <v>1804</v>
      </c>
      <c r="C70" t="s">
        <v>1803</v>
      </c>
      <c r="D70">
        <v>346</v>
      </c>
      <c r="E70" t="s">
        <v>2</v>
      </c>
      <c r="F70" t="s">
        <v>1739</v>
      </c>
      <c r="G70" t="s">
        <v>4</v>
      </c>
      <c r="H70" t="s">
        <v>1721</v>
      </c>
      <c r="I70" s="1">
        <v>44998</v>
      </c>
      <c r="J70" s="1">
        <v>45000</v>
      </c>
      <c r="K70" s="1">
        <v>45092</v>
      </c>
      <c r="L70" s="1">
        <v>45092</v>
      </c>
      <c r="M70" s="2">
        <v>100000000</v>
      </c>
      <c r="N70" t="s">
        <v>6</v>
      </c>
      <c r="O70" t="s">
        <v>1742</v>
      </c>
      <c r="P70" t="s">
        <v>8</v>
      </c>
      <c r="R70" s="1">
        <v>44998</v>
      </c>
      <c r="S70" s="1">
        <v>45000</v>
      </c>
      <c r="T70" s="1">
        <v>45092</v>
      </c>
      <c r="U70" s="1">
        <v>45092</v>
      </c>
      <c r="V70" s="5">
        <v>0.25555555555555554</v>
      </c>
      <c r="W70">
        <v>92</v>
      </c>
      <c r="X70" s="6">
        <v>0</v>
      </c>
      <c r="Y70" s="6">
        <v>0</v>
      </c>
      <c r="Z70" s="6">
        <v>755677.77777777775</v>
      </c>
      <c r="AA70" s="6">
        <v>755677.77777777775</v>
      </c>
      <c r="AB70">
        <v>0</v>
      </c>
      <c r="AC70">
        <v>0</v>
      </c>
      <c r="AD70" s="2">
        <v>100000000</v>
      </c>
      <c r="AE70" s="89">
        <v>2.9569999999999999E-2</v>
      </c>
      <c r="AF70" s="90">
        <v>0</v>
      </c>
      <c r="AG70" s="9">
        <v>1</v>
      </c>
      <c r="AH70" s="4">
        <f t="shared" si="104"/>
        <v>3.9570000000000001E-2</v>
      </c>
      <c r="AI70" s="4">
        <f t="shared" si="105"/>
        <v>1.9569999999999997E-2</v>
      </c>
      <c r="AJ70" s="9">
        <f t="shared" si="106"/>
        <v>1011233.3333333333</v>
      </c>
      <c r="AK70" s="9">
        <f t="shared" si="107"/>
        <v>755677.77777777775</v>
      </c>
      <c r="AL70" s="9">
        <f t="shared" si="108"/>
        <v>500122.22222222213</v>
      </c>
      <c r="AM70" t="s">
        <v>1740</v>
      </c>
      <c r="AN70" t="s">
        <v>6</v>
      </c>
      <c r="AO70" s="10"/>
      <c r="BH70" s="91"/>
      <c r="BP70" s="1"/>
      <c r="BX70" s="11"/>
      <c r="BY70" s="11"/>
      <c r="CL70" s="43"/>
      <c r="CM70" s="43"/>
      <c r="CN70" s="43"/>
      <c r="CO70" s="43"/>
    </row>
    <row r="71" spans="1:93" ht="15" customHeight="1" x14ac:dyDescent="0.25">
      <c r="A71">
        <v>61629</v>
      </c>
      <c r="B71" t="s">
        <v>1805</v>
      </c>
      <c r="C71" t="s">
        <v>1806</v>
      </c>
      <c r="D71">
        <v>347</v>
      </c>
      <c r="E71" t="s">
        <v>2</v>
      </c>
      <c r="F71" t="s">
        <v>1739</v>
      </c>
      <c r="G71" t="s">
        <v>4</v>
      </c>
      <c r="H71" t="s">
        <v>1725</v>
      </c>
      <c r="I71" s="1"/>
      <c r="J71" s="1">
        <v>44837</v>
      </c>
      <c r="K71" s="1">
        <v>44928</v>
      </c>
      <c r="L71" s="1">
        <v>44928</v>
      </c>
      <c r="M71" s="2">
        <v>50000000</v>
      </c>
      <c r="N71" t="s">
        <v>6</v>
      </c>
      <c r="O71">
        <v>2.7000000000000001E-3</v>
      </c>
      <c r="P71" t="s">
        <v>8</v>
      </c>
      <c r="R71" s="1">
        <v>44928</v>
      </c>
      <c r="S71" s="1">
        <v>44837</v>
      </c>
      <c r="T71" s="1">
        <v>44928</v>
      </c>
      <c r="U71" s="1">
        <v>44928</v>
      </c>
      <c r="V71" s="5">
        <v>0.25277777777777777</v>
      </c>
      <c r="W71">
        <v>91</v>
      </c>
      <c r="X71" s="6">
        <v>0</v>
      </c>
      <c r="Y71" s="6">
        <v>0</v>
      </c>
      <c r="Z71" s="6">
        <v>-34125</v>
      </c>
      <c r="AA71" s="6">
        <v>-34125</v>
      </c>
      <c r="AB71">
        <v>0</v>
      </c>
      <c r="AC71">
        <v>0</v>
      </c>
      <c r="AD71" s="2">
        <v>50000000</v>
      </c>
      <c r="AE71" s="89">
        <v>2.7000000000000001E-3</v>
      </c>
      <c r="AF71" s="90">
        <v>0</v>
      </c>
      <c r="AG71" s="9">
        <v>1</v>
      </c>
      <c r="AH71" s="9"/>
      <c r="AI71" s="9"/>
      <c r="AJ71" s="9">
        <f t="shared" ref="AJ71:AJ72" si="109">AA71</f>
        <v>-34125</v>
      </c>
      <c r="AK71" s="9">
        <f t="shared" ref="AK71:AL71" si="110">AJ71</f>
        <v>-34125</v>
      </c>
      <c r="AL71" s="9">
        <f t="shared" si="110"/>
        <v>-34125</v>
      </c>
      <c r="AM71" t="s">
        <v>1740</v>
      </c>
      <c r="AN71" t="s">
        <v>6</v>
      </c>
      <c r="AO71" s="10"/>
      <c r="BH71" s="91"/>
      <c r="BP71" s="1"/>
      <c r="BX71" s="11"/>
      <c r="BY71" s="11"/>
      <c r="CL71" s="43"/>
      <c r="CM71" s="43"/>
      <c r="CN71" s="43"/>
      <c r="CO71" s="43"/>
    </row>
    <row r="72" spans="1:93" ht="15" customHeight="1" x14ac:dyDescent="0.25">
      <c r="A72">
        <v>61630</v>
      </c>
      <c r="B72" t="s">
        <v>1805</v>
      </c>
      <c r="C72" t="s">
        <v>1806</v>
      </c>
      <c r="D72">
        <v>347</v>
      </c>
      <c r="E72" t="s">
        <v>2</v>
      </c>
      <c r="F72" t="s">
        <v>1739</v>
      </c>
      <c r="G72" t="s">
        <v>4</v>
      </c>
      <c r="H72" t="s">
        <v>1725</v>
      </c>
      <c r="I72" s="1"/>
      <c r="J72" s="1">
        <v>44928</v>
      </c>
      <c r="K72" s="1">
        <v>45019</v>
      </c>
      <c r="L72" s="1">
        <v>45019</v>
      </c>
      <c r="M72" s="2">
        <v>50000000</v>
      </c>
      <c r="N72" t="s">
        <v>6</v>
      </c>
      <c r="O72">
        <v>2.7000000000000001E-3</v>
      </c>
      <c r="P72" t="s">
        <v>8</v>
      </c>
      <c r="R72" s="1">
        <v>45019</v>
      </c>
      <c r="S72" s="1">
        <v>44928</v>
      </c>
      <c r="T72" s="1">
        <v>45019</v>
      </c>
      <c r="U72" s="1">
        <v>45019</v>
      </c>
      <c r="V72" s="5">
        <v>0.25277777777777777</v>
      </c>
      <c r="W72">
        <v>91</v>
      </c>
      <c r="X72" s="6">
        <v>0</v>
      </c>
      <c r="Y72" s="6">
        <v>0</v>
      </c>
      <c r="Z72" s="6">
        <v>-34125</v>
      </c>
      <c r="AA72" s="6">
        <v>-34125</v>
      </c>
      <c r="AB72">
        <v>0</v>
      </c>
      <c r="AC72">
        <v>0</v>
      </c>
      <c r="AD72" s="2">
        <v>50000000</v>
      </c>
      <c r="AE72" s="89">
        <v>2.7000000000000001E-3</v>
      </c>
      <c r="AF72" s="90">
        <v>0</v>
      </c>
      <c r="AG72" s="9">
        <v>1</v>
      </c>
      <c r="AH72" s="9"/>
      <c r="AI72" s="9"/>
      <c r="AJ72" s="9">
        <f t="shared" si="109"/>
        <v>-34125</v>
      </c>
      <c r="AK72" s="9">
        <f t="shared" ref="AK72:AL72" si="111">AJ72</f>
        <v>-34125</v>
      </c>
      <c r="AL72" s="9">
        <f t="shared" si="111"/>
        <v>-34125</v>
      </c>
      <c r="AM72" t="s">
        <v>1740</v>
      </c>
      <c r="AN72" t="s">
        <v>6</v>
      </c>
      <c r="AO72" s="10"/>
      <c r="BH72" s="91"/>
      <c r="BP72" s="1"/>
      <c r="BX72" s="11"/>
      <c r="BY72" s="11"/>
      <c r="CL72" s="43"/>
      <c r="CM72" s="43"/>
      <c r="CN72" s="43"/>
      <c r="CO72" s="43"/>
    </row>
    <row r="73" spans="1:93" ht="15" customHeight="1" x14ac:dyDescent="0.25">
      <c r="A73">
        <v>61739</v>
      </c>
      <c r="B73" t="s">
        <v>1807</v>
      </c>
      <c r="C73" t="s">
        <v>1806</v>
      </c>
      <c r="D73">
        <v>347</v>
      </c>
      <c r="E73" t="s">
        <v>2</v>
      </c>
      <c r="F73" t="s">
        <v>1739</v>
      </c>
      <c r="G73" t="s">
        <v>4</v>
      </c>
      <c r="H73" t="s">
        <v>1725</v>
      </c>
      <c r="I73" s="1">
        <v>44833</v>
      </c>
      <c r="J73" s="1">
        <v>44837</v>
      </c>
      <c r="K73" s="1">
        <v>44928</v>
      </c>
      <c r="L73" s="1">
        <v>44928</v>
      </c>
      <c r="M73" s="2">
        <v>50000000</v>
      </c>
      <c r="N73" t="s">
        <v>6</v>
      </c>
      <c r="O73" t="s">
        <v>1742</v>
      </c>
      <c r="P73" t="s">
        <v>8</v>
      </c>
      <c r="R73" s="1">
        <v>44833</v>
      </c>
      <c r="S73" s="1">
        <v>44837</v>
      </c>
      <c r="T73" s="1">
        <v>44928</v>
      </c>
      <c r="U73" s="1">
        <v>44928</v>
      </c>
      <c r="V73" s="5">
        <v>0.25277777777777777</v>
      </c>
      <c r="W73">
        <v>91</v>
      </c>
      <c r="X73" s="6">
        <v>0</v>
      </c>
      <c r="Y73" s="6">
        <v>0</v>
      </c>
      <c r="Z73" s="6">
        <v>146611.11111111109</v>
      </c>
      <c r="AA73" s="6">
        <v>146611.11111111109</v>
      </c>
      <c r="AB73">
        <v>0</v>
      </c>
      <c r="AC73">
        <v>0</v>
      </c>
      <c r="AD73" s="2">
        <v>50000000</v>
      </c>
      <c r="AE73" s="89">
        <v>1.1599999999999999E-2</v>
      </c>
      <c r="AF73" s="90">
        <v>0</v>
      </c>
      <c r="AG73" s="9">
        <v>1</v>
      </c>
      <c r="AH73" s="4">
        <f t="shared" ref="AH73:AH74" si="112">AE73+$AO$1</f>
        <v>2.1600000000000001E-2</v>
      </c>
      <c r="AI73" s="4">
        <f t="shared" ref="AI73:AI74" si="113">AE73-$AO$1</f>
        <v>1.599999999999999E-3</v>
      </c>
      <c r="AJ73" s="9">
        <f t="shared" ref="AJ73:AJ74" si="114">AH73*AD73*V73</f>
        <v>273000</v>
      </c>
      <c r="AK73" s="9">
        <f t="shared" ref="AK73:AK74" si="115">AA73</f>
        <v>146611.11111111109</v>
      </c>
      <c r="AL73" s="9">
        <f t="shared" ref="AL73:AL74" si="116">AI73*AD73*V73</f>
        <v>20222.222222222212</v>
      </c>
      <c r="AM73" t="s">
        <v>1740</v>
      </c>
      <c r="AN73" t="s">
        <v>6</v>
      </c>
      <c r="AO73" s="10"/>
      <c r="BH73" s="91"/>
      <c r="BP73" s="1"/>
      <c r="BX73" s="11"/>
      <c r="BY73" s="11"/>
      <c r="CL73" s="43"/>
      <c r="CM73" s="43"/>
      <c r="CN73" s="43"/>
      <c r="CO73" s="43"/>
    </row>
    <row r="74" spans="1:93" ht="15" customHeight="1" x14ac:dyDescent="0.25">
      <c r="A74">
        <v>61740</v>
      </c>
      <c r="B74" t="s">
        <v>1807</v>
      </c>
      <c r="C74" t="s">
        <v>1806</v>
      </c>
      <c r="D74">
        <v>347</v>
      </c>
      <c r="E74" t="s">
        <v>2</v>
      </c>
      <c r="F74" t="s">
        <v>1739</v>
      </c>
      <c r="G74" t="s">
        <v>4</v>
      </c>
      <c r="H74" t="s">
        <v>1725</v>
      </c>
      <c r="I74" s="1">
        <v>44924</v>
      </c>
      <c r="J74" s="1">
        <v>44928</v>
      </c>
      <c r="K74" s="1">
        <v>45019</v>
      </c>
      <c r="L74" s="1">
        <v>45019</v>
      </c>
      <c r="M74" s="2">
        <v>50000000</v>
      </c>
      <c r="N74" t="s">
        <v>6</v>
      </c>
      <c r="O74" t="s">
        <v>1742</v>
      </c>
      <c r="P74" t="s">
        <v>8</v>
      </c>
      <c r="R74" s="1">
        <v>44924</v>
      </c>
      <c r="S74" s="1">
        <v>44928</v>
      </c>
      <c r="T74" s="1">
        <v>45019</v>
      </c>
      <c r="U74" s="1">
        <v>45019</v>
      </c>
      <c r="V74" s="5">
        <v>0.25277777777777777</v>
      </c>
      <c r="W74">
        <v>91</v>
      </c>
      <c r="X74" s="6">
        <v>0</v>
      </c>
      <c r="Y74" s="6">
        <v>0</v>
      </c>
      <c r="Z74" s="6">
        <v>276033.33333333331</v>
      </c>
      <c r="AA74" s="6">
        <v>276033.33333333331</v>
      </c>
      <c r="AB74">
        <v>0</v>
      </c>
      <c r="AC74">
        <v>0</v>
      </c>
      <c r="AD74" s="2">
        <v>50000000</v>
      </c>
      <c r="AE74" s="89">
        <v>2.1840000000000002E-2</v>
      </c>
      <c r="AF74" s="90">
        <v>0</v>
      </c>
      <c r="AG74" s="9">
        <v>1</v>
      </c>
      <c r="AH74" s="4">
        <f t="shared" si="112"/>
        <v>3.184E-2</v>
      </c>
      <c r="AI74" s="4">
        <f t="shared" si="113"/>
        <v>1.1840000000000002E-2</v>
      </c>
      <c r="AJ74" s="9">
        <f t="shared" si="114"/>
        <v>402422.22222222219</v>
      </c>
      <c r="AK74" s="9">
        <f t="shared" si="115"/>
        <v>276033.33333333331</v>
      </c>
      <c r="AL74" s="9">
        <f t="shared" si="116"/>
        <v>149644.44444444447</v>
      </c>
      <c r="AM74" t="s">
        <v>1740</v>
      </c>
      <c r="AN74" t="s">
        <v>6</v>
      </c>
      <c r="AO74" s="10"/>
      <c r="BH74" s="91"/>
      <c r="BP74" s="1"/>
      <c r="BX74" s="11"/>
      <c r="BY74" s="11"/>
      <c r="CL74" s="43"/>
      <c r="CM74" s="43"/>
      <c r="CN74" s="43"/>
      <c r="CO74" s="43"/>
    </row>
    <row r="75" spans="1:93" ht="15" customHeight="1" x14ac:dyDescent="0.25">
      <c r="A75">
        <v>56026</v>
      </c>
      <c r="B75" t="s">
        <v>1808</v>
      </c>
      <c r="C75" t="s">
        <v>1809</v>
      </c>
      <c r="D75">
        <v>348</v>
      </c>
      <c r="E75" t="s">
        <v>2</v>
      </c>
      <c r="F75" t="s">
        <v>1739</v>
      </c>
      <c r="G75" t="s">
        <v>4</v>
      </c>
      <c r="H75" t="s">
        <v>1725</v>
      </c>
      <c r="I75" s="1"/>
      <c r="J75" s="1">
        <v>44837</v>
      </c>
      <c r="K75" s="1">
        <v>44928</v>
      </c>
      <c r="L75" s="1">
        <v>44928</v>
      </c>
      <c r="M75" s="2">
        <v>50000000</v>
      </c>
      <c r="N75" t="s">
        <v>6</v>
      </c>
      <c r="O75">
        <v>2.6749999999999999E-3</v>
      </c>
      <c r="P75" t="s">
        <v>8</v>
      </c>
      <c r="R75" s="1">
        <v>44928</v>
      </c>
      <c r="S75" s="1">
        <v>44837</v>
      </c>
      <c r="T75" s="1">
        <v>44928</v>
      </c>
      <c r="U75" s="1">
        <v>44928</v>
      </c>
      <c r="V75" s="5">
        <v>0.25277777777777777</v>
      </c>
      <c r="W75">
        <v>91</v>
      </c>
      <c r="X75" s="6">
        <v>0</v>
      </c>
      <c r="Y75" s="6">
        <v>0</v>
      </c>
      <c r="Z75" s="6">
        <v>-33809.027777777774</v>
      </c>
      <c r="AA75" s="6">
        <v>-33809.027777777774</v>
      </c>
      <c r="AB75">
        <v>0</v>
      </c>
      <c r="AC75">
        <v>0</v>
      </c>
      <c r="AD75" s="2">
        <v>50000000</v>
      </c>
      <c r="AE75" s="89">
        <v>2.6749999999999999E-3</v>
      </c>
      <c r="AF75" s="90">
        <v>0</v>
      </c>
      <c r="AG75" s="9">
        <v>1</v>
      </c>
      <c r="AH75" s="9"/>
      <c r="AI75" s="9"/>
      <c r="AJ75" s="9">
        <f t="shared" ref="AJ75:AJ76" si="117">AA75</f>
        <v>-33809.027777777774</v>
      </c>
      <c r="AK75" s="9">
        <f t="shared" ref="AK75:AL75" si="118">AJ75</f>
        <v>-33809.027777777774</v>
      </c>
      <c r="AL75" s="9">
        <f t="shared" si="118"/>
        <v>-33809.027777777774</v>
      </c>
      <c r="AM75" t="s">
        <v>1740</v>
      </c>
      <c r="AN75" t="s">
        <v>6</v>
      </c>
      <c r="AO75" s="10"/>
      <c r="BH75" s="91"/>
      <c r="BP75" s="1"/>
      <c r="BX75" s="11"/>
      <c r="BY75" s="11"/>
      <c r="CL75" s="43"/>
      <c r="CM75" s="43"/>
      <c r="CN75" s="43"/>
      <c r="CO75" s="43"/>
    </row>
    <row r="76" spans="1:93" ht="15" customHeight="1" x14ac:dyDescent="0.25">
      <c r="A76">
        <v>56027</v>
      </c>
      <c r="B76" t="s">
        <v>1808</v>
      </c>
      <c r="C76" t="s">
        <v>1809</v>
      </c>
      <c r="D76">
        <v>348</v>
      </c>
      <c r="E76" t="s">
        <v>2</v>
      </c>
      <c r="F76" t="s">
        <v>1739</v>
      </c>
      <c r="G76" t="s">
        <v>4</v>
      </c>
      <c r="H76" t="s">
        <v>1725</v>
      </c>
      <c r="I76" s="1"/>
      <c r="J76" s="1">
        <v>44928</v>
      </c>
      <c r="K76" s="1">
        <v>45019</v>
      </c>
      <c r="L76" s="1">
        <v>45019</v>
      </c>
      <c r="M76" s="2">
        <v>50000000</v>
      </c>
      <c r="N76" t="s">
        <v>6</v>
      </c>
      <c r="O76">
        <v>2.6749999999999999E-3</v>
      </c>
      <c r="P76" t="s">
        <v>8</v>
      </c>
      <c r="R76" s="1">
        <v>45019</v>
      </c>
      <c r="S76" s="1">
        <v>44928</v>
      </c>
      <c r="T76" s="1">
        <v>45019</v>
      </c>
      <c r="U76" s="1">
        <v>45019</v>
      </c>
      <c r="V76" s="5">
        <v>0.25277777777777777</v>
      </c>
      <c r="W76">
        <v>91</v>
      </c>
      <c r="X76" s="6">
        <v>0</v>
      </c>
      <c r="Y76" s="6">
        <v>0</v>
      </c>
      <c r="Z76" s="6">
        <v>-33809.027777777774</v>
      </c>
      <c r="AA76" s="6">
        <v>-33809.027777777774</v>
      </c>
      <c r="AB76">
        <v>0</v>
      </c>
      <c r="AC76">
        <v>0</v>
      </c>
      <c r="AD76" s="2">
        <v>50000000</v>
      </c>
      <c r="AE76" s="89">
        <v>2.6749999999999999E-3</v>
      </c>
      <c r="AF76" s="90">
        <v>0</v>
      </c>
      <c r="AG76" s="9">
        <v>1</v>
      </c>
      <c r="AH76" s="9"/>
      <c r="AI76" s="9"/>
      <c r="AJ76" s="9">
        <f t="shared" si="117"/>
        <v>-33809.027777777774</v>
      </c>
      <c r="AK76" s="9">
        <f t="shared" ref="AK76:AL76" si="119">AJ76</f>
        <v>-33809.027777777774</v>
      </c>
      <c r="AL76" s="9">
        <f t="shared" si="119"/>
        <v>-33809.027777777774</v>
      </c>
      <c r="AM76" t="s">
        <v>1740</v>
      </c>
      <c r="AN76" t="s">
        <v>6</v>
      </c>
      <c r="AO76" s="10"/>
      <c r="BH76" s="91"/>
      <c r="BP76" s="1"/>
      <c r="BX76" s="11"/>
      <c r="BY76" s="11"/>
      <c r="CL76" s="43"/>
      <c r="CM76" s="43"/>
      <c r="CN76" s="43"/>
      <c r="CO76" s="43"/>
    </row>
    <row r="77" spans="1:93" ht="15" customHeight="1" x14ac:dyDescent="0.25">
      <c r="A77">
        <v>56054</v>
      </c>
      <c r="B77" t="s">
        <v>1810</v>
      </c>
      <c r="C77" t="s">
        <v>1809</v>
      </c>
      <c r="D77">
        <v>348</v>
      </c>
      <c r="E77" t="s">
        <v>2</v>
      </c>
      <c r="F77" t="s">
        <v>1739</v>
      </c>
      <c r="G77" t="s">
        <v>4</v>
      </c>
      <c r="H77" t="s">
        <v>1725</v>
      </c>
      <c r="I77" s="1">
        <v>44833</v>
      </c>
      <c r="J77" s="1">
        <v>44837</v>
      </c>
      <c r="K77" s="1">
        <v>44928</v>
      </c>
      <c r="L77" s="1">
        <v>44928</v>
      </c>
      <c r="M77" s="2">
        <v>50000000</v>
      </c>
      <c r="N77" t="s">
        <v>6</v>
      </c>
      <c r="O77" t="s">
        <v>1742</v>
      </c>
      <c r="P77" t="s">
        <v>8</v>
      </c>
      <c r="R77" s="1">
        <v>44833</v>
      </c>
      <c r="S77" s="1">
        <v>44837</v>
      </c>
      <c r="T77" s="1">
        <v>44928</v>
      </c>
      <c r="U77" s="1">
        <v>44928</v>
      </c>
      <c r="V77" s="5">
        <v>0.25277777777777777</v>
      </c>
      <c r="W77">
        <v>91</v>
      </c>
      <c r="X77" s="6">
        <v>0</v>
      </c>
      <c r="Y77" s="6">
        <v>0</v>
      </c>
      <c r="Z77" s="6">
        <v>146611.11111111109</v>
      </c>
      <c r="AA77" s="6">
        <v>146611.11111111109</v>
      </c>
      <c r="AB77">
        <v>0</v>
      </c>
      <c r="AC77">
        <v>0</v>
      </c>
      <c r="AD77" s="2">
        <v>50000000</v>
      </c>
      <c r="AE77" s="89">
        <v>1.1599999999999999E-2</v>
      </c>
      <c r="AF77" s="90">
        <v>0</v>
      </c>
      <c r="AG77" s="9">
        <v>1</v>
      </c>
      <c r="AH77" s="4">
        <f t="shared" ref="AH77:AH78" si="120">AE77+$AO$1</f>
        <v>2.1600000000000001E-2</v>
      </c>
      <c r="AI77" s="4">
        <f t="shared" ref="AI77:AI78" si="121">AE77-$AO$1</f>
        <v>1.599999999999999E-3</v>
      </c>
      <c r="AJ77" s="9">
        <f t="shared" ref="AJ77:AJ78" si="122">AH77*AD77*V77</f>
        <v>273000</v>
      </c>
      <c r="AK77" s="9">
        <f t="shared" ref="AK77:AK78" si="123">AA77</f>
        <v>146611.11111111109</v>
      </c>
      <c r="AL77" s="9">
        <f t="shared" ref="AL77:AL78" si="124">AI77*AD77*V77</f>
        <v>20222.222222222212</v>
      </c>
      <c r="AM77" t="s">
        <v>1740</v>
      </c>
      <c r="AN77" t="s">
        <v>6</v>
      </c>
      <c r="AO77" s="10"/>
      <c r="BH77" s="91"/>
      <c r="BP77" s="1"/>
      <c r="BX77" s="11"/>
      <c r="BY77" s="11"/>
      <c r="CL77" s="43"/>
      <c r="CM77" s="43"/>
      <c r="CN77" s="43"/>
      <c r="CO77" s="43"/>
    </row>
    <row r="78" spans="1:93" ht="15" customHeight="1" x14ac:dyDescent="0.25">
      <c r="A78">
        <v>56055</v>
      </c>
      <c r="B78" t="s">
        <v>1810</v>
      </c>
      <c r="C78" t="s">
        <v>1809</v>
      </c>
      <c r="D78">
        <v>348</v>
      </c>
      <c r="E78" t="s">
        <v>2</v>
      </c>
      <c r="F78" t="s">
        <v>1739</v>
      </c>
      <c r="G78" t="s">
        <v>4</v>
      </c>
      <c r="H78" t="s">
        <v>1725</v>
      </c>
      <c r="I78" s="1">
        <v>44924</v>
      </c>
      <c r="J78" s="1">
        <v>44928</v>
      </c>
      <c r="K78" s="1">
        <v>45019</v>
      </c>
      <c r="L78" s="1">
        <v>45019</v>
      </c>
      <c r="M78" s="2">
        <v>50000000</v>
      </c>
      <c r="N78" t="s">
        <v>6</v>
      </c>
      <c r="O78" t="s">
        <v>1742</v>
      </c>
      <c r="P78" t="s">
        <v>8</v>
      </c>
      <c r="R78" s="1">
        <v>44924</v>
      </c>
      <c r="S78" s="1">
        <v>44928</v>
      </c>
      <c r="T78" s="1">
        <v>45019</v>
      </c>
      <c r="U78" s="1">
        <v>45019</v>
      </c>
      <c r="V78" s="5">
        <v>0.25277777777777777</v>
      </c>
      <c r="W78">
        <v>91</v>
      </c>
      <c r="X78" s="6">
        <v>0</v>
      </c>
      <c r="Y78" s="6">
        <v>0</v>
      </c>
      <c r="Z78" s="6">
        <v>276033.33333333331</v>
      </c>
      <c r="AA78" s="6">
        <v>276033.33333333331</v>
      </c>
      <c r="AB78">
        <v>0</v>
      </c>
      <c r="AC78">
        <v>0</v>
      </c>
      <c r="AD78" s="2">
        <v>50000000</v>
      </c>
      <c r="AE78" s="89">
        <v>2.1840000000000002E-2</v>
      </c>
      <c r="AF78" s="90">
        <v>0</v>
      </c>
      <c r="AG78" s="9">
        <v>1</v>
      </c>
      <c r="AH78" s="4">
        <f t="shared" si="120"/>
        <v>3.184E-2</v>
      </c>
      <c r="AI78" s="4">
        <f t="shared" si="121"/>
        <v>1.1840000000000002E-2</v>
      </c>
      <c r="AJ78" s="9">
        <f t="shared" si="122"/>
        <v>402422.22222222219</v>
      </c>
      <c r="AK78" s="9">
        <f t="shared" si="123"/>
        <v>276033.33333333331</v>
      </c>
      <c r="AL78" s="9">
        <f t="shared" si="124"/>
        <v>149644.44444444447</v>
      </c>
      <c r="AM78" t="s">
        <v>1740</v>
      </c>
      <c r="AN78" t="s">
        <v>6</v>
      </c>
      <c r="AO78" s="10"/>
      <c r="BH78" s="91"/>
      <c r="BP78" s="1"/>
      <c r="BX78" s="11"/>
      <c r="BY78" s="11"/>
      <c r="CL78" s="43"/>
      <c r="CM78" s="43"/>
      <c r="CN78" s="43"/>
      <c r="CO78" s="43"/>
    </row>
    <row r="79" spans="1:93" ht="15" customHeight="1" x14ac:dyDescent="0.25">
      <c r="A79">
        <v>56075</v>
      </c>
      <c r="B79" t="s">
        <v>1811</v>
      </c>
      <c r="C79" t="s">
        <v>1812</v>
      </c>
      <c r="D79">
        <v>350</v>
      </c>
      <c r="E79" t="s">
        <v>2</v>
      </c>
      <c r="F79" t="s">
        <v>1739</v>
      </c>
      <c r="G79" t="s">
        <v>4</v>
      </c>
      <c r="H79" t="s">
        <v>1013</v>
      </c>
      <c r="I79" s="1"/>
      <c r="J79" s="1">
        <v>44925</v>
      </c>
      <c r="K79" s="1">
        <v>45016</v>
      </c>
      <c r="L79" s="1">
        <v>45016</v>
      </c>
      <c r="M79" s="2">
        <v>50000000</v>
      </c>
      <c r="N79" t="s">
        <v>6</v>
      </c>
      <c r="O79" s="8">
        <v>6.1999999999999998E-3</v>
      </c>
      <c r="P79" t="s">
        <v>8</v>
      </c>
      <c r="R79" s="1">
        <v>45016</v>
      </c>
      <c r="S79" s="1">
        <v>44925</v>
      </c>
      <c r="T79" s="1">
        <v>45016</v>
      </c>
      <c r="U79" s="1">
        <v>45016</v>
      </c>
      <c r="V79" s="5">
        <v>0.25277777777777777</v>
      </c>
      <c r="W79">
        <v>91</v>
      </c>
      <c r="X79" s="6">
        <v>0</v>
      </c>
      <c r="Y79" s="6">
        <v>0</v>
      </c>
      <c r="Z79" s="6">
        <v>-78361.111111111109</v>
      </c>
      <c r="AA79" s="6">
        <v>-78361.111111111109</v>
      </c>
      <c r="AB79">
        <v>0</v>
      </c>
      <c r="AC79">
        <v>0</v>
      </c>
      <c r="AD79" s="2">
        <v>50000000</v>
      </c>
      <c r="AE79" s="89">
        <v>6.1999999999999998E-3</v>
      </c>
      <c r="AF79" s="90">
        <v>0</v>
      </c>
      <c r="AG79" s="9">
        <v>1</v>
      </c>
      <c r="AH79" s="9"/>
      <c r="AI79" s="9"/>
      <c r="AJ79" s="9">
        <f t="shared" ref="AJ79:AJ80" si="125">AA79</f>
        <v>-78361.111111111109</v>
      </c>
      <c r="AK79" s="9">
        <f t="shared" ref="AK79:AL79" si="126">AJ79</f>
        <v>-78361.111111111109</v>
      </c>
      <c r="AL79" s="9">
        <f t="shared" si="126"/>
        <v>-78361.111111111109</v>
      </c>
      <c r="AM79" t="s">
        <v>1740</v>
      </c>
      <c r="AN79" t="s">
        <v>6</v>
      </c>
      <c r="AO79" s="10"/>
      <c r="BH79" s="91"/>
      <c r="BP79" s="1"/>
      <c r="BX79" s="11"/>
      <c r="BY79" s="11"/>
      <c r="CL79" s="43"/>
      <c r="CM79" s="43"/>
      <c r="CN79" s="43"/>
      <c r="CO79" s="43"/>
    </row>
    <row r="80" spans="1:93" ht="15" customHeight="1" x14ac:dyDescent="0.25">
      <c r="A80">
        <v>56076</v>
      </c>
      <c r="B80" t="s">
        <v>1811</v>
      </c>
      <c r="C80" t="s">
        <v>1812</v>
      </c>
      <c r="D80">
        <v>350</v>
      </c>
      <c r="E80" t="s">
        <v>2</v>
      </c>
      <c r="F80" t="s">
        <v>1739</v>
      </c>
      <c r="G80" t="s">
        <v>4</v>
      </c>
      <c r="H80" t="s">
        <v>1013</v>
      </c>
      <c r="I80" s="1"/>
      <c r="J80" s="1">
        <v>45016</v>
      </c>
      <c r="K80" s="1">
        <v>45107</v>
      </c>
      <c r="L80" s="1">
        <v>45107</v>
      </c>
      <c r="M80" s="2">
        <v>50000000</v>
      </c>
      <c r="N80" t="s">
        <v>6</v>
      </c>
      <c r="O80">
        <v>6.1999999999999998E-3</v>
      </c>
      <c r="P80" t="s">
        <v>8</v>
      </c>
      <c r="R80" s="1">
        <v>45107</v>
      </c>
      <c r="S80" s="1">
        <v>45016</v>
      </c>
      <c r="T80" s="1">
        <v>45107</v>
      </c>
      <c r="U80" s="1">
        <v>45107</v>
      </c>
      <c r="V80" s="5">
        <v>0.25277777777777777</v>
      </c>
      <c r="W80">
        <v>91</v>
      </c>
      <c r="X80" s="6">
        <v>0</v>
      </c>
      <c r="Y80" s="6">
        <v>0</v>
      </c>
      <c r="Z80" s="6">
        <v>-78361.111111111109</v>
      </c>
      <c r="AA80" s="6">
        <v>-78361.111111111109</v>
      </c>
      <c r="AB80">
        <v>0</v>
      </c>
      <c r="AC80">
        <v>0</v>
      </c>
      <c r="AD80" s="2">
        <v>50000000</v>
      </c>
      <c r="AE80" s="89">
        <v>6.1999999999999998E-3</v>
      </c>
      <c r="AF80" s="90">
        <v>0</v>
      </c>
      <c r="AG80" s="9">
        <v>1</v>
      </c>
      <c r="AH80" s="9"/>
      <c r="AI80" s="9"/>
      <c r="AJ80" s="9">
        <f t="shared" si="125"/>
        <v>-78361.111111111109</v>
      </c>
      <c r="AK80" s="9">
        <f t="shared" ref="AK80:AL80" si="127">AJ80</f>
        <v>-78361.111111111109</v>
      </c>
      <c r="AL80" s="9">
        <f t="shared" si="127"/>
        <v>-78361.111111111109</v>
      </c>
      <c r="AM80" t="s">
        <v>1740</v>
      </c>
      <c r="AN80" t="s">
        <v>6</v>
      </c>
      <c r="AO80" s="10"/>
      <c r="BH80" s="91"/>
      <c r="BP80" s="1"/>
      <c r="BX80" s="11"/>
      <c r="BY80" s="11"/>
      <c r="CL80" s="43"/>
      <c r="CM80" s="43"/>
      <c r="CN80" s="43"/>
      <c r="CO80" s="43"/>
    </row>
    <row r="81" spans="1:93" ht="15" customHeight="1" x14ac:dyDescent="0.25">
      <c r="A81">
        <v>56101</v>
      </c>
      <c r="B81" t="s">
        <v>1813</v>
      </c>
      <c r="C81" t="s">
        <v>1812</v>
      </c>
      <c r="D81">
        <v>350</v>
      </c>
      <c r="E81" t="s">
        <v>2</v>
      </c>
      <c r="F81" t="s">
        <v>1739</v>
      </c>
      <c r="G81" t="s">
        <v>4</v>
      </c>
      <c r="H81" t="s">
        <v>1013</v>
      </c>
      <c r="I81" s="1">
        <v>44923</v>
      </c>
      <c r="J81" s="1">
        <v>44925</v>
      </c>
      <c r="K81" s="1">
        <v>45016</v>
      </c>
      <c r="L81" s="1">
        <v>45016</v>
      </c>
      <c r="M81" s="2">
        <v>50000000</v>
      </c>
      <c r="N81" t="s">
        <v>6</v>
      </c>
      <c r="O81" t="s">
        <v>1742</v>
      </c>
      <c r="P81" t="s">
        <v>8</v>
      </c>
      <c r="R81" s="1">
        <v>44923</v>
      </c>
      <c r="S81" s="1">
        <v>44925</v>
      </c>
      <c r="T81" s="1">
        <v>45016</v>
      </c>
      <c r="U81" s="1">
        <v>45016</v>
      </c>
      <c r="V81" s="5">
        <v>0.25277777777777777</v>
      </c>
      <c r="W81">
        <v>91</v>
      </c>
      <c r="X81" s="6">
        <v>0</v>
      </c>
      <c r="Y81" s="6">
        <v>0</v>
      </c>
      <c r="Z81" s="6">
        <v>278308.33333333331</v>
      </c>
      <c r="AA81" s="6">
        <v>278308.33333333331</v>
      </c>
      <c r="AB81">
        <v>0</v>
      </c>
      <c r="AC81">
        <v>0</v>
      </c>
      <c r="AD81" s="2">
        <v>50000000</v>
      </c>
      <c r="AE81" s="89">
        <v>2.2019999999999998E-2</v>
      </c>
      <c r="AF81" s="90">
        <v>0</v>
      </c>
      <c r="AG81" s="9">
        <v>1</v>
      </c>
      <c r="AH81" s="4">
        <f t="shared" ref="AH81:AH82" si="128">AE81+$AO$1</f>
        <v>3.202E-2</v>
      </c>
      <c r="AI81" s="4">
        <f t="shared" ref="AI81:AI82" si="129">AE81-$AO$1</f>
        <v>1.2019999999999998E-2</v>
      </c>
      <c r="AJ81" s="9">
        <f t="shared" ref="AJ81:AJ82" si="130">AH81*AD81*V81</f>
        <v>404697.22222222219</v>
      </c>
      <c r="AK81" s="9">
        <f t="shared" ref="AK81:AK82" si="131">AA81</f>
        <v>278308.33333333331</v>
      </c>
      <c r="AL81" s="9">
        <f t="shared" ref="AL81:AL82" si="132">AI81*AD81*V81</f>
        <v>151919.44444444441</v>
      </c>
      <c r="AM81" t="s">
        <v>1740</v>
      </c>
      <c r="AN81" t="s">
        <v>6</v>
      </c>
      <c r="AO81" s="10"/>
      <c r="BH81" s="91"/>
      <c r="BP81" s="1"/>
      <c r="BX81" s="11"/>
      <c r="BY81" s="11"/>
      <c r="CL81" s="43"/>
      <c r="CM81" s="43"/>
      <c r="CN81" s="43"/>
      <c r="CO81" s="43"/>
    </row>
    <row r="82" spans="1:93" ht="15" customHeight="1" x14ac:dyDescent="0.25">
      <c r="A82">
        <v>56102</v>
      </c>
      <c r="B82" t="s">
        <v>1813</v>
      </c>
      <c r="C82" t="s">
        <v>1812</v>
      </c>
      <c r="D82">
        <v>350</v>
      </c>
      <c r="E82" t="s">
        <v>2</v>
      </c>
      <c r="F82" t="s">
        <v>1739</v>
      </c>
      <c r="G82" t="s">
        <v>4</v>
      </c>
      <c r="H82" t="s">
        <v>1013</v>
      </c>
      <c r="I82" s="1">
        <v>45014</v>
      </c>
      <c r="J82" s="1">
        <v>45016</v>
      </c>
      <c r="K82" s="1">
        <v>45107</v>
      </c>
      <c r="L82" s="1">
        <v>45107</v>
      </c>
      <c r="M82" s="2">
        <v>50000000</v>
      </c>
      <c r="N82" t="s">
        <v>6</v>
      </c>
      <c r="O82" t="s">
        <v>1742</v>
      </c>
      <c r="P82" t="s">
        <v>8</v>
      </c>
      <c r="R82" s="1">
        <v>45014</v>
      </c>
      <c r="S82" s="1">
        <v>45016</v>
      </c>
      <c r="T82" s="1">
        <v>45107</v>
      </c>
      <c r="U82" s="1">
        <v>45107</v>
      </c>
      <c r="V82" s="5">
        <v>0.25277777777777777</v>
      </c>
      <c r="W82">
        <v>91</v>
      </c>
      <c r="X82" s="6">
        <v>0</v>
      </c>
      <c r="Y82" s="6">
        <v>0</v>
      </c>
      <c r="Z82" s="6">
        <v>381062.5</v>
      </c>
      <c r="AA82" s="6">
        <v>381062.5</v>
      </c>
      <c r="AB82">
        <v>0</v>
      </c>
      <c r="AC82">
        <v>0</v>
      </c>
      <c r="AD82" s="2">
        <v>50000000</v>
      </c>
      <c r="AE82" s="89">
        <v>3.015E-2</v>
      </c>
      <c r="AF82" s="90">
        <v>0</v>
      </c>
      <c r="AG82" s="9">
        <v>1</v>
      </c>
      <c r="AH82" s="4">
        <f t="shared" si="128"/>
        <v>4.0149999999999998E-2</v>
      </c>
      <c r="AI82" s="4">
        <f t="shared" si="129"/>
        <v>2.0150000000000001E-2</v>
      </c>
      <c r="AJ82" s="9">
        <f t="shared" si="130"/>
        <v>507451.38888888888</v>
      </c>
      <c r="AK82" s="9">
        <f t="shared" si="131"/>
        <v>381062.5</v>
      </c>
      <c r="AL82" s="9">
        <f t="shared" si="132"/>
        <v>254673.61111111112</v>
      </c>
      <c r="AM82" t="s">
        <v>1740</v>
      </c>
      <c r="AN82" t="s">
        <v>6</v>
      </c>
      <c r="AO82" s="10"/>
      <c r="BH82" s="91"/>
      <c r="BP82" s="1"/>
      <c r="BX82" s="11"/>
      <c r="BY82" s="11"/>
      <c r="CL82" s="43"/>
      <c r="CM82" s="43"/>
      <c r="CN82" s="43"/>
      <c r="CO82" s="43"/>
    </row>
    <row r="83" spans="1:93" ht="15" customHeight="1" x14ac:dyDescent="0.25">
      <c r="A83">
        <v>62391</v>
      </c>
      <c r="B83" t="s">
        <v>1814</v>
      </c>
      <c r="C83" t="s">
        <v>1815</v>
      </c>
      <c r="D83">
        <v>351</v>
      </c>
      <c r="E83" t="s">
        <v>2</v>
      </c>
      <c r="F83" t="s">
        <v>1739</v>
      </c>
      <c r="G83" t="s">
        <v>4</v>
      </c>
      <c r="H83" t="s">
        <v>1816</v>
      </c>
      <c r="I83" s="1"/>
      <c r="J83" s="1">
        <v>44925</v>
      </c>
      <c r="K83" s="1">
        <v>45015</v>
      </c>
      <c r="L83" s="1">
        <v>45015</v>
      </c>
      <c r="M83" s="2">
        <v>50000000</v>
      </c>
      <c r="N83" t="s">
        <v>6</v>
      </c>
      <c r="O83">
        <v>6.2300000000000003E-3</v>
      </c>
      <c r="P83" t="s">
        <v>8</v>
      </c>
      <c r="R83" s="1">
        <v>45015</v>
      </c>
      <c r="S83" s="1">
        <v>44925</v>
      </c>
      <c r="T83" s="1">
        <v>45015</v>
      </c>
      <c r="U83" s="1">
        <v>45015</v>
      </c>
      <c r="V83" s="5">
        <v>0.25</v>
      </c>
      <c r="W83">
        <v>90</v>
      </c>
      <c r="X83" s="6">
        <v>0</v>
      </c>
      <c r="Y83" s="6">
        <v>0</v>
      </c>
      <c r="Z83" s="6">
        <v>-77875</v>
      </c>
      <c r="AA83" s="6">
        <v>-77875</v>
      </c>
      <c r="AB83">
        <v>0</v>
      </c>
      <c r="AC83">
        <v>0</v>
      </c>
      <c r="AD83" s="2">
        <v>50000000</v>
      </c>
      <c r="AE83" s="89">
        <v>6.2300000000000003E-3</v>
      </c>
      <c r="AF83" s="90">
        <v>0</v>
      </c>
      <c r="AG83" s="9">
        <v>1</v>
      </c>
      <c r="AH83" s="9"/>
      <c r="AI83" s="9"/>
      <c r="AJ83" s="9">
        <f t="shared" ref="AJ83:AJ84" si="133">AA83</f>
        <v>-77875</v>
      </c>
      <c r="AK83" s="9">
        <f t="shared" ref="AK83:AL83" si="134">AJ83</f>
        <v>-77875</v>
      </c>
      <c r="AL83" s="9">
        <f t="shared" si="134"/>
        <v>-77875</v>
      </c>
      <c r="AM83" t="s">
        <v>1740</v>
      </c>
      <c r="AN83" t="s">
        <v>6</v>
      </c>
      <c r="AO83" s="10"/>
      <c r="BH83" s="91"/>
      <c r="BP83" s="1"/>
      <c r="BX83" s="11"/>
      <c r="BY83" s="11"/>
      <c r="CL83" s="43"/>
      <c r="CM83" s="43"/>
      <c r="CN83" s="43"/>
      <c r="CO83" s="43"/>
    </row>
    <row r="84" spans="1:93" ht="15" customHeight="1" x14ac:dyDescent="0.25">
      <c r="A84">
        <v>62392</v>
      </c>
      <c r="B84" t="s">
        <v>1814</v>
      </c>
      <c r="C84" t="s">
        <v>1815</v>
      </c>
      <c r="D84">
        <v>351</v>
      </c>
      <c r="E84" t="s">
        <v>2</v>
      </c>
      <c r="F84" t="s">
        <v>1739</v>
      </c>
      <c r="G84" t="s">
        <v>4</v>
      </c>
      <c r="H84" t="s">
        <v>1816</v>
      </c>
      <c r="I84" s="1"/>
      <c r="J84" s="1">
        <v>45015</v>
      </c>
      <c r="K84" s="1">
        <v>45107</v>
      </c>
      <c r="L84" s="1">
        <v>45107</v>
      </c>
      <c r="M84" s="2">
        <v>50000000</v>
      </c>
      <c r="N84" t="s">
        <v>6</v>
      </c>
      <c r="O84">
        <v>6.2300000000000003E-3</v>
      </c>
      <c r="P84" t="s">
        <v>8</v>
      </c>
      <c r="R84" s="1">
        <v>45107</v>
      </c>
      <c r="S84" s="1">
        <v>45015</v>
      </c>
      <c r="T84" s="1">
        <v>45107</v>
      </c>
      <c r="U84" s="1">
        <v>45107</v>
      </c>
      <c r="V84" s="5">
        <v>0.25555555555555554</v>
      </c>
      <c r="W84">
        <v>92</v>
      </c>
      <c r="X84" s="6">
        <v>0</v>
      </c>
      <c r="Y84" s="6">
        <v>0</v>
      </c>
      <c r="Z84" s="6">
        <v>-79605.555555555547</v>
      </c>
      <c r="AA84" s="6">
        <v>-79605.555555555547</v>
      </c>
      <c r="AB84">
        <v>0</v>
      </c>
      <c r="AC84">
        <v>0</v>
      </c>
      <c r="AD84" s="2">
        <v>50000000</v>
      </c>
      <c r="AE84" s="89">
        <v>6.2300000000000003E-3</v>
      </c>
      <c r="AF84" s="90">
        <v>0</v>
      </c>
      <c r="AG84" s="9">
        <v>1</v>
      </c>
      <c r="AH84" s="9"/>
      <c r="AI84" s="9"/>
      <c r="AJ84" s="9">
        <f t="shared" si="133"/>
        <v>-79605.555555555547</v>
      </c>
      <c r="AK84" s="9">
        <f t="shared" ref="AK84:AL84" si="135">AJ84</f>
        <v>-79605.555555555547</v>
      </c>
      <c r="AL84" s="9">
        <f t="shared" si="135"/>
        <v>-79605.555555555547</v>
      </c>
      <c r="AM84" t="s">
        <v>1740</v>
      </c>
      <c r="AN84" t="s">
        <v>6</v>
      </c>
      <c r="AO84" s="10"/>
      <c r="BH84" s="91"/>
      <c r="BP84" s="1"/>
      <c r="BX84" s="11"/>
      <c r="BY84" s="11"/>
      <c r="CL84" s="43"/>
      <c r="CM84" s="43"/>
      <c r="CN84" s="43"/>
      <c r="CO84" s="43"/>
    </row>
    <row r="85" spans="1:93" ht="15" customHeight="1" x14ac:dyDescent="0.25">
      <c r="A85">
        <v>62417</v>
      </c>
      <c r="B85" t="s">
        <v>1817</v>
      </c>
      <c r="C85" t="s">
        <v>1815</v>
      </c>
      <c r="D85">
        <v>351</v>
      </c>
      <c r="E85" t="s">
        <v>2</v>
      </c>
      <c r="F85" t="s">
        <v>1739</v>
      </c>
      <c r="G85" t="s">
        <v>4</v>
      </c>
      <c r="H85" t="s">
        <v>1816</v>
      </c>
      <c r="I85" s="1">
        <v>44923</v>
      </c>
      <c r="J85" s="1">
        <v>44925</v>
      </c>
      <c r="K85" s="1">
        <v>45015</v>
      </c>
      <c r="L85" s="1">
        <v>45015</v>
      </c>
      <c r="M85" s="2">
        <v>50000000</v>
      </c>
      <c r="N85" t="s">
        <v>6</v>
      </c>
      <c r="O85" s="8" t="s">
        <v>1742</v>
      </c>
      <c r="P85" t="s">
        <v>8</v>
      </c>
      <c r="R85" s="1">
        <v>44923</v>
      </c>
      <c r="S85" s="1">
        <v>44925</v>
      </c>
      <c r="T85" s="1">
        <v>45015</v>
      </c>
      <c r="U85" s="1">
        <v>45015</v>
      </c>
      <c r="V85" s="5">
        <v>0.25</v>
      </c>
      <c r="W85">
        <v>90</v>
      </c>
      <c r="X85" s="6">
        <v>0</v>
      </c>
      <c r="Y85" s="6">
        <v>0</v>
      </c>
      <c r="Z85" s="6">
        <v>275250</v>
      </c>
      <c r="AA85" s="6">
        <v>275250</v>
      </c>
      <c r="AB85">
        <v>0</v>
      </c>
      <c r="AC85">
        <v>0</v>
      </c>
      <c r="AD85" s="2">
        <v>50000000</v>
      </c>
      <c r="AE85" s="89">
        <v>2.2019999999999998E-2</v>
      </c>
      <c r="AF85" s="90">
        <v>0</v>
      </c>
      <c r="AG85" s="9">
        <v>1</v>
      </c>
      <c r="AH85" s="4">
        <f t="shared" ref="AH85:AH86" si="136">AE85+$AO$1</f>
        <v>3.202E-2</v>
      </c>
      <c r="AI85" s="4">
        <f t="shared" ref="AI85:AI86" si="137">AE85-$AO$1</f>
        <v>1.2019999999999998E-2</v>
      </c>
      <c r="AJ85" s="9">
        <f t="shared" ref="AJ85:AJ86" si="138">AH85*AD85*V85</f>
        <v>400250</v>
      </c>
      <c r="AK85" s="9">
        <f t="shared" ref="AK85:AK86" si="139">AA85</f>
        <v>275250</v>
      </c>
      <c r="AL85" s="9">
        <f t="shared" ref="AL85:AL86" si="140">AI85*AD85*V85</f>
        <v>150249.99999999997</v>
      </c>
      <c r="AM85" t="s">
        <v>1740</v>
      </c>
      <c r="AN85" t="s">
        <v>6</v>
      </c>
      <c r="AO85" s="10"/>
      <c r="BH85" s="91"/>
      <c r="BP85" s="1"/>
      <c r="BX85" s="11"/>
      <c r="BY85" s="11"/>
      <c r="CL85" s="43"/>
      <c r="CM85" s="43"/>
      <c r="CN85" s="43"/>
      <c r="CO85" s="43"/>
    </row>
    <row r="86" spans="1:93" ht="15" customHeight="1" x14ac:dyDescent="0.25">
      <c r="A86">
        <v>62418</v>
      </c>
      <c r="B86" t="s">
        <v>1817</v>
      </c>
      <c r="C86" t="s">
        <v>1815</v>
      </c>
      <c r="D86">
        <v>351</v>
      </c>
      <c r="E86" t="s">
        <v>2</v>
      </c>
      <c r="F86" t="s">
        <v>1739</v>
      </c>
      <c r="G86" t="s">
        <v>4</v>
      </c>
      <c r="H86" t="s">
        <v>1816</v>
      </c>
      <c r="I86" s="1">
        <v>45013</v>
      </c>
      <c r="J86" s="1">
        <v>45015</v>
      </c>
      <c r="K86" s="1">
        <v>45107</v>
      </c>
      <c r="L86" s="1">
        <v>45107</v>
      </c>
      <c r="M86" s="2">
        <v>50000000</v>
      </c>
      <c r="N86" t="s">
        <v>6</v>
      </c>
      <c r="O86" s="8" t="s">
        <v>1742</v>
      </c>
      <c r="P86" t="s">
        <v>8</v>
      </c>
      <c r="R86" s="1">
        <v>45013</v>
      </c>
      <c r="S86" s="1">
        <v>45015</v>
      </c>
      <c r="T86" s="1">
        <v>45107</v>
      </c>
      <c r="U86" s="1">
        <v>45107</v>
      </c>
      <c r="V86" s="5">
        <v>0.25555555555555554</v>
      </c>
      <c r="W86">
        <v>92</v>
      </c>
      <c r="X86" s="6">
        <v>0</v>
      </c>
      <c r="Y86" s="6">
        <v>0</v>
      </c>
      <c r="Z86" s="6">
        <v>382055.55555555556</v>
      </c>
      <c r="AA86" s="6">
        <v>382055.55555555556</v>
      </c>
      <c r="AB86">
        <v>0</v>
      </c>
      <c r="AC86">
        <v>0</v>
      </c>
      <c r="AD86" s="2">
        <v>50000000</v>
      </c>
      <c r="AE86" s="89">
        <v>2.9900000000000003E-2</v>
      </c>
      <c r="AF86" s="90">
        <v>0</v>
      </c>
      <c r="AG86" s="9">
        <v>1</v>
      </c>
      <c r="AH86" s="4">
        <f t="shared" si="136"/>
        <v>3.9900000000000005E-2</v>
      </c>
      <c r="AI86" s="4">
        <f t="shared" si="137"/>
        <v>1.9900000000000001E-2</v>
      </c>
      <c r="AJ86" s="9">
        <f t="shared" si="138"/>
        <v>509833.33333333337</v>
      </c>
      <c r="AK86" s="9">
        <f t="shared" si="139"/>
        <v>382055.55555555556</v>
      </c>
      <c r="AL86" s="9">
        <f t="shared" si="140"/>
        <v>254277.77777777775</v>
      </c>
      <c r="AM86" t="s">
        <v>1740</v>
      </c>
      <c r="AN86" t="s">
        <v>6</v>
      </c>
      <c r="AO86" s="10"/>
      <c r="BH86" s="91"/>
      <c r="BP86" s="1"/>
      <c r="BX86" s="11"/>
      <c r="BY86" s="11"/>
      <c r="CL86" s="43"/>
      <c r="CM86" s="43"/>
      <c r="CN86" s="43"/>
      <c r="CO86" s="43"/>
    </row>
    <row r="87" spans="1:93" ht="15" customHeight="1" x14ac:dyDescent="0.25">
      <c r="A87">
        <v>61768</v>
      </c>
      <c r="B87" t="s">
        <v>1818</v>
      </c>
      <c r="C87" t="s">
        <v>1728</v>
      </c>
      <c r="D87">
        <v>359</v>
      </c>
      <c r="E87" t="s">
        <v>2</v>
      </c>
      <c r="F87" t="s">
        <v>1784</v>
      </c>
      <c r="G87" t="s">
        <v>1720</v>
      </c>
      <c r="H87" t="s">
        <v>1725</v>
      </c>
      <c r="I87" s="1"/>
      <c r="J87" s="1">
        <v>44837</v>
      </c>
      <c r="K87" s="1">
        <v>44928</v>
      </c>
      <c r="L87" s="1">
        <v>44928</v>
      </c>
      <c r="M87" s="2">
        <v>100000000</v>
      </c>
      <c r="N87" t="s">
        <v>6</v>
      </c>
      <c r="O87">
        <v>7.43E-3</v>
      </c>
      <c r="P87" t="s">
        <v>8</v>
      </c>
      <c r="R87" s="1">
        <v>44928</v>
      </c>
      <c r="S87" s="1">
        <v>44837</v>
      </c>
      <c r="T87" s="1">
        <v>44928</v>
      </c>
      <c r="U87" s="1">
        <v>44928</v>
      </c>
      <c r="V87" s="5">
        <v>0.25277777777777777</v>
      </c>
      <c r="W87">
        <v>91</v>
      </c>
      <c r="X87" s="6">
        <v>0</v>
      </c>
      <c r="Y87" s="6">
        <v>0</v>
      </c>
      <c r="Z87" s="6">
        <v>-187813.88888888888</v>
      </c>
      <c r="AA87" s="6">
        <v>-187813.88888888888</v>
      </c>
      <c r="AB87">
        <v>0</v>
      </c>
      <c r="AC87">
        <v>0</v>
      </c>
      <c r="AD87" s="2">
        <v>100000000</v>
      </c>
      <c r="AE87" s="89">
        <v>7.43E-3</v>
      </c>
      <c r="AF87" s="90">
        <v>0</v>
      </c>
      <c r="AG87" s="9">
        <v>1</v>
      </c>
      <c r="AH87" s="9"/>
      <c r="AI87" s="9"/>
      <c r="AJ87" s="9">
        <f t="shared" ref="AJ87:AJ92" si="141">AA87</f>
        <v>-187813.88888888888</v>
      </c>
      <c r="AK87" s="9">
        <f t="shared" ref="AK87:AL87" si="142">AJ87</f>
        <v>-187813.88888888888</v>
      </c>
      <c r="AL87" s="9">
        <f t="shared" si="142"/>
        <v>-187813.88888888888</v>
      </c>
      <c r="AM87" t="s">
        <v>1740</v>
      </c>
      <c r="AN87" t="s">
        <v>6</v>
      </c>
      <c r="AO87" s="10"/>
      <c r="BH87" s="91"/>
      <c r="BP87" s="1"/>
      <c r="BX87" s="11"/>
      <c r="BY87" s="11"/>
      <c r="CL87" s="43"/>
      <c r="CM87" s="43"/>
      <c r="CN87" s="43"/>
      <c r="CO87" s="43"/>
    </row>
    <row r="88" spans="1:93" ht="15" customHeight="1" x14ac:dyDescent="0.25">
      <c r="A88">
        <v>61769</v>
      </c>
      <c r="B88" t="s">
        <v>1818</v>
      </c>
      <c r="C88" t="s">
        <v>1728</v>
      </c>
      <c r="D88">
        <v>359</v>
      </c>
      <c r="E88" t="s">
        <v>2</v>
      </c>
      <c r="F88" t="s">
        <v>1784</v>
      </c>
      <c r="G88" t="s">
        <v>1720</v>
      </c>
      <c r="H88" t="s">
        <v>1725</v>
      </c>
      <c r="I88" s="1"/>
      <c r="J88" s="1">
        <v>44928</v>
      </c>
      <c r="K88" s="1">
        <v>45019</v>
      </c>
      <c r="L88" s="1">
        <v>45019</v>
      </c>
      <c r="M88" s="2">
        <v>100000000</v>
      </c>
      <c r="N88" t="s">
        <v>6</v>
      </c>
      <c r="O88">
        <v>7.43E-3</v>
      </c>
      <c r="P88" t="s">
        <v>8</v>
      </c>
      <c r="R88" s="1">
        <v>45019</v>
      </c>
      <c r="S88" s="1">
        <v>44928</v>
      </c>
      <c r="T88" s="1">
        <v>45019</v>
      </c>
      <c r="U88" s="1">
        <v>45019</v>
      </c>
      <c r="V88" s="5">
        <v>0.25277777777777777</v>
      </c>
      <c r="W88">
        <v>91</v>
      </c>
      <c r="X88" s="6">
        <v>0</v>
      </c>
      <c r="Y88" s="6">
        <v>0</v>
      </c>
      <c r="Z88" s="6">
        <v>-187813.88888888888</v>
      </c>
      <c r="AA88" s="6">
        <v>-187813.88888888888</v>
      </c>
      <c r="AB88">
        <v>0</v>
      </c>
      <c r="AC88">
        <v>0</v>
      </c>
      <c r="AD88" s="2">
        <v>100000000</v>
      </c>
      <c r="AE88" s="89">
        <v>7.43E-3</v>
      </c>
      <c r="AF88" s="90">
        <v>0</v>
      </c>
      <c r="AG88" s="9">
        <v>1</v>
      </c>
      <c r="AH88" s="9"/>
      <c r="AI88" s="9"/>
      <c r="AJ88" s="9">
        <f t="shared" si="141"/>
        <v>-187813.88888888888</v>
      </c>
      <c r="AK88" s="9">
        <f t="shared" ref="AK88:AL88" si="143">AJ88</f>
        <v>-187813.88888888888</v>
      </c>
      <c r="AL88" s="9">
        <f t="shared" si="143"/>
        <v>-187813.88888888888</v>
      </c>
      <c r="AM88" t="s">
        <v>1740</v>
      </c>
      <c r="AN88" t="s">
        <v>6</v>
      </c>
      <c r="AO88" s="10"/>
      <c r="BH88" s="91"/>
      <c r="BP88" s="1"/>
      <c r="BX88" s="11"/>
      <c r="BY88" s="11"/>
      <c r="CL88" s="43"/>
      <c r="CM88" s="43"/>
      <c r="CN88" s="43"/>
      <c r="CO88" s="43"/>
    </row>
    <row r="89" spans="1:93" ht="15" customHeight="1" x14ac:dyDescent="0.25">
      <c r="A89">
        <v>61797</v>
      </c>
      <c r="B89" t="s">
        <v>1819</v>
      </c>
      <c r="C89" t="s">
        <v>1730</v>
      </c>
      <c r="D89">
        <v>361</v>
      </c>
      <c r="E89" t="s">
        <v>2</v>
      </c>
      <c r="F89" t="s">
        <v>1784</v>
      </c>
      <c r="G89" t="s">
        <v>1720</v>
      </c>
      <c r="H89" t="s">
        <v>1731</v>
      </c>
      <c r="I89" s="1"/>
      <c r="J89" s="1">
        <v>44837</v>
      </c>
      <c r="K89" s="1">
        <v>44928</v>
      </c>
      <c r="L89" s="1">
        <v>44928</v>
      </c>
      <c r="M89" s="2">
        <v>70000000</v>
      </c>
      <c r="N89" t="s">
        <v>6</v>
      </c>
      <c r="O89">
        <v>7.025E-3</v>
      </c>
      <c r="P89" t="s">
        <v>8</v>
      </c>
      <c r="R89" s="1">
        <v>44928</v>
      </c>
      <c r="S89" s="1">
        <v>44837</v>
      </c>
      <c r="T89" s="1">
        <v>44928</v>
      </c>
      <c r="U89" s="1">
        <v>44928</v>
      </c>
      <c r="V89" s="5">
        <v>0.25277777777777777</v>
      </c>
      <c r="W89">
        <v>91</v>
      </c>
      <c r="X89" s="6">
        <v>0</v>
      </c>
      <c r="Y89" s="6">
        <v>0</v>
      </c>
      <c r="Z89" s="6">
        <v>-124303.47222222222</v>
      </c>
      <c r="AA89" s="6">
        <v>-124303.47222222222</v>
      </c>
      <c r="AB89">
        <v>0</v>
      </c>
      <c r="AC89">
        <v>0</v>
      </c>
      <c r="AD89" s="2">
        <v>70000000</v>
      </c>
      <c r="AE89" s="89">
        <v>7.025E-3</v>
      </c>
      <c r="AF89" s="90">
        <v>0</v>
      </c>
      <c r="AG89" s="9">
        <v>1</v>
      </c>
      <c r="AH89" s="9"/>
      <c r="AI89" s="9"/>
      <c r="AJ89" s="9">
        <f t="shared" si="141"/>
        <v>-124303.47222222222</v>
      </c>
      <c r="AK89" s="9">
        <f t="shared" ref="AK89:AL89" si="144">AJ89</f>
        <v>-124303.47222222222</v>
      </c>
      <c r="AL89" s="9">
        <f t="shared" si="144"/>
        <v>-124303.47222222222</v>
      </c>
      <c r="AM89" t="s">
        <v>1740</v>
      </c>
      <c r="AN89" t="s">
        <v>6</v>
      </c>
      <c r="AO89" s="10"/>
      <c r="BH89" s="91"/>
      <c r="BP89" s="1"/>
      <c r="BX89" s="11"/>
      <c r="BY89" s="11"/>
      <c r="CL89" s="43"/>
      <c r="CM89" s="43"/>
      <c r="CN89" s="43"/>
      <c r="CO89" s="43"/>
    </row>
    <row r="90" spans="1:93" ht="15" customHeight="1" x14ac:dyDescent="0.25">
      <c r="A90">
        <v>61687</v>
      </c>
      <c r="B90" t="s">
        <v>1819</v>
      </c>
      <c r="C90" t="s">
        <v>1730</v>
      </c>
      <c r="D90">
        <v>361</v>
      </c>
      <c r="E90" t="s">
        <v>2</v>
      </c>
      <c r="F90" t="s">
        <v>1784</v>
      </c>
      <c r="G90" t="s">
        <v>1720</v>
      </c>
      <c r="H90" t="s">
        <v>1731</v>
      </c>
      <c r="I90" s="1"/>
      <c r="J90" s="1">
        <v>44928</v>
      </c>
      <c r="K90" s="1">
        <v>45019</v>
      </c>
      <c r="L90" s="1">
        <v>45019</v>
      </c>
      <c r="M90" s="2">
        <v>70000000</v>
      </c>
      <c r="N90" t="s">
        <v>6</v>
      </c>
      <c r="O90">
        <v>7.025E-3</v>
      </c>
      <c r="P90" t="s">
        <v>8</v>
      </c>
      <c r="R90" s="1">
        <v>45019</v>
      </c>
      <c r="S90" s="1">
        <v>44928</v>
      </c>
      <c r="T90" s="1">
        <v>45019</v>
      </c>
      <c r="U90" s="1">
        <v>45019</v>
      </c>
      <c r="V90" s="5">
        <v>0.25277777777777777</v>
      </c>
      <c r="W90">
        <v>91</v>
      </c>
      <c r="X90" s="6">
        <v>0</v>
      </c>
      <c r="Y90" s="6">
        <v>0</v>
      </c>
      <c r="Z90" s="6">
        <v>-124303.47222222222</v>
      </c>
      <c r="AA90" s="6">
        <v>-124303.47222222222</v>
      </c>
      <c r="AB90">
        <v>0</v>
      </c>
      <c r="AC90">
        <v>0</v>
      </c>
      <c r="AD90" s="2">
        <v>70000000</v>
      </c>
      <c r="AE90" s="89">
        <v>7.025E-3</v>
      </c>
      <c r="AF90" s="90">
        <v>0</v>
      </c>
      <c r="AG90" s="9">
        <v>1</v>
      </c>
      <c r="AH90" s="9"/>
      <c r="AI90" s="9"/>
      <c r="AJ90" s="9">
        <f t="shared" si="141"/>
        <v>-124303.47222222222</v>
      </c>
      <c r="AK90" s="9">
        <f t="shared" ref="AK90:AL90" si="145">AJ90</f>
        <v>-124303.47222222222</v>
      </c>
      <c r="AL90" s="9">
        <f t="shared" si="145"/>
        <v>-124303.47222222222</v>
      </c>
      <c r="AM90" t="s">
        <v>1740</v>
      </c>
      <c r="AN90" t="s">
        <v>6</v>
      </c>
      <c r="AO90" s="10"/>
      <c r="BH90" s="91"/>
      <c r="BP90" s="1"/>
      <c r="BX90" s="11"/>
      <c r="BY90" s="11"/>
      <c r="CL90" s="43"/>
      <c r="CM90" s="43"/>
      <c r="CN90" s="43"/>
      <c r="CO90" s="43"/>
    </row>
    <row r="91" spans="1:93" ht="15" customHeight="1" x14ac:dyDescent="0.25">
      <c r="A91">
        <v>62249</v>
      </c>
      <c r="B91" t="s">
        <v>1820</v>
      </c>
      <c r="C91" t="s">
        <v>1821</v>
      </c>
      <c r="D91">
        <v>384</v>
      </c>
      <c r="E91" t="s">
        <v>2</v>
      </c>
      <c r="F91" t="s">
        <v>1739</v>
      </c>
      <c r="G91" t="s">
        <v>1720</v>
      </c>
      <c r="H91" t="s">
        <v>266</v>
      </c>
      <c r="I91" s="1"/>
      <c r="J91" s="1">
        <v>44925</v>
      </c>
      <c r="K91" s="1">
        <v>45015</v>
      </c>
      <c r="L91" s="1">
        <v>45015</v>
      </c>
      <c r="M91" s="2">
        <v>5032894.5999999903</v>
      </c>
      <c r="N91" t="s">
        <v>6</v>
      </c>
      <c r="O91">
        <v>4.5600000000000002E-2</v>
      </c>
      <c r="P91" t="s">
        <v>8</v>
      </c>
      <c r="R91" s="1">
        <v>45015</v>
      </c>
      <c r="S91" s="1">
        <v>44925</v>
      </c>
      <c r="T91" s="1">
        <v>45015</v>
      </c>
      <c r="U91" s="1">
        <v>45015</v>
      </c>
      <c r="V91" s="5">
        <v>0.25</v>
      </c>
      <c r="W91">
        <v>90</v>
      </c>
      <c r="X91" s="6">
        <v>0</v>
      </c>
      <c r="Y91" s="6">
        <v>0</v>
      </c>
      <c r="Z91" s="6">
        <v>-57374.998439999996</v>
      </c>
      <c r="AA91" s="6">
        <v>-57374.998439999996</v>
      </c>
      <c r="AB91">
        <v>0</v>
      </c>
      <c r="AC91">
        <v>0</v>
      </c>
      <c r="AD91" s="2">
        <v>5032894.5999999996</v>
      </c>
      <c r="AE91" s="89">
        <v>4.5600000000000002E-2</v>
      </c>
      <c r="AF91" s="90">
        <v>0</v>
      </c>
      <c r="AG91" s="9">
        <v>1</v>
      </c>
      <c r="AH91" s="9"/>
      <c r="AI91" s="9"/>
      <c r="AJ91" s="9">
        <f t="shared" si="141"/>
        <v>-57374.998439999996</v>
      </c>
      <c r="AK91" s="9">
        <f t="shared" ref="AK91:AL91" si="146">AJ91</f>
        <v>-57374.998439999996</v>
      </c>
      <c r="AL91" s="9">
        <f t="shared" si="146"/>
        <v>-57374.998439999996</v>
      </c>
      <c r="AM91" t="s">
        <v>1740</v>
      </c>
      <c r="AN91" t="s">
        <v>6</v>
      </c>
      <c r="AO91" s="10"/>
      <c r="BH91" s="91"/>
      <c r="BP91" s="1"/>
      <c r="BX91" s="11"/>
      <c r="BY91" s="11"/>
      <c r="CL91" s="43"/>
      <c r="CM91" s="43"/>
      <c r="CN91" s="43"/>
      <c r="CO91" s="43"/>
    </row>
    <row r="92" spans="1:93" ht="15" customHeight="1" x14ac:dyDescent="0.25">
      <c r="A92">
        <v>62250</v>
      </c>
      <c r="B92" t="s">
        <v>1820</v>
      </c>
      <c r="C92" t="s">
        <v>1821</v>
      </c>
      <c r="D92">
        <v>384</v>
      </c>
      <c r="E92" t="s">
        <v>2</v>
      </c>
      <c r="F92" t="s">
        <v>1739</v>
      </c>
      <c r="G92" t="s">
        <v>1720</v>
      </c>
      <c r="H92" t="s">
        <v>266</v>
      </c>
      <c r="I92" s="1"/>
      <c r="J92" s="1">
        <v>45015</v>
      </c>
      <c r="K92" s="1">
        <v>45107</v>
      </c>
      <c r="L92" s="1">
        <v>45107</v>
      </c>
      <c r="M92" s="2">
        <v>4932236.6999999899</v>
      </c>
      <c r="N92" t="s">
        <v>6</v>
      </c>
      <c r="O92">
        <v>4.5600000000000002E-2</v>
      </c>
      <c r="P92" t="s">
        <v>8</v>
      </c>
      <c r="R92" s="1">
        <v>45107</v>
      </c>
      <c r="S92" s="1">
        <v>45015</v>
      </c>
      <c r="T92" s="1">
        <v>45107</v>
      </c>
      <c r="U92" s="1">
        <v>45107</v>
      </c>
      <c r="V92" s="5">
        <v>0.25555555555555554</v>
      </c>
      <c r="W92">
        <v>92</v>
      </c>
      <c r="X92" s="6">
        <v>0</v>
      </c>
      <c r="Y92" s="6">
        <v>0</v>
      </c>
      <c r="Z92" s="6">
        <v>-57476.998344</v>
      </c>
      <c r="AA92" s="6">
        <v>-57476.998344</v>
      </c>
      <c r="AB92">
        <v>0</v>
      </c>
      <c r="AC92">
        <v>0</v>
      </c>
      <c r="AD92" s="2">
        <v>4932236.7</v>
      </c>
      <c r="AE92" s="89">
        <v>4.5600000000000002E-2</v>
      </c>
      <c r="AF92" s="90">
        <v>0</v>
      </c>
      <c r="AG92" s="9">
        <v>1</v>
      </c>
      <c r="AH92" s="9"/>
      <c r="AI92" s="9"/>
      <c r="AJ92" s="9">
        <f t="shared" si="141"/>
        <v>-57476.998344</v>
      </c>
      <c r="AK92" s="9">
        <f t="shared" ref="AK92:AL92" si="147">AJ92</f>
        <v>-57476.998344</v>
      </c>
      <c r="AL92" s="9">
        <f t="shared" si="147"/>
        <v>-57476.998344</v>
      </c>
      <c r="AM92" t="s">
        <v>1740</v>
      </c>
      <c r="AN92" t="s">
        <v>6</v>
      </c>
      <c r="AO92" s="10"/>
      <c r="BH92" s="91"/>
      <c r="BP92" s="1"/>
      <c r="BX92" s="11"/>
      <c r="BY92" s="11"/>
      <c r="CL92" s="43"/>
      <c r="CM92" s="43"/>
      <c r="CN92" s="43"/>
      <c r="CO92" s="43"/>
    </row>
    <row r="93" spans="1:93" ht="15" customHeight="1" x14ac:dyDescent="0.25">
      <c r="A93">
        <v>61993</v>
      </c>
      <c r="B93" t="s">
        <v>1822</v>
      </c>
      <c r="C93" t="s">
        <v>1821</v>
      </c>
      <c r="D93">
        <v>384</v>
      </c>
      <c r="E93" t="s">
        <v>2</v>
      </c>
      <c r="F93" t="s">
        <v>1739</v>
      </c>
      <c r="G93" t="s">
        <v>1720</v>
      </c>
      <c r="H93" t="s">
        <v>266</v>
      </c>
      <c r="I93" s="1">
        <v>44923</v>
      </c>
      <c r="J93" s="1">
        <v>44925</v>
      </c>
      <c r="K93" s="1">
        <v>45015</v>
      </c>
      <c r="L93" s="1">
        <v>45015</v>
      </c>
      <c r="M93" s="2">
        <v>5032894.5999999903</v>
      </c>
      <c r="N93" t="s">
        <v>6</v>
      </c>
      <c r="O93" t="s">
        <v>1823</v>
      </c>
      <c r="P93" t="s">
        <v>8</v>
      </c>
      <c r="R93" s="1">
        <v>44923</v>
      </c>
      <c r="S93" s="1">
        <v>44925</v>
      </c>
      <c r="T93" s="1">
        <v>45015</v>
      </c>
      <c r="U93" s="1">
        <v>45015</v>
      </c>
      <c r="V93" s="5">
        <v>0.25</v>
      </c>
      <c r="W93">
        <v>90</v>
      </c>
      <c r="X93" s="6">
        <v>0</v>
      </c>
      <c r="Y93" s="6">
        <v>0</v>
      </c>
      <c r="Z93" s="6">
        <v>52870.557773</v>
      </c>
      <c r="AA93" s="6">
        <v>52870.557773</v>
      </c>
      <c r="AB93">
        <v>0</v>
      </c>
      <c r="AC93">
        <v>0</v>
      </c>
      <c r="AD93" s="2">
        <v>5032894.5999999996</v>
      </c>
      <c r="AE93" s="89">
        <v>4.2020000000000002E-2</v>
      </c>
      <c r="AF93" s="90">
        <v>0</v>
      </c>
      <c r="AG93" s="9">
        <v>1</v>
      </c>
      <c r="AH93" s="4">
        <f t="shared" ref="AH93:AH94" si="148">AE93+$AO$1</f>
        <v>5.2020000000000004E-2</v>
      </c>
      <c r="AI93" s="4">
        <f t="shared" ref="AI93:AI94" si="149">AE93-$AO$1</f>
        <v>3.202E-2</v>
      </c>
      <c r="AJ93" s="9">
        <f t="shared" ref="AJ93:AJ94" si="150">AH93*AD93*V93</f>
        <v>65452.794273</v>
      </c>
      <c r="AK93" s="9">
        <f t="shared" ref="AK93:AK94" si="151">AA93</f>
        <v>52870.557773</v>
      </c>
      <c r="AL93" s="9">
        <f t="shared" ref="AL93:AL94" si="152">AI93*AD93*V93</f>
        <v>40288.321272999994</v>
      </c>
      <c r="AM93" t="s">
        <v>1740</v>
      </c>
      <c r="AN93" t="s">
        <v>6</v>
      </c>
      <c r="AO93" s="10"/>
      <c r="BH93" s="91"/>
      <c r="BP93" s="1"/>
      <c r="BX93" s="11"/>
      <c r="BY93" s="11"/>
      <c r="CL93" s="43"/>
      <c r="CM93" s="43"/>
      <c r="CN93" s="43"/>
      <c r="CO93" s="43"/>
    </row>
    <row r="94" spans="1:93" ht="15" customHeight="1" x14ac:dyDescent="0.25">
      <c r="A94">
        <v>61994</v>
      </c>
      <c r="B94" t="s">
        <v>1822</v>
      </c>
      <c r="C94" t="s">
        <v>1821</v>
      </c>
      <c r="D94">
        <v>384</v>
      </c>
      <c r="E94" t="s">
        <v>2</v>
      </c>
      <c r="F94" t="s">
        <v>1739</v>
      </c>
      <c r="G94" t="s">
        <v>1720</v>
      </c>
      <c r="H94" t="s">
        <v>266</v>
      </c>
      <c r="I94" s="1">
        <v>45013</v>
      </c>
      <c r="J94" s="1">
        <v>45015</v>
      </c>
      <c r="K94" s="1">
        <v>45107</v>
      </c>
      <c r="L94" s="1">
        <v>45107</v>
      </c>
      <c r="M94" s="2">
        <v>4932236.6999999899</v>
      </c>
      <c r="N94" t="s">
        <v>6</v>
      </c>
      <c r="O94" t="s">
        <v>1823</v>
      </c>
      <c r="P94" t="s">
        <v>8</v>
      </c>
      <c r="R94" s="1">
        <v>45013</v>
      </c>
      <c r="S94" s="1">
        <v>45015</v>
      </c>
      <c r="T94" s="1">
        <v>45107</v>
      </c>
      <c r="U94" s="1">
        <v>45107</v>
      </c>
      <c r="V94" s="5">
        <v>0.25555555555555554</v>
      </c>
      <c r="W94">
        <v>92</v>
      </c>
      <c r="X94" s="6">
        <v>0</v>
      </c>
      <c r="Y94" s="6">
        <v>0</v>
      </c>
      <c r="Z94" s="6">
        <v>62896.978450999995</v>
      </c>
      <c r="AA94" s="6">
        <v>62896.978450999995</v>
      </c>
      <c r="AB94">
        <v>0</v>
      </c>
      <c r="AC94">
        <v>0</v>
      </c>
      <c r="AD94" s="2">
        <v>4932236.7</v>
      </c>
      <c r="AE94" s="89">
        <v>4.99E-2</v>
      </c>
      <c r="AF94" s="90">
        <v>0</v>
      </c>
      <c r="AG94" s="9">
        <v>1</v>
      </c>
      <c r="AH94" s="4">
        <f t="shared" si="148"/>
        <v>5.9900000000000002E-2</v>
      </c>
      <c r="AI94" s="4">
        <f t="shared" si="149"/>
        <v>3.9899999999999998E-2</v>
      </c>
      <c r="AJ94" s="9">
        <f t="shared" si="150"/>
        <v>75501.583350999994</v>
      </c>
      <c r="AK94" s="9">
        <f t="shared" si="151"/>
        <v>62896.978450999995</v>
      </c>
      <c r="AL94" s="9">
        <f t="shared" si="152"/>
        <v>50292.37355099999</v>
      </c>
      <c r="AM94" t="s">
        <v>1740</v>
      </c>
      <c r="AN94" t="s">
        <v>6</v>
      </c>
      <c r="AO94" s="10"/>
      <c r="BH94" s="91"/>
      <c r="BP94" s="1"/>
      <c r="BX94" s="11"/>
      <c r="BY94" s="11"/>
      <c r="CL94" s="43"/>
      <c r="CM94" s="43"/>
      <c r="CN94" s="43"/>
      <c r="CO94" s="43"/>
    </row>
    <row r="95" spans="1:93" ht="15" customHeight="1" x14ac:dyDescent="0.25">
      <c r="A95">
        <v>62030</v>
      </c>
      <c r="B95" t="s">
        <v>1824</v>
      </c>
      <c r="C95" t="s">
        <v>1825</v>
      </c>
      <c r="D95">
        <v>385</v>
      </c>
      <c r="E95" t="s">
        <v>2</v>
      </c>
      <c r="F95" t="s">
        <v>1739</v>
      </c>
      <c r="G95" t="s">
        <v>1720</v>
      </c>
      <c r="H95" t="s">
        <v>266</v>
      </c>
      <c r="I95" s="1"/>
      <c r="J95" s="1">
        <v>44925</v>
      </c>
      <c r="K95" s="1">
        <v>45015</v>
      </c>
      <c r="L95" s="1">
        <v>45015</v>
      </c>
      <c r="M95" s="2">
        <v>10312500</v>
      </c>
      <c r="N95" t="s">
        <v>6</v>
      </c>
      <c r="O95">
        <v>4.5600000000000002E-2</v>
      </c>
      <c r="P95" t="s">
        <v>8</v>
      </c>
      <c r="R95" s="1">
        <v>45015</v>
      </c>
      <c r="S95" s="1">
        <v>44925</v>
      </c>
      <c r="T95" s="1">
        <v>45015</v>
      </c>
      <c r="U95" s="1">
        <v>45015</v>
      </c>
      <c r="V95" s="5">
        <v>0.25</v>
      </c>
      <c r="W95">
        <v>90</v>
      </c>
      <c r="X95" s="6">
        <v>0</v>
      </c>
      <c r="Y95" s="6">
        <v>0</v>
      </c>
      <c r="Z95" s="6">
        <v>-117562.5</v>
      </c>
      <c r="AA95" s="6">
        <v>-117562.5</v>
      </c>
      <c r="AB95">
        <v>0</v>
      </c>
      <c r="AC95">
        <v>0</v>
      </c>
      <c r="AD95" s="2">
        <v>10312500</v>
      </c>
      <c r="AE95" s="89">
        <v>4.5600000000000002E-2</v>
      </c>
      <c r="AF95" s="90">
        <v>0</v>
      </c>
      <c r="AG95" s="9">
        <v>1</v>
      </c>
      <c r="AH95" s="9"/>
      <c r="AI95" s="9"/>
      <c r="AJ95" s="9">
        <f t="shared" ref="AJ95:AJ96" si="153">AA95</f>
        <v>-117562.5</v>
      </c>
      <c r="AK95" s="9">
        <f t="shared" ref="AK95:AL95" si="154">AJ95</f>
        <v>-117562.5</v>
      </c>
      <c r="AL95" s="9">
        <f t="shared" si="154"/>
        <v>-117562.5</v>
      </c>
      <c r="AM95" t="s">
        <v>1740</v>
      </c>
      <c r="AN95" t="s">
        <v>6</v>
      </c>
      <c r="AO95" s="10"/>
      <c r="BH95" s="91"/>
      <c r="BP95" s="1"/>
      <c r="BX95" s="11"/>
      <c r="BY95" s="11"/>
      <c r="CL95" s="43"/>
      <c r="CM95" s="43"/>
      <c r="CN95" s="43"/>
      <c r="CO95" s="43"/>
    </row>
    <row r="96" spans="1:93" ht="15" customHeight="1" x14ac:dyDescent="0.25">
      <c r="A96">
        <v>62031</v>
      </c>
      <c r="B96" t="s">
        <v>1824</v>
      </c>
      <c r="C96" t="s">
        <v>1825</v>
      </c>
      <c r="D96">
        <v>385</v>
      </c>
      <c r="E96" t="s">
        <v>2</v>
      </c>
      <c r="F96" t="s">
        <v>1739</v>
      </c>
      <c r="G96" t="s">
        <v>1720</v>
      </c>
      <c r="H96" t="s">
        <v>266</v>
      </c>
      <c r="I96" s="1"/>
      <c r="J96" s="1">
        <v>45015</v>
      </c>
      <c r="K96" s="1">
        <v>45107</v>
      </c>
      <c r="L96" s="1">
        <v>45107</v>
      </c>
      <c r="M96" s="2">
        <v>10106250</v>
      </c>
      <c r="N96" t="s">
        <v>6</v>
      </c>
      <c r="O96">
        <v>4.5600000000000002E-2</v>
      </c>
      <c r="P96" t="s">
        <v>8</v>
      </c>
      <c r="R96" s="1">
        <v>45107</v>
      </c>
      <c r="S96" s="1">
        <v>45015</v>
      </c>
      <c r="T96" s="1">
        <v>45107</v>
      </c>
      <c r="U96" s="1">
        <v>45107</v>
      </c>
      <c r="V96" s="5">
        <v>0.25555555555555554</v>
      </c>
      <c r="W96">
        <v>92</v>
      </c>
      <c r="X96" s="6">
        <v>0</v>
      </c>
      <c r="Y96" s="6">
        <v>0</v>
      </c>
      <c r="Z96" s="6">
        <v>-117771.49999999999</v>
      </c>
      <c r="AA96" s="6">
        <v>-117771.49999999999</v>
      </c>
      <c r="AB96">
        <v>0</v>
      </c>
      <c r="AC96">
        <v>0</v>
      </c>
      <c r="AD96" s="2">
        <v>10106250</v>
      </c>
      <c r="AE96" s="89">
        <v>4.5600000000000002E-2</v>
      </c>
      <c r="AF96" s="90">
        <v>0</v>
      </c>
      <c r="AG96" s="9">
        <v>1</v>
      </c>
      <c r="AH96" s="9"/>
      <c r="AI96" s="9"/>
      <c r="AJ96" s="9">
        <f t="shared" si="153"/>
        <v>-117771.49999999999</v>
      </c>
      <c r="AK96" s="9">
        <f t="shared" ref="AK96:AL96" si="155">AJ96</f>
        <v>-117771.49999999999</v>
      </c>
      <c r="AL96" s="9">
        <f t="shared" si="155"/>
        <v>-117771.49999999999</v>
      </c>
      <c r="AM96" t="s">
        <v>1740</v>
      </c>
      <c r="AN96" t="s">
        <v>6</v>
      </c>
      <c r="AO96" s="10"/>
      <c r="BH96" s="91"/>
      <c r="BP96" s="1"/>
      <c r="BX96" s="11"/>
      <c r="BY96" s="11"/>
      <c r="CL96" s="43"/>
      <c r="CM96" s="43"/>
      <c r="CN96" s="43"/>
      <c r="CO96" s="43"/>
    </row>
    <row r="97" spans="1:93" ht="15" customHeight="1" x14ac:dyDescent="0.25">
      <c r="A97">
        <v>62146</v>
      </c>
      <c r="B97" t="s">
        <v>1826</v>
      </c>
      <c r="C97" t="s">
        <v>1825</v>
      </c>
      <c r="D97">
        <v>385</v>
      </c>
      <c r="E97" t="s">
        <v>2</v>
      </c>
      <c r="F97" t="s">
        <v>1739</v>
      </c>
      <c r="G97" t="s">
        <v>1720</v>
      </c>
      <c r="H97" t="s">
        <v>266</v>
      </c>
      <c r="I97" s="1">
        <v>44923</v>
      </c>
      <c r="J97" s="1">
        <v>44925</v>
      </c>
      <c r="K97" s="1">
        <v>45015</v>
      </c>
      <c r="L97" s="1">
        <v>45015</v>
      </c>
      <c r="M97" s="2">
        <v>10312500</v>
      </c>
      <c r="N97" t="s">
        <v>6</v>
      </c>
      <c r="O97" t="s">
        <v>1823</v>
      </c>
      <c r="P97" t="s">
        <v>8</v>
      </c>
      <c r="R97" s="1">
        <v>44923</v>
      </c>
      <c r="S97" s="1">
        <v>44925</v>
      </c>
      <c r="T97" s="1">
        <v>45015</v>
      </c>
      <c r="U97" s="1">
        <v>45015</v>
      </c>
      <c r="V97" s="5">
        <v>0.25</v>
      </c>
      <c r="W97">
        <v>90</v>
      </c>
      <c r="X97" s="6">
        <v>0</v>
      </c>
      <c r="Y97" s="6">
        <v>0</v>
      </c>
      <c r="Z97" s="6">
        <v>108332.8125</v>
      </c>
      <c r="AA97" s="6">
        <v>108332.8125</v>
      </c>
      <c r="AB97">
        <v>0</v>
      </c>
      <c r="AC97">
        <v>0</v>
      </c>
      <c r="AD97" s="2">
        <v>10312500</v>
      </c>
      <c r="AE97" s="89">
        <v>4.2020000000000002E-2</v>
      </c>
      <c r="AF97" s="90">
        <v>0</v>
      </c>
      <c r="AG97" s="9">
        <v>1</v>
      </c>
      <c r="AH97" s="4">
        <f t="shared" ref="AH97:AH98" si="156">AE97+$AO$1</f>
        <v>5.2020000000000004E-2</v>
      </c>
      <c r="AI97" s="4">
        <f t="shared" ref="AI97:AI98" si="157">AE97-$AO$1</f>
        <v>3.202E-2</v>
      </c>
      <c r="AJ97" s="9">
        <f t="shared" ref="AJ97:AJ98" si="158">AH97*AD97*V97</f>
        <v>134114.0625</v>
      </c>
      <c r="AK97" s="9">
        <f t="shared" ref="AK97:AK98" si="159">AA97</f>
        <v>108332.8125</v>
      </c>
      <c r="AL97" s="9">
        <f t="shared" ref="AL97:AL98" si="160">AI97*AD97*V97</f>
        <v>82551.5625</v>
      </c>
      <c r="AM97" t="s">
        <v>1740</v>
      </c>
      <c r="AN97" t="s">
        <v>6</v>
      </c>
      <c r="AO97" s="10"/>
      <c r="BH97" s="91"/>
      <c r="BP97" s="1"/>
      <c r="BX97" s="11"/>
      <c r="BY97" s="11"/>
      <c r="CL97" s="43"/>
      <c r="CM97" s="43"/>
      <c r="CN97" s="43"/>
      <c r="CO97" s="43"/>
    </row>
    <row r="98" spans="1:93" ht="15" customHeight="1" x14ac:dyDescent="0.25">
      <c r="A98">
        <v>62177</v>
      </c>
      <c r="B98" t="s">
        <v>1826</v>
      </c>
      <c r="C98" t="s">
        <v>1825</v>
      </c>
      <c r="D98">
        <v>385</v>
      </c>
      <c r="E98" t="s">
        <v>2</v>
      </c>
      <c r="F98" t="s">
        <v>1739</v>
      </c>
      <c r="G98" t="s">
        <v>1720</v>
      </c>
      <c r="H98" t="s">
        <v>266</v>
      </c>
      <c r="I98" s="1">
        <v>45013</v>
      </c>
      <c r="J98" s="1">
        <v>45015</v>
      </c>
      <c r="K98" s="1">
        <v>45107</v>
      </c>
      <c r="L98" s="1">
        <v>45107</v>
      </c>
      <c r="M98" s="2">
        <v>10106250</v>
      </c>
      <c r="N98" t="s">
        <v>6</v>
      </c>
      <c r="O98" t="s">
        <v>1823</v>
      </c>
      <c r="P98" t="s">
        <v>8</v>
      </c>
      <c r="R98" s="1">
        <v>45013</v>
      </c>
      <c r="S98" s="1">
        <v>45015</v>
      </c>
      <c r="T98" s="1">
        <v>45107</v>
      </c>
      <c r="U98" s="1">
        <v>45107</v>
      </c>
      <c r="V98" s="5">
        <v>0.25555555555555554</v>
      </c>
      <c r="W98">
        <v>92</v>
      </c>
      <c r="X98" s="6">
        <v>0</v>
      </c>
      <c r="Y98" s="6">
        <v>0</v>
      </c>
      <c r="Z98" s="6">
        <v>128877.14583333333</v>
      </c>
      <c r="AA98" s="6">
        <v>128877.14583333333</v>
      </c>
      <c r="AB98">
        <v>0</v>
      </c>
      <c r="AC98">
        <v>0</v>
      </c>
      <c r="AD98" s="2">
        <v>10106250</v>
      </c>
      <c r="AE98" s="89">
        <v>4.99E-2</v>
      </c>
      <c r="AF98" s="90">
        <v>0</v>
      </c>
      <c r="AG98" s="9">
        <v>1</v>
      </c>
      <c r="AH98" s="4">
        <f t="shared" si="156"/>
        <v>5.9900000000000002E-2</v>
      </c>
      <c r="AI98" s="4">
        <f t="shared" si="157"/>
        <v>3.9899999999999998E-2</v>
      </c>
      <c r="AJ98" s="9">
        <f t="shared" si="158"/>
        <v>154704.22916666666</v>
      </c>
      <c r="AK98" s="9">
        <f t="shared" si="159"/>
        <v>128877.14583333333</v>
      </c>
      <c r="AL98" s="9">
        <f t="shared" si="160"/>
        <v>103050.06249999999</v>
      </c>
      <c r="AM98" t="s">
        <v>1740</v>
      </c>
      <c r="AN98" t="s">
        <v>6</v>
      </c>
      <c r="AO98" s="10"/>
      <c r="BH98" s="91"/>
      <c r="BP98" s="1"/>
      <c r="BX98" s="11"/>
      <c r="BY98" s="11"/>
      <c r="CL98" s="43"/>
      <c r="CM98" s="43"/>
      <c r="CN98" s="43"/>
      <c r="CO98" s="43"/>
    </row>
    <row r="99" spans="1:93" ht="15" customHeight="1" x14ac:dyDescent="0.25">
      <c r="A99">
        <v>62318</v>
      </c>
      <c r="B99" t="s">
        <v>1827</v>
      </c>
      <c r="C99" t="s">
        <v>1828</v>
      </c>
      <c r="D99">
        <v>386</v>
      </c>
      <c r="E99" t="s">
        <v>2</v>
      </c>
      <c r="F99" t="s">
        <v>1739</v>
      </c>
      <c r="G99" t="s">
        <v>1720</v>
      </c>
      <c r="H99" t="s">
        <v>1829</v>
      </c>
      <c r="I99" s="1"/>
      <c r="J99" s="1">
        <v>44925</v>
      </c>
      <c r="K99" s="1">
        <v>45016</v>
      </c>
      <c r="L99" s="1">
        <v>45016</v>
      </c>
      <c r="M99" s="2">
        <v>1128500.3899999999</v>
      </c>
      <c r="N99" t="s">
        <v>6</v>
      </c>
      <c r="O99">
        <v>4.2500000000000003E-3</v>
      </c>
      <c r="P99" t="s">
        <v>8</v>
      </c>
      <c r="R99" s="1">
        <v>45016</v>
      </c>
      <c r="S99" s="1">
        <v>44925</v>
      </c>
      <c r="T99" s="1">
        <v>45016</v>
      </c>
      <c r="U99" s="1">
        <v>45016</v>
      </c>
      <c r="V99" s="5">
        <v>0.25277777777777777</v>
      </c>
      <c r="W99">
        <v>91</v>
      </c>
      <c r="X99" s="6">
        <v>0</v>
      </c>
      <c r="Y99" s="6">
        <v>0</v>
      </c>
      <c r="Z99" s="6">
        <v>-1212.3542384236112</v>
      </c>
      <c r="AA99" s="6">
        <v>-1212.3542384236112</v>
      </c>
      <c r="AB99">
        <v>0</v>
      </c>
      <c r="AC99">
        <v>0</v>
      </c>
      <c r="AD99" s="2">
        <v>1128500.3899999999</v>
      </c>
      <c r="AE99" s="89">
        <v>4.2500000000000003E-3</v>
      </c>
      <c r="AF99" s="90">
        <v>0</v>
      </c>
      <c r="AG99" s="9">
        <v>1</v>
      </c>
      <c r="AH99" s="9"/>
      <c r="AI99" s="9"/>
      <c r="AJ99" s="9">
        <f t="shared" ref="AJ99:AJ100" si="161">AA99</f>
        <v>-1212.3542384236112</v>
      </c>
      <c r="AK99" s="9">
        <f t="shared" ref="AK99:AL99" si="162">AJ99</f>
        <v>-1212.3542384236112</v>
      </c>
      <c r="AL99" s="9">
        <f t="shared" si="162"/>
        <v>-1212.3542384236112</v>
      </c>
      <c r="AM99" t="s">
        <v>1740</v>
      </c>
      <c r="AN99" t="s">
        <v>6</v>
      </c>
      <c r="AO99" s="10"/>
      <c r="BH99" s="91"/>
      <c r="BP99" s="1"/>
      <c r="BX99" s="11"/>
      <c r="BY99" s="11"/>
      <c r="CL99" s="43"/>
      <c r="CM99" s="43"/>
      <c r="CN99" s="43"/>
      <c r="CO99" s="43"/>
    </row>
    <row r="100" spans="1:93" ht="15" customHeight="1" x14ac:dyDescent="0.25">
      <c r="A100">
        <v>62319</v>
      </c>
      <c r="B100" t="s">
        <v>1827</v>
      </c>
      <c r="C100" t="s">
        <v>1828</v>
      </c>
      <c r="D100">
        <v>386</v>
      </c>
      <c r="E100" t="s">
        <v>2</v>
      </c>
      <c r="F100" t="s">
        <v>1739</v>
      </c>
      <c r="G100" t="s">
        <v>1720</v>
      </c>
      <c r="H100" t="s">
        <v>1829</v>
      </c>
      <c r="I100" s="1"/>
      <c r="J100" s="1">
        <v>45016</v>
      </c>
      <c r="K100" s="1">
        <v>45107</v>
      </c>
      <c r="L100" s="1">
        <v>45107</v>
      </c>
      <c r="M100" s="2">
        <v>1062267.03</v>
      </c>
      <c r="N100" t="s">
        <v>6</v>
      </c>
      <c r="O100">
        <v>4.2500000000000003E-3</v>
      </c>
      <c r="P100" t="s">
        <v>8</v>
      </c>
      <c r="R100" s="1">
        <v>45107</v>
      </c>
      <c r="S100" s="1">
        <v>45016</v>
      </c>
      <c r="T100" s="1">
        <v>45107</v>
      </c>
      <c r="U100" s="1">
        <v>45107</v>
      </c>
      <c r="V100" s="5">
        <v>0.25277777777777777</v>
      </c>
      <c r="W100">
        <v>91</v>
      </c>
      <c r="X100" s="6">
        <v>0</v>
      </c>
      <c r="Y100" s="6">
        <v>0</v>
      </c>
      <c r="Z100" s="6">
        <v>-1141.1993718125002</v>
      </c>
      <c r="AA100" s="6">
        <v>-1141.1993718125002</v>
      </c>
      <c r="AB100">
        <v>0</v>
      </c>
      <c r="AC100">
        <v>0</v>
      </c>
      <c r="AD100" s="2">
        <v>1062267.03</v>
      </c>
      <c r="AE100" s="89">
        <v>4.2500000000000003E-3</v>
      </c>
      <c r="AF100" s="90">
        <v>0</v>
      </c>
      <c r="AG100" s="9">
        <v>1</v>
      </c>
      <c r="AH100" s="9"/>
      <c r="AI100" s="9"/>
      <c r="AJ100" s="9">
        <f t="shared" si="161"/>
        <v>-1141.1993718125002</v>
      </c>
      <c r="AK100" s="9">
        <f t="shared" ref="AK100:AL100" si="163">AJ100</f>
        <v>-1141.1993718125002</v>
      </c>
      <c r="AL100" s="9">
        <f t="shared" si="163"/>
        <v>-1141.1993718125002</v>
      </c>
      <c r="AM100" t="s">
        <v>1740</v>
      </c>
      <c r="AN100" t="s">
        <v>6</v>
      </c>
      <c r="AO100" s="10"/>
      <c r="BH100" s="91"/>
      <c r="BP100" s="1"/>
      <c r="BX100" s="11"/>
      <c r="BY100" s="11"/>
      <c r="CL100" s="43"/>
      <c r="CM100" s="43"/>
      <c r="CN100" s="43"/>
      <c r="CO100" s="43"/>
    </row>
    <row r="101" spans="1:93" ht="15" customHeight="1" x14ac:dyDescent="0.25">
      <c r="A101">
        <v>62358</v>
      </c>
      <c r="B101" t="s">
        <v>1830</v>
      </c>
      <c r="C101" t="s">
        <v>1828</v>
      </c>
      <c r="D101">
        <v>386</v>
      </c>
      <c r="E101" t="s">
        <v>2</v>
      </c>
      <c r="F101" t="s">
        <v>1739</v>
      </c>
      <c r="G101" t="s">
        <v>1720</v>
      </c>
      <c r="H101" t="s">
        <v>1829</v>
      </c>
      <c r="I101" s="1">
        <v>44923</v>
      </c>
      <c r="J101" s="1">
        <v>44925</v>
      </c>
      <c r="K101" s="1">
        <v>45016</v>
      </c>
      <c r="L101" s="1">
        <v>45016</v>
      </c>
      <c r="M101" s="2">
        <v>1128500.3899999999</v>
      </c>
      <c r="N101" t="s">
        <v>6</v>
      </c>
      <c r="O101" t="s">
        <v>1742</v>
      </c>
      <c r="P101" t="s">
        <v>8</v>
      </c>
      <c r="R101" s="1">
        <v>44923</v>
      </c>
      <c r="S101" s="1">
        <v>44925</v>
      </c>
      <c r="T101" s="1">
        <v>45016</v>
      </c>
      <c r="U101" s="1">
        <v>45016</v>
      </c>
      <c r="V101" s="5">
        <v>0.25277777777777777</v>
      </c>
      <c r="W101">
        <v>91</v>
      </c>
      <c r="X101" s="6">
        <v>0</v>
      </c>
      <c r="Y101" s="6">
        <v>0</v>
      </c>
      <c r="Z101" s="6">
        <v>6281.4212541383322</v>
      </c>
      <c r="AA101" s="6">
        <v>6281.4212541383322</v>
      </c>
      <c r="AB101">
        <v>0</v>
      </c>
      <c r="AC101">
        <v>0</v>
      </c>
      <c r="AD101" s="2">
        <v>1128500.3899999999</v>
      </c>
      <c r="AE101" s="89">
        <v>2.2019999999999998E-2</v>
      </c>
      <c r="AF101" s="90">
        <v>0</v>
      </c>
      <c r="AG101" s="9">
        <v>1</v>
      </c>
      <c r="AH101" s="4">
        <f t="shared" ref="AH101:AH102" si="164">AE101+$AO$1</f>
        <v>3.202E-2</v>
      </c>
      <c r="AI101" s="4">
        <f t="shared" ref="AI101:AI102" si="165">AE101-$AO$1</f>
        <v>1.2019999999999998E-2</v>
      </c>
      <c r="AJ101" s="9">
        <f t="shared" ref="AJ101:AJ102" si="166">AH101*AD101*V101</f>
        <v>9134.0194621938881</v>
      </c>
      <c r="AK101" s="9">
        <f t="shared" ref="AK101:AK102" si="167">AA101</f>
        <v>6281.4212541383322</v>
      </c>
      <c r="AL101" s="9">
        <f t="shared" ref="AL101:AL102" si="168">AI101*AD101*V101</f>
        <v>3428.8230460827763</v>
      </c>
      <c r="AM101" t="s">
        <v>1740</v>
      </c>
      <c r="AN101" t="s">
        <v>6</v>
      </c>
      <c r="AO101" s="10"/>
      <c r="BH101" s="91"/>
      <c r="BP101" s="1"/>
      <c r="BX101" s="11"/>
      <c r="BY101" s="11"/>
      <c r="CL101" s="43"/>
      <c r="CM101" s="43"/>
      <c r="CN101" s="43"/>
      <c r="CO101" s="43"/>
    </row>
    <row r="102" spans="1:93" ht="15" customHeight="1" x14ac:dyDescent="0.25">
      <c r="A102">
        <v>62359</v>
      </c>
      <c r="B102" t="s">
        <v>1830</v>
      </c>
      <c r="C102" t="s">
        <v>1828</v>
      </c>
      <c r="D102">
        <v>386</v>
      </c>
      <c r="E102" t="s">
        <v>2</v>
      </c>
      <c r="F102" t="s">
        <v>1739</v>
      </c>
      <c r="G102" t="s">
        <v>1720</v>
      </c>
      <c r="H102" t="s">
        <v>1829</v>
      </c>
      <c r="I102" s="1">
        <v>45014</v>
      </c>
      <c r="J102" s="1">
        <v>45016</v>
      </c>
      <c r="K102" s="1">
        <v>45107</v>
      </c>
      <c r="L102" s="1">
        <v>45107</v>
      </c>
      <c r="M102" s="2">
        <v>1062267.03</v>
      </c>
      <c r="N102" t="s">
        <v>6</v>
      </c>
      <c r="O102" t="s">
        <v>1742</v>
      </c>
      <c r="P102" t="s">
        <v>8</v>
      </c>
      <c r="R102" s="1">
        <v>45014</v>
      </c>
      <c r="S102" s="1">
        <v>45016</v>
      </c>
      <c r="T102" s="1">
        <v>45107</v>
      </c>
      <c r="U102" s="1">
        <v>45107</v>
      </c>
      <c r="V102" s="5">
        <v>0.25277777777777777</v>
      </c>
      <c r="W102">
        <v>91</v>
      </c>
      <c r="X102" s="6">
        <v>0</v>
      </c>
      <c r="Y102" s="6">
        <v>0</v>
      </c>
      <c r="Z102" s="6">
        <v>8095.8026023875</v>
      </c>
      <c r="AA102" s="6">
        <v>8095.8026023875</v>
      </c>
      <c r="AB102">
        <v>0</v>
      </c>
      <c r="AC102">
        <v>0</v>
      </c>
      <c r="AD102" s="2">
        <v>1062267.03</v>
      </c>
      <c r="AE102" s="89">
        <v>3.015E-2</v>
      </c>
      <c r="AF102" s="90">
        <v>0</v>
      </c>
      <c r="AG102" s="9">
        <v>1</v>
      </c>
      <c r="AH102" s="4">
        <f t="shared" si="164"/>
        <v>4.0149999999999998E-2</v>
      </c>
      <c r="AI102" s="4">
        <f t="shared" si="165"/>
        <v>2.0150000000000001E-2</v>
      </c>
      <c r="AJ102" s="9">
        <f t="shared" si="166"/>
        <v>10780.977594887499</v>
      </c>
      <c r="AK102" s="9">
        <f t="shared" si="167"/>
        <v>8095.8026023875</v>
      </c>
      <c r="AL102" s="9">
        <f t="shared" si="168"/>
        <v>5410.6276098875005</v>
      </c>
      <c r="AM102" t="s">
        <v>1740</v>
      </c>
      <c r="AN102" t="s">
        <v>6</v>
      </c>
      <c r="AO102" s="10"/>
      <c r="BH102" s="91"/>
      <c r="BP102" s="1"/>
      <c r="BX102" s="11"/>
      <c r="BY102" s="11"/>
      <c r="CL102" s="43"/>
      <c r="CM102" s="43"/>
      <c r="CN102" s="43"/>
      <c r="CO102" s="43"/>
    </row>
    <row r="103" spans="1:93" ht="15" customHeight="1" x14ac:dyDescent="0.25">
      <c r="A103">
        <v>62742</v>
      </c>
      <c r="B103" t="s">
        <v>1831</v>
      </c>
      <c r="C103" t="s">
        <v>1832</v>
      </c>
      <c r="D103">
        <v>387</v>
      </c>
      <c r="E103" t="s">
        <v>2</v>
      </c>
      <c r="F103" t="s">
        <v>1739</v>
      </c>
      <c r="G103" t="s">
        <v>4</v>
      </c>
      <c r="H103" t="s">
        <v>1731</v>
      </c>
      <c r="I103" s="1"/>
      <c r="J103" s="1">
        <v>44928</v>
      </c>
      <c r="K103" s="1">
        <v>45019</v>
      </c>
      <c r="L103" s="1">
        <v>44928</v>
      </c>
      <c r="M103" s="2">
        <v>6717356.1799999997</v>
      </c>
      <c r="N103" t="s">
        <v>6</v>
      </c>
      <c r="O103">
        <v>2.3699999999999999E-2</v>
      </c>
      <c r="P103" t="s">
        <v>8</v>
      </c>
      <c r="R103" s="1">
        <v>44928</v>
      </c>
      <c r="S103" s="1">
        <v>44928</v>
      </c>
      <c r="T103" s="1">
        <v>45019</v>
      </c>
      <c r="U103" s="1">
        <v>44928</v>
      </c>
      <c r="V103" s="5">
        <v>0.25277777777777777</v>
      </c>
      <c r="W103">
        <v>91</v>
      </c>
      <c r="X103" s="6">
        <v>0</v>
      </c>
      <c r="Y103" s="6">
        <v>0</v>
      </c>
      <c r="Z103" s="6">
        <v>-40242.561315016661</v>
      </c>
      <c r="AA103" s="6">
        <v>-40242.561315016661</v>
      </c>
      <c r="AB103">
        <v>0</v>
      </c>
      <c r="AC103">
        <v>0</v>
      </c>
      <c r="AD103" s="2">
        <v>6717356.1799999997</v>
      </c>
      <c r="AE103" s="89">
        <v>2.3699999999999999E-2</v>
      </c>
      <c r="AF103" s="90">
        <v>0</v>
      </c>
      <c r="AG103" s="9">
        <v>1</v>
      </c>
      <c r="AH103" s="9"/>
      <c r="AI103" s="9"/>
      <c r="AJ103" s="9">
        <f t="shared" ref="AJ103:AJ104" si="169">AA103</f>
        <v>-40242.561315016661</v>
      </c>
      <c r="AK103" s="9">
        <f t="shared" ref="AK103:AL103" si="170">AJ103</f>
        <v>-40242.561315016661</v>
      </c>
      <c r="AL103" s="9">
        <f t="shared" si="170"/>
        <v>-40242.561315016661</v>
      </c>
      <c r="AM103" t="s">
        <v>1740</v>
      </c>
      <c r="AN103" t="s">
        <v>6</v>
      </c>
      <c r="AO103" s="10"/>
      <c r="BH103" s="91"/>
      <c r="BP103" s="1"/>
      <c r="BX103" s="11"/>
      <c r="BY103" s="11"/>
      <c r="CL103" s="43"/>
      <c r="CM103" s="43"/>
      <c r="CN103" s="43"/>
      <c r="CO103" s="43"/>
    </row>
    <row r="104" spans="1:93" ht="15" customHeight="1" x14ac:dyDescent="0.25">
      <c r="A104">
        <v>62743</v>
      </c>
      <c r="B104" t="s">
        <v>1831</v>
      </c>
      <c r="C104" t="s">
        <v>1832</v>
      </c>
      <c r="D104">
        <v>387</v>
      </c>
      <c r="E104" t="s">
        <v>2</v>
      </c>
      <c r="F104" t="s">
        <v>1739</v>
      </c>
      <c r="G104" t="s">
        <v>4</v>
      </c>
      <c r="H104" t="s">
        <v>1731</v>
      </c>
      <c r="I104" s="1"/>
      <c r="J104" s="1">
        <v>45019</v>
      </c>
      <c r="K104" s="1">
        <v>45110</v>
      </c>
      <c r="L104" s="1">
        <v>45019</v>
      </c>
      <c r="M104" s="2">
        <v>6570183.6600000001</v>
      </c>
      <c r="N104" t="s">
        <v>6</v>
      </c>
      <c r="O104">
        <v>2.3699999999999999E-2</v>
      </c>
      <c r="P104" t="s">
        <v>8</v>
      </c>
      <c r="R104" s="1">
        <v>45019</v>
      </c>
      <c r="S104" s="1">
        <v>45019</v>
      </c>
      <c r="T104" s="1">
        <v>45110</v>
      </c>
      <c r="U104" s="1">
        <v>45019</v>
      </c>
      <c r="V104" s="5">
        <v>0.25277777777777777</v>
      </c>
      <c r="W104">
        <v>91</v>
      </c>
      <c r="X104" s="6">
        <v>0</v>
      </c>
      <c r="Y104" s="6">
        <v>0</v>
      </c>
      <c r="Z104" s="6">
        <v>-39360.875276449995</v>
      </c>
      <c r="AA104" s="6">
        <v>-39360.875276449995</v>
      </c>
      <c r="AB104">
        <v>0</v>
      </c>
      <c r="AC104">
        <v>-432.53709094999994</v>
      </c>
      <c r="AD104" s="2">
        <v>6570183.6600000001</v>
      </c>
      <c r="AE104" s="89">
        <v>2.3699999999999999E-2</v>
      </c>
      <c r="AF104" s="90">
        <v>0</v>
      </c>
      <c r="AG104" s="9">
        <v>1</v>
      </c>
      <c r="AH104" s="9"/>
      <c r="AI104" s="9"/>
      <c r="AJ104" s="9">
        <f t="shared" si="169"/>
        <v>-39360.875276449995</v>
      </c>
      <c r="AK104" s="9">
        <f t="shared" ref="AK104:AL104" si="171">AJ104</f>
        <v>-39360.875276449995</v>
      </c>
      <c r="AL104" s="9">
        <f t="shared" si="171"/>
        <v>-39360.875276449995</v>
      </c>
      <c r="AM104" t="s">
        <v>1740</v>
      </c>
      <c r="AN104" t="s">
        <v>6</v>
      </c>
      <c r="AO104" s="10"/>
      <c r="BH104" s="91"/>
      <c r="BP104" s="1"/>
      <c r="BX104" s="11"/>
      <c r="BY104" s="11"/>
      <c r="CL104" s="43"/>
      <c r="CM104" s="43"/>
      <c r="CN104" s="43"/>
      <c r="CO104" s="43"/>
    </row>
    <row r="105" spans="1:93" ht="15" customHeight="1" x14ac:dyDescent="0.25">
      <c r="A105">
        <v>62785</v>
      </c>
      <c r="B105" t="s">
        <v>1833</v>
      </c>
      <c r="C105" t="s">
        <v>1832</v>
      </c>
      <c r="D105">
        <v>387</v>
      </c>
      <c r="E105" t="s">
        <v>2</v>
      </c>
      <c r="F105" t="s">
        <v>1739</v>
      </c>
      <c r="G105" t="s">
        <v>4</v>
      </c>
      <c r="H105" t="s">
        <v>1731</v>
      </c>
      <c r="I105" s="1">
        <v>44924</v>
      </c>
      <c r="J105" s="1">
        <v>44928</v>
      </c>
      <c r="K105" s="1">
        <v>45019</v>
      </c>
      <c r="L105" s="1">
        <v>44928</v>
      </c>
      <c r="M105" s="2">
        <v>6717356.1799999997</v>
      </c>
      <c r="N105" t="s">
        <v>6</v>
      </c>
      <c r="O105" t="s">
        <v>1742</v>
      </c>
      <c r="P105" t="s">
        <v>8</v>
      </c>
      <c r="R105" s="1">
        <v>44924</v>
      </c>
      <c r="S105" s="1">
        <v>44928</v>
      </c>
      <c r="T105" s="1">
        <v>45019</v>
      </c>
      <c r="U105" s="1">
        <v>44928</v>
      </c>
      <c r="V105" s="5">
        <v>0.25277777777777777</v>
      </c>
      <c r="W105">
        <v>91</v>
      </c>
      <c r="X105" s="6">
        <v>0</v>
      </c>
      <c r="Y105" s="6">
        <v>0</v>
      </c>
      <c r="Z105" s="6">
        <v>37084.284351053328</v>
      </c>
      <c r="AA105" s="6">
        <v>37084.284351053328</v>
      </c>
      <c r="AB105">
        <v>0</v>
      </c>
      <c r="AC105">
        <v>0</v>
      </c>
      <c r="AD105" s="2">
        <v>6717356.1799999997</v>
      </c>
      <c r="AE105" s="89">
        <v>2.1840000000000002E-2</v>
      </c>
      <c r="AF105" s="90">
        <v>0</v>
      </c>
      <c r="AG105" s="9">
        <v>1</v>
      </c>
      <c r="AH105" s="4">
        <f t="shared" ref="AH105:AH106" si="172">AE105+$AO$1</f>
        <v>3.184E-2</v>
      </c>
      <c r="AI105" s="4">
        <f t="shared" ref="AI105:AI106" si="173">AE105-$AO$1</f>
        <v>1.1840000000000002E-2</v>
      </c>
      <c r="AJ105" s="9">
        <f t="shared" ref="AJ105:AJ106" si="174">AH105*AD105*V105</f>
        <v>54064.268028275554</v>
      </c>
      <c r="AK105" s="9">
        <f t="shared" ref="AK105:AK106" si="175">AA105</f>
        <v>37084.284351053328</v>
      </c>
      <c r="AL105" s="9">
        <f t="shared" ref="AL105:AL106" si="176">AI105*AD105*V105</f>
        <v>20104.300673831112</v>
      </c>
      <c r="AM105" t="s">
        <v>1740</v>
      </c>
      <c r="AN105" t="s">
        <v>6</v>
      </c>
      <c r="AO105" s="10"/>
      <c r="BH105" s="91"/>
      <c r="BP105" s="1"/>
      <c r="BX105" s="11"/>
      <c r="BY105" s="11"/>
      <c r="CL105" s="43"/>
      <c r="CM105" s="43"/>
      <c r="CN105" s="43"/>
      <c r="CO105" s="43"/>
    </row>
    <row r="106" spans="1:93" ht="15" customHeight="1" x14ac:dyDescent="0.25">
      <c r="A106">
        <v>62786</v>
      </c>
      <c r="B106" t="s">
        <v>1833</v>
      </c>
      <c r="C106" t="s">
        <v>1832</v>
      </c>
      <c r="D106">
        <v>387</v>
      </c>
      <c r="E106" t="s">
        <v>2</v>
      </c>
      <c r="F106" t="s">
        <v>1739</v>
      </c>
      <c r="G106" t="s">
        <v>4</v>
      </c>
      <c r="H106" t="s">
        <v>1731</v>
      </c>
      <c r="I106" s="1">
        <v>45015</v>
      </c>
      <c r="J106" s="1">
        <v>45019</v>
      </c>
      <c r="K106" s="1">
        <v>45110</v>
      </c>
      <c r="L106" s="1">
        <v>45019</v>
      </c>
      <c r="M106" s="2">
        <v>6570183.6600000001</v>
      </c>
      <c r="N106" t="s">
        <v>6</v>
      </c>
      <c r="O106" t="s">
        <v>1742</v>
      </c>
      <c r="P106" t="s">
        <v>8</v>
      </c>
      <c r="R106" s="1">
        <v>45015</v>
      </c>
      <c r="S106" s="1">
        <v>45019</v>
      </c>
      <c r="T106" s="1">
        <v>45110</v>
      </c>
      <c r="U106" s="1">
        <v>45019</v>
      </c>
      <c r="V106" s="5">
        <v>0.25277777777777777</v>
      </c>
      <c r="W106">
        <v>91</v>
      </c>
      <c r="X106" s="6">
        <v>0</v>
      </c>
      <c r="Y106" s="6">
        <v>0</v>
      </c>
      <c r="Z106" s="6">
        <v>50687.50689608667</v>
      </c>
      <c r="AA106" s="6">
        <v>50687.50689608667</v>
      </c>
      <c r="AB106">
        <v>0</v>
      </c>
      <c r="AC106">
        <v>557.00557028666674</v>
      </c>
      <c r="AD106" s="2">
        <v>6570183.6600000001</v>
      </c>
      <c r="AE106" s="89">
        <v>3.0520000000000002E-2</v>
      </c>
      <c r="AF106" s="90">
        <v>0</v>
      </c>
      <c r="AG106" s="9">
        <v>1</v>
      </c>
      <c r="AH106" s="4">
        <f t="shared" si="172"/>
        <v>4.052E-2</v>
      </c>
      <c r="AI106" s="4">
        <f t="shared" si="173"/>
        <v>2.0520000000000004E-2</v>
      </c>
      <c r="AJ106" s="9">
        <f t="shared" si="174"/>
        <v>67295.471147753342</v>
      </c>
      <c r="AK106" s="9">
        <f t="shared" si="175"/>
        <v>50687.50689608667</v>
      </c>
      <c r="AL106" s="9">
        <f t="shared" si="176"/>
        <v>34079.542644420006</v>
      </c>
      <c r="AM106" t="s">
        <v>1740</v>
      </c>
      <c r="AN106" t="s">
        <v>6</v>
      </c>
      <c r="AO106" s="10"/>
      <c r="BH106" s="91"/>
      <c r="BP106" s="1"/>
      <c r="BX106" s="11"/>
      <c r="BY106" s="11"/>
      <c r="CL106" s="43"/>
      <c r="CM106" s="43"/>
      <c r="CN106" s="43"/>
      <c r="CO106" s="43"/>
    </row>
    <row r="107" spans="1:93" ht="15" customHeight="1" x14ac:dyDescent="0.25">
      <c r="A107">
        <v>55830</v>
      </c>
      <c r="B107" t="s">
        <v>1834</v>
      </c>
      <c r="C107" t="s">
        <v>1835</v>
      </c>
      <c r="D107">
        <v>388</v>
      </c>
      <c r="E107" t="s">
        <v>2</v>
      </c>
      <c r="F107" t="s">
        <v>1739</v>
      </c>
      <c r="G107" t="s">
        <v>4</v>
      </c>
      <c r="H107" t="s">
        <v>1013</v>
      </c>
      <c r="I107" s="1"/>
      <c r="J107" s="1">
        <v>44916</v>
      </c>
      <c r="K107" s="1">
        <v>45006</v>
      </c>
      <c r="L107" s="1">
        <v>45006</v>
      </c>
      <c r="M107" s="2">
        <v>1420000</v>
      </c>
      <c r="N107" t="s">
        <v>6</v>
      </c>
      <c r="O107" s="8">
        <v>8.8900000000000003E-3</v>
      </c>
      <c r="P107" t="s">
        <v>8</v>
      </c>
      <c r="R107" s="1">
        <v>45006</v>
      </c>
      <c r="S107" s="1">
        <v>44916</v>
      </c>
      <c r="T107" s="1">
        <v>45006</v>
      </c>
      <c r="U107" s="1">
        <v>45006</v>
      </c>
      <c r="V107" s="5">
        <v>0.25</v>
      </c>
      <c r="W107">
        <v>90</v>
      </c>
      <c r="X107" s="6">
        <v>0</v>
      </c>
      <c r="Y107" s="6">
        <v>0</v>
      </c>
      <c r="Z107" s="6">
        <v>-3155.9500000000003</v>
      </c>
      <c r="AA107" s="6">
        <v>-3155.9500000000003</v>
      </c>
      <c r="AB107">
        <v>0</v>
      </c>
      <c r="AC107">
        <v>0</v>
      </c>
      <c r="AD107" s="2">
        <v>1420000</v>
      </c>
      <c r="AE107" s="89">
        <v>8.8900000000000003E-3</v>
      </c>
      <c r="AF107" s="90">
        <v>0</v>
      </c>
      <c r="AG107" s="9">
        <v>1</v>
      </c>
      <c r="AH107" s="9"/>
      <c r="AI107" s="9"/>
      <c r="AJ107" s="9">
        <f t="shared" ref="AJ107:AJ108" si="177">AA107</f>
        <v>-3155.9500000000003</v>
      </c>
      <c r="AK107" s="9">
        <f t="shared" ref="AK107:AL107" si="178">AJ107</f>
        <v>-3155.9500000000003</v>
      </c>
      <c r="AL107" s="9">
        <f t="shared" si="178"/>
        <v>-3155.9500000000003</v>
      </c>
      <c r="AM107" t="s">
        <v>1740</v>
      </c>
      <c r="AN107" t="s">
        <v>6</v>
      </c>
      <c r="AO107" s="10"/>
      <c r="BH107" s="91"/>
      <c r="BP107" s="1"/>
      <c r="BX107" s="11"/>
      <c r="BY107" s="11"/>
      <c r="CL107" s="43"/>
      <c r="CM107" s="43"/>
      <c r="CN107" s="43"/>
      <c r="CO107" s="43"/>
    </row>
    <row r="108" spans="1:93" ht="15" customHeight="1" x14ac:dyDescent="0.25">
      <c r="A108">
        <v>55831</v>
      </c>
      <c r="B108" t="s">
        <v>1834</v>
      </c>
      <c r="C108" t="s">
        <v>1835</v>
      </c>
      <c r="D108">
        <v>388</v>
      </c>
      <c r="E108" t="s">
        <v>2</v>
      </c>
      <c r="F108" t="s">
        <v>1739</v>
      </c>
      <c r="G108" t="s">
        <v>4</v>
      </c>
      <c r="H108" t="s">
        <v>1013</v>
      </c>
      <c r="I108" s="1"/>
      <c r="J108" s="1">
        <v>45006</v>
      </c>
      <c r="K108" s="1">
        <v>45098</v>
      </c>
      <c r="L108" s="1">
        <v>45098</v>
      </c>
      <c r="M108" s="2">
        <v>1420000</v>
      </c>
      <c r="N108" t="s">
        <v>6</v>
      </c>
      <c r="O108" s="8">
        <v>8.8900000000000003E-3</v>
      </c>
      <c r="P108" t="s">
        <v>8</v>
      </c>
      <c r="R108" s="1">
        <v>45098</v>
      </c>
      <c r="S108" s="1">
        <v>45006</v>
      </c>
      <c r="T108" s="1">
        <v>45098</v>
      </c>
      <c r="U108" s="1">
        <v>45098</v>
      </c>
      <c r="V108" s="5">
        <v>0.25555555555555554</v>
      </c>
      <c r="W108">
        <v>92</v>
      </c>
      <c r="X108" s="6">
        <v>0</v>
      </c>
      <c r="Y108" s="6">
        <v>0</v>
      </c>
      <c r="Z108" s="6">
        <v>-3226.0822222222223</v>
      </c>
      <c r="AA108" s="6">
        <v>-3226.0822222222223</v>
      </c>
      <c r="AB108">
        <v>0</v>
      </c>
      <c r="AC108">
        <v>0</v>
      </c>
      <c r="AD108" s="2">
        <v>1420000</v>
      </c>
      <c r="AE108" s="89">
        <v>8.8900000000000003E-3</v>
      </c>
      <c r="AF108" s="90">
        <v>0</v>
      </c>
      <c r="AG108" s="9">
        <v>1</v>
      </c>
      <c r="AH108" s="9"/>
      <c r="AI108" s="9"/>
      <c r="AJ108" s="9">
        <f t="shared" si="177"/>
        <v>-3226.0822222222223</v>
      </c>
      <c r="AK108" s="9">
        <f t="shared" ref="AK108:AL108" si="179">AJ108</f>
        <v>-3226.0822222222223</v>
      </c>
      <c r="AL108" s="9">
        <f t="shared" si="179"/>
        <v>-3226.0822222222223</v>
      </c>
      <c r="AM108" t="s">
        <v>1740</v>
      </c>
      <c r="AN108" t="s">
        <v>6</v>
      </c>
      <c r="AO108" s="10"/>
      <c r="BH108" s="91"/>
      <c r="BP108" s="1"/>
      <c r="BX108" s="11"/>
      <c r="BY108" s="11"/>
      <c r="CL108" s="43"/>
      <c r="CM108" s="43"/>
      <c r="CN108" s="43"/>
      <c r="CO108" s="43"/>
    </row>
    <row r="109" spans="1:93" ht="15" customHeight="1" x14ac:dyDescent="0.25">
      <c r="A109">
        <v>62726</v>
      </c>
      <c r="B109" t="s">
        <v>1836</v>
      </c>
      <c r="C109" t="s">
        <v>1835</v>
      </c>
      <c r="D109">
        <v>388</v>
      </c>
      <c r="E109" t="s">
        <v>2</v>
      </c>
      <c r="F109" t="s">
        <v>1739</v>
      </c>
      <c r="G109" t="s">
        <v>4</v>
      </c>
      <c r="H109" t="s">
        <v>1013</v>
      </c>
      <c r="I109" s="1">
        <v>44914</v>
      </c>
      <c r="J109" s="1">
        <v>44916</v>
      </c>
      <c r="K109" s="1">
        <v>45006</v>
      </c>
      <c r="L109" s="1">
        <v>45006</v>
      </c>
      <c r="M109" s="2">
        <v>1420000</v>
      </c>
      <c r="N109" t="s">
        <v>6</v>
      </c>
      <c r="O109" t="s">
        <v>1742</v>
      </c>
      <c r="P109" t="s">
        <v>8</v>
      </c>
      <c r="R109" s="1">
        <v>44914</v>
      </c>
      <c r="S109" s="1">
        <v>44916</v>
      </c>
      <c r="T109" s="1">
        <v>45006</v>
      </c>
      <c r="U109" s="1">
        <v>45006</v>
      </c>
      <c r="V109" s="5">
        <v>0.25</v>
      </c>
      <c r="W109">
        <v>90</v>
      </c>
      <c r="X109" s="6">
        <v>0</v>
      </c>
      <c r="Y109" s="6">
        <v>0</v>
      </c>
      <c r="Z109" s="6">
        <v>7323.6500000000005</v>
      </c>
      <c r="AA109" s="6">
        <v>7323.6500000000005</v>
      </c>
      <c r="AB109">
        <v>0</v>
      </c>
      <c r="AC109">
        <v>0</v>
      </c>
      <c r="AD109" s="2">
        <v>1420000</v>
      </c>
      <c r="AE109" s="89">
        <v>2.0630000000000003E-2</v>
      </c>
      <c r="AF109" s="90">
        <v>0</v>
      </c>
      <c r="AG109" s="9">
        <v>1</v>
      </c>
      <c r="AH109" s="4">
        <f t="shared" ref="AH109:AH110" si="180">AE109+$AO$1</f>
        <v>3.0630000000000004E-2</v>
      </c>
      <c r="AI109" s="4">
        <f t="shared" ref="AI109:AI110" si="181">AE109-$AO$1</f>
        <v>1.0630000000000002E-2</v>
      </c>
      <c r="AJ109" s="9">
        <f t="shared" ref="AJ109:AJ110" si="182">AH109*AD109*V109</f>
        <v>10873.650000000001</v>
      </c>
      <c r="AK109" s="9">
        <f t="shared" ref="AK109:AK110" si="183">AA109</f>
        <v>7323.6500000000005</v>
      </c>
      <c r="AL109" s="9">
        <f t="shared" ref="AL109:AL110" si="184">AI109*AD109*V109</f>
        <v>3773.650000000001</v>
      </c>
      <c r="AM109" t="s">
        <v>1740</v>
      </c>
      <c r="AN109" t="s">
        <v>6</v>
      </c>
      <c r="AO109" s="10"/>
      <c r="BH109" s="91"/>
      <c r="BP109" s="1"/>
      <c r="BX109" s="11"/>
      <c r="BY109" s="11"/>
      <c r="CL109" s="43"/>
      <c r="CM109" s="43"/>
      <c r="CN109" s="43"/>
      <c r="CO109" s="43"/>
    </row>
    <row r="110" spans="1:93" ht="15" customHeight="1" x14ac:dyDescent="0.25">
      <c r="A110">
        <v>62727</v>
      </c>
      <c r="B110" t="s">
        <v>1836</v>
      </c>
      <c r="C110" t="s">
        <v>1835</v>
      </c>
      <c r="D110">
        <v>388</v>
      </c>
      <c r="E110" t="s">
        <v>2</v>
      </c>
      <c r="F110" t="s">
        <v>1739</v>
      </c>
      <c r="G110" t="s">
        <v>4</v>
      </c>
      <c r="H110" t="s">
        <v>1013</v>
      </c>
      <c r="I110" s="1">
        <v>45002</v>
      </c>
      <c r="J110" s="1">
        <v>45006</v>
      </c>
      <c r="K110" s="1">
        <v>45098</v>
      </c>
      <c r="L110" s="1">
        <v>45098</v>
      </c>
      <c r="M110" s="2">
        <v>1420000</v>
      </c>
      <c r="N110" t="s">
        <v>6</v>
      </c>
      <c r="O110" t="s">
        <v>1742</v>
      </c>
      <c r="P110" t="s">
        <v>8</v>
      </c>
      <c r="R110" s="1">
        <v>45002</v>
      </c>
      <c r="S110" s="1">
        <v>45006</v>
      </c>
      <c r="T110" s="1">
        <v>45098</v>
      </c>
      <c r="U110" s="1">
        <v>45098</v>
      </c>
      <c r="V110" s="5">
        <v>0.25555555555555554</v>
      </c>
      <c r="W110">
        <v>92</v>
      </c>
      <c r="X110" s="6">
        <v>0</v>
      </c>
      <c r="Y110" s="6">
        <v>0</v>
      </c>
      <c r="Z110" s="6">
        <v>9979.4444444444434</v>
      </c>
      <c r="AA110" s="6">
        <v>9979.4444444444434</v>
      </c>
      <c r="AB110">
        <v>0</v>
      </c>
      <c r="AC110">
        <v>0</v>
      </c>
      <c r="AD110" s="2">
        <v>1420000</v>
      </c>
      <c r="AE110" s="89">
        <v>2.75E-2</v>
      </c>
      <c r="AF110" s="90">
        <v>0</v>
      </c>
      <c r="AG110" s="9">
        <v>1</v>
      </c>
      <c r="AH110" s="4">
        <f t="shared" si="180"/>
        <v>3.7499999999999999E-2</v>
      </c>
      <c r="AI110" s="4">
        <f t="shared" si="181"/>
        <v>1.7500000000000002E-2</v>
      </c>
      <c r="AJ110" s="9">
        <f t="shared" si="182"/>
        <v>13608.333333333332</v>
      </c>
      <c r="AK110" s="9">
        <f t="shared" si="183"/>
        <v>9979.4444444444434</v>
      </c>
      <c r="AL110" s="9">
        <f t="shared" si="184"/>
        <v>6350.5555555555557</v>
      </c>
      <c r="AM110" t="s">
        <v>1740</v>
      </c>
      <c r="AN110" t="s">
        <v>6</v>
      </c>
      <c r="AO110" s="10"/>
      <c r="BH110" s="91"/>
      <c r="BP110" s="1"/>
      <c r="BX110" s="11"/>
      <c r="BY110" s="11"/>
      <c r="CL110" s="43"/>
      <c r="CM110" s="43"/>
      <c r="CN110" s="43"/>
      <c r="CO110" s="43"/>
    </row>
    <row r="111" spans="1:93" ht="15" customHeight="1" x14ac:dyDescent="0.25">
      <c r="A111">
        <v>62437</v>
      </c>
      <c r="B111" t="s">
        <v>1837</v>
      </c>
      <c r="C111" t="s">
        <v>1838</v>
      </c>
      <c r="D111">
        <v>389</v>
      </c>
      <c r="E111" t="s">
        <v>2</v>
      </c>
      <c r="F111" t="s">
        <v>1739</v>
      </c>
      <c r="G111" t="s">
        <v>4</v>
      </c>
      <c r="H111" t="s">
        <v>703</v>
      </c>
      <c r="I111" s="1"/>
      <c r="J111" s="1">
        <v>44925</v>
      </c>
      <c r="K111" s="1">
        <v>45016</v>
      </c>
      <c r="L111" s="1">
        <v>45016</v>
      </c>
      <c r="M111" s="2">
        <v>10200000</v>
      </c>
      <c r="N111" t="s">
        <v>6</v>
      </c>
      <c r="O111">
        <v>0</v>
      </c>
      <c r="P111" t="s">
        <v>8</v>
      </c>
      <c r="R111" s="1">
        <v>45016</v>
      </c>
      <c r="S111" s="1">
        <v>44925</v>
      </c>
      <c r="T111" s="1">
        <v>45016</v>
      </c>
      <c r="U111" s="1">
        <v>45016</v>
      </c>
      <c r="V111" s="5">
        <v>0.25277777777777777</v>
      </c>
      <c r="W111">
        <v>91</v>
      </c>
      <c r="X111" s="6">
        <v>0</v>
      </c>
      <c r="Y111" s="6">
        <v>0</v>
      </c>
      <c r="Z111" s="6">
        <v>0</v>
      </c>
      <c r="AA111" s="6">
        <v>0</v>
      </c>
      <c r="AB111">
        <v>0</v>
      </c>
      <c r="AC111">
        <v>0</v>
      </c>
      <c r="AD111" s="2">
        <v>10200000</v>
      </c>
      <c r="AE111" s="89">
        <v>0</v>
      </c>
      <c r="AF111" s="90">
        <v>0</v>
      </c>
      <c r="AG111" s="9">
        <v>1</v>
      </c>
      <c r="AH111" s="9"/>
      <c r="AI111" s="9"/>
      <c r="AJ111" s="9">
        <f t="shared" ref="AJ111:AJ112" si="185">AA111</f>
        <v>0</v>
      </c>
      <c r="AK111" s="9">
        <f t="shared" ref="AK111:AL111" si="186">AJ111</f>
        <v>0</v>
      </c>
      <c r="AL111" s="9">
        <f t="shared" si="186"/>
        <v>0</v>
      </c>
      <c r="AM111" t="s">
        <v>1740</v>
      </c>
      <c r="AN111" t="s">
        <v>6</v>
      </c>
      <c r="AO111" s="10"/>
      <c r="BH111" s="91"/>
      <c r="BP111" s="1"/>
      <c r="BX111" s="11"/>
      <c r="BY111" s="11"/>
      <c r="CL111" s="43"/>
      <c r="CM111" s="43"/>
      <c r="CN111" s="43"/>
      <c r="CO111" s="43"/>
    </row>
    <row r="112" spans="1:93" ht="15" customHeight="1" x14ac:dyDescent="0.25">
      <c r="A112">
        <v>62438</v>
      </c>
      <c r="B112" t="s">
        <v>1837</v>
      </c>
      <c r="C112" t="s">
        <v>1838</v>
      </c>
      <c r="D112">
        <v>389</v>
      </c>
      <c r="E112" t="s">
        <v>2</v>
      </c>
      <c r="F112" t="s">
        <v>1739</v>
      </c>
      <c r="G112" t="s">
        <v>4</v>
      </c>
      <c r="H112" t="s">
        <v>703</v>
      </c>
      <c r="I112" s="1"/>
      <c r="J112" s="1">
        <v>45016</v>
      </c>
      <c r="K112" s="1">
        <v>45107</v>
      </c>
      <c r="L112" s="1">
        <v>45107</v>
      </c>
      <c r="M112" s="2">
        <v>10000000</v>
      </c>
      <c r="N112" t="s">
        <v>6</v>
      </c>
      <c r="O112">
        <v>0</v>
      </c>
      <c r="P112" t="s">
        <v>8</v>
      </c>
      <c r="R112" s="1">
        <v>45107</v>
      </c>
      <c r="S112" s="1">
        <v>45016</v>
      </c>
      <c r="T112" s="1">
        <v>45107</v>
      </c>
      <c r="U112" s="1">
        <v>45107</v>
      </c>
      <c r="V112" s="5">
        <v>0.25277777777777777</v>
      </c>
      <c r="W112">
        <v>91</v>
      </c>
      <c r="X112" s="6">
        <v>0</v>
      </c>
      <c r="Y112" s="6">
        <v>0</v>
      </c>
      <c r="Z112" s="6">
        <v>0</v>
      </c>
      <c r="AA112" s="6">
        <v>0</v>
      </c>
      <c r="AB112">
        <v>0</v>
      </c>
      <c r="AC112">
        <v>0</v>
      </c>
      <c r="AD112" s="2">
        <v>10000000</v>
      </c>
      <c r="AE112" s="89">
        <v>0</v>
      </c>
      <c r="AF112" s="90">
        <v>0</v>
      </c>
      <c r="AG112" s="9">
        <v>1</v>
      </c>
      <c r="AH112" s="9"/>
      <c r="AI112" s="9"/>
      <c r="AJ112" s="9">
        <f t="shared" si="185"/>
        <v>0</v>
      </c>
      <c r="AK112" s="9">
        <f t="shared" ref="AK112:AL112" si="187">AJ112</f>
        <v>0</v>
      </c>
      <c r="AL112" s="9">
        <f t="shared" si="187"/>
        <v>0</v>
      </c>
      <c r="AM112" t="s">
        <v>1740</v>
      </c>
      <c r="AN112" t="s">
        <v>6</v>
      </c>
      <c r="AO112" s="10"/>
      <c r="BH112" s="91"/>
      <c r="BP112" s="1"/>
      <c r="BX112" s="11"/>
      <c r="BY112" s="11"/>
      <c r="CL112" s="43"/>
      <c r="CM112" s="43"/>
      <c r="CN112" s="43"/>
      <c r="CO112" s="43"/>
    </row>
    <row r="113" spans="1:93" ht="15" customHeight="1" x14ac:dyDescent="0.25">
      <c r="A113">
        <v>62477</v>
      </c>
      <c r="B113" t="s">
        <v>1839</v>
      </c>
      <c r="C113" t="s">
        <v>1838</v>
      </c>
      <c r="D113">
        <v>389</v>
      </c>
      <c r="E113" t="s">
        <v>2</v>
      </c>
      <c r="F113" t="s">
        <v>1739</v>
      </c>
      <c r="G113" t="s">
        <v>4</v>
      </c>
      <c r="H113" t="s">
        <v>703</v>
      </c>
      <c r="I113" s="1">
        <v>44923</v>
      </c>
      <c r="J113" s="1">
        <v>44925</v>
      </c>
      <c r="K113" s="1">
        <v>45016</v>
      </c>
      <c r="L113" s="1">
        <v>45016</v>
      </c>
      <c r="M113" s="2">
        <v>10200000</v>
      </c>
      <c r="N113" t="s">
        <v>6</v>
      </c>
      <c r="O113" t="s">
        <v>1840</v>
      </c>
      <c r="P113" t="s">
        <v>8</v>
      </c>
      <c r="R113" s="1">
        <v>44923</v>
      </c>
      <c r="S113" s="1">
        <v>44925</v>
      </c>
      <c r="T113" s="1">
        <v>45016</v>
      </c>
      <c r="U113" s="1">
        <v>45016</v>
      </c>
      <c r="V113" s="5">
        <v>0.25277777777777777</v>
      </c>
      <c r="W113">
        <v>91</v>
      </c>
      <c r="X113" s="6">
        <v>0</v>
      </c>
      <c r="Y113" s="6">
        <v>0</v>
      </c>
      <c r="Z113" s="6">
        <v>56774.899999999987</v>
      </c>
      <c r="AA113" s="6">
        <v>56774.899999999987</v>
      </c>
      <c r="AB113">
        <v>0</v>
      </c>
      <c r="AC113">
        <v>0</v>
      </c>
      <c r="AD113" s="2">
        <v>10200000</v>
      </c>
      <c r="AE113" s="89">
        <v>2.2019999999999998E-2</v>
      </c>
      <c r="AF113" s="90">
        <v>0</v>
      </c>
      <c r="AG113" s="9">
        <v>1</v>
      </c>
      <c r="AH113" s="4">
        <f>AE113+$AO$1</f>
        <v>3.202E-2</v>
      </c>
      <c r="AI113" s="4">
        <f>IF((AE113-$AO$1)&lt;0,0,AE113-$AO$1)</f>
        <v>1.2019999999999998E-2</v>
      </c>
      <c r="AJ113" s="9">
        <f t="shared" ref="AJ113:AJ114" si="188">AH113*AD113*V113</f>
        <v>82558.233333333337</v>
      </c>
      <c r="AK113" s="9">
        <f t="shared" ref="AK113:AK114" si="189">AA113</f>
        <v>56774.899999999987</v>
      </c>
      <c r="AL113" s="9">
        <f t="shared" ref="AL113:AL114" si="190">AI113*AD113*V113</f>
        <v>30991.566666666658</v>
      </c>
      <c r="AM113" t="s">
        <v>1740</v>
      </c>
      <c r="AN113" t="s">
        <v>6</v>
      </c>
      <c r="AO113" s="10"/>
      <c r="BH113" s="91"/>
      <c r="BP113" s="1"/>
      <c r="BX113" s="11"/>
      <c r="BY113" s="11"/>
      <c r="CL113" s="43"/>
      <c r="CM113" s="43"/>
      <c r="CN113" s="43"/>
      <c r="CO113" s="43"/>
    </row>
    <row r="114" spans="1:93" ht="15" customHeight="1" x14ac:dyDescent="0.25">
      <c r="A114">
        <v>62478</v>
      </c>
      <c r="B114" t="s">
        <v>1839</v>
      </c>
      <c r="C114" t="s">
        <v>1838</v>
      </c>
      <c r="D114">
        <v>389</v>
      </c>
      <c r="E114" t="s">
        <v>2</v>
      </c>
      <c r="F114" t="s">
        <v>1739</v>
      </c>
      <c r="G114" t="s">
        <v>4</v>
      </c>
      <c r="H114" t="s">
        <v>703</v>
      </c>
      <c r="I114" s="1">
        <v>45014</v>
      </c>
      <c r="J114" s="1">
        <v>45016</v>
      </c>
      <c r="K114" s="1">
        <v>45107</v>
      </c>
      <c r="L114" s="1">
        <v>45107</v>
      </c>
      <c r="M114" s="2">
        <v>10000000</v>
      </c>
      <c r="N114" t="s">
        <v>6</v>
      </c>
      <c r="O114" t="s">
        <v>1840</v>
      </c>
      <c r="P114" t="s">
        <v>8</v>
      </c>
      <c r="R114" s="1">
        <v>45014</v>
      </c>
      <c r="S114" s="1">
        <v>45016</v>
      </c>
      <c r="T114" s="1">
        <v>45107</v>
      </c>
      <c r="U114" s="1">
        <v>45107</v>
      </c>
      <c r="V114" s="5">
        <v>0.25277777777777777</v>
      </c>
      <c r="W114">
        <v>91</v>
      </c>
      <c r="X114" s="6">
        <v>0</v>
      </c>
      <c r="Y114" s="6">
        <v>0</v>
      </c>
      <c r="Z114" s="6">
        <v>76212.5</v>
      </c>
      <c r="AA114" s="6">
        <v>76212.5</v>
      </c>
      <c r="AB114">
        <v>0</v>
      </c>
      <c r="AC114">
        <v>0</v>
      </c>
      <c r="AD114" s="2">
        <v>10000000</v>
      </c>
      <c r="AE114" s="89">
        <v>3.015E-2</v>
      </c>
      <c r="AF114" s="90">
        <v>0</v>
      </c>
      <c r="AG114" s="9">
        <v>1</v>
      </c>
      <c r="AH114" s="4">
        <f>AE114+$AO$1</f>
        <v>4.0149999999999998E-2</v>
      </c>
      <c r="AI114" s="4">
        <f>IF((AE114-$AO$1)&lt;0,0,AE114-$AO$1)</f>
        <v>2.0150000000000001E-2</v>
      </c>
      <c r="AJ114" s="9">
        <f t="shared" si="188"/>
        <v>101490.27777777778</v>
      </c>
      <c r="AK114" s="9">
        <f t="shared" si="189"/>
        <v>76212.5</v>
      </c>
      <c r="AL114" s="9">
        <f t="shared" si="190"/>
        <v>50934.722222222219</v>
      </c>
      <c r="AM114" t="s">
        <v>1740</v>
      </c>
      <c r="AN114" t="s">
        <v>6</v>
      </c>
      <c r="AO114" s="10"/>
      <c r="BH114" s="91"/>
      <c r="BP114" s="1"/>
      <c r="BX114" s="11"/>
      <c r="BY114" s="11"/>
      <c r="CL114" s="43"/>
      <c r="CM114" s="43"/>
      <c r="CN114" s="43"/>
      <c r="CO114" s="43"/>
    </row>
    <row r="115" spans="1:93" x14ac:dyDescent="0.25">
      <c r="AJ115" s="9">
        <f>SUM(AJ2:AJ114)</f>
        <v>19752993.297426961</v>
      </c>
      <c r="AK115" s="9">
        <f>SUM(AK2:AK114)</f>
        <v>11309249.068230856</v>
      </c>
      <c r="AL115" s="9">
        <f>SUM(AL2:AL114)</f>
        <v>2865504.8390347385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10037-B763-49DA-92D0-11D25DFD965E}">
  <sheetPr>
    <tabColor theme="7" tint="0.79998168889431442"/>
  </sheetPr>
  <dimension ref="A1:CE1236"/>
  <sheetViews>
    <sheetView topLeftCell="I19" workbookViewId="0">
      <selection activeCell="W41" sqref="W41"/>
    </sheetView>
  </sheetViews>
  <sheetFormatPr baseColWidth="10" defaultRowHeight="15" x14ac:dyDescent="0.25"/>
  <cols>
    <col min="13" max="13" width="16.42578125" bestFit="1" customWidth="1"/>
    <col min="30" max="30" width="14.85546875" bestFit="1" customWidth="1"/>
    <col min="35" max="35" width="13.5703125" bestFit="1" customWidth="1"/>
    <col min="41" max="43" width="15.28515625" bestFit="1" customWidth="1"/>
  </cols>
  <sheetData>
    <row r="1" spans="1:83" ht="15" customHeight="1" x14ac:dyDescent="0.3">
      <c r="A1" s="38">
        <v>45107</v>
      </c>
      <c r="B1" s="14" t="s">
        <v>1618</v>
      </c>
      <c r="C1" s="14" t="s">
        <v>1619</v>
      </c>
      <c r="D1" s="14" t="s">
        <v>1620</v>
      </c>
      <c r="E1" s="14" t="s">
        <v>1621</v>
      </c>
      <c r="F1" s="14" t="s">
        <v>1622</v>
      </c>
      <c r="G1" s="14" t="s">
        <v>1623</v>
      </c>
      <c r="H1" s="14" t="s">
        <v>1624</v>
      </c>
      <c r="I1" s="15" t="s">
        <v>1625</v>
      </c>
      <c r="J1" s="15" t="s">
        <v>1626</v>
      </c>
      <c r="K1" s="15" t="s">
        <v>1627</v>
      </c>
      <c r="L1" s="15" t="s">
        <v>1628</v>
      </c>
      <c r="M1" s="16" t="s">
        <v>1629</v>
      </c>
      <c r="N1" s="14" t="s">
        <v>1681</v>
      </c>
      <c r="O1" s="14" t="s">
        <v>1631</v>
      </c>
      <c r="P1" s="14" t="s">
        <v>1632</v>
      </c>
      <c r="Q1" s="17" t="s">
        <v>1633</v>
      </c>
      <c r="R1" s="18" t="s">
        <v>1634</v>
      </c>
      <c r="S1" s="18" t="s">
        <v>1635</v>
      </c>
      <c r="T1" s="18" t="s">
        <v>1636</v>
      </c>
      <c r="U1" s="18" t="s">
        <v>1637</v>
      </c>
      <c r="V1" s="19" t="s">
        <v>1638</v>
      </c>
      <c r="W1" s="20" t="s">
        <v>1639</v>
      </c>
      <c r="X1" s="21" t="s">
        <v>1640</v>
      </c>
      <c r="Y1" s="21" t="s">
        <v>1641</v>
      </c>
      <c r="Z1" s="21" t="s">
        <v>1642</v>
      </c>
      <c r="AA1" s="21" t="s">
        <v>1643</v>
      </c>
      <c r="AB1" s="20" t="s">
        <v>1644</v>
      </c>
      <c r="AC1" s="20" t="s">
        <v>1645</v>
      </c>
      <c r="AD1" s="22" t="s">
        <v>1646</v>
      </c>
      <c r="AE1" s="23" t="s">
        <v>1647</v>
      </c>
      <c r="AF1" s="24" t="s">
        <v>1648</v>
      </c>
      <c r="AG1" s="21" t="s">
        <v>1649</v>
      </c>
      <c r="AH1" s="21" t="s">
        <v>1650</v>
      </c>
      <c r="AI1" s="25" t="s">
        <v>1651</v>
      </c>
      <c r="AJ1" s="20" t="s">
        <v>1652</v>
      </c>
      <c r="AK1" s="20" t="s">
        <v>1676</v>
      </c>
      <c r="AL1" s="20" t="s">
        <v>1678</v>
      </c>
      <c r="AM1" s="20" t="s">
        <v>1679</v>
      </c>
      <c r="AN1" s="20" t="s">
        <v>1673</v>
      </c>
      <c r="AO1" s="20" t="s">
        <v>1674</v>
      </c>
      <c r="AP1" s="20" t="s">
        <v>1680</v>
      </c>
      <c r="AQ1" s="20" t="s">
        <v>1675</v>
      </c>
      <c r="AR1" s="1" t="s">
        <v>1671</v>
      </c>
      <c r="AS1" t="s">
        <v>1672</v>
      </c>
      <c r="AT1" s="34">
        <v>0.01</v>
      </c>
      <c r="AU1" s="26" t="s">
        <v>1618</v>
      </c>
      <c r="AV1" s="26" t="s">
        <v>1653</v>
      </c>
      <c r="AX1" s="27" t="s">
        <v>1618</v>
      </c>
      <c r="AY1" s="27" t="s">
        <v>1619</v>
      </c>
      <c r="AZ1" s="27" t="s">
        <v>1620</v>
      </c>
      <c r="BA1" s="27" t="s">
        <v>1623</v>
      </c>
      <c r="BB1" s="27" t="s">
        <v>1617</v>
      </c>
      <c r="BC1" s="27" t="s">
        <v>1654</v>
      </c>
      <c r="BD1" s="27" t="s">
        <v>1655</v>
      </c>
      <c r="BE1" s="27" t="s">
        <v>1656</v>
      </c>
      <c r="BF1" s="27" t="s">
        <v>1657</v>
      </c>
      <c r="BG1" s="27" t="s">
        <v>1658</v>
      </c>
      <c r="BH1" s="28" t="s">
        <v>1659</v>
      </c>
      <c r="BI1" s="28" t="s">
        <v>1660</v>
      </c>
      <c r="BJ1" s="28" t="s">
        <v>1661</v>
      </c>
      <c r="BK1" s="28" t="s">
        <v>1617</v>
      </c>
      <c r="BM1" s="27" t="s">
        <v>1618</v>
      </c>
      <c r="BN1" s="27" t="s">
        <v>1619</v>
      </c>
      <c r="BO1" s="27" t="s">
        <v>1620</v>
      </c>
      <c r="BP1" s="27" t="s">
        <v>1662</v>
      </c>
      <c r="BQ1" s="27" t="s">
        <v>1617</v>
      </c>
      <c r="BR1" s="27" t="s">
        <v>1654</v>
      </c>
      <c r="BS1" s="27" t="s">
        <v>1655</v>
      </c>
      <c r="BT1" s="27" t="s">
        <v>1656</v>
      </c>
      <c r="BU1" s="29" t="s">
        <v>1663</v>
      </c>
      <c r="BV1" s="27" t="s">
        <v>1664</v>
      </c>
      <c r="BW1" s="27" t="s">
        <v>1665</v>
      </c>
      <c r="BX1" s="27" t="s">
        <v>1666</v>
      </c>
      <c r="BY1" s="28" t="s">
        <v>1667</v>
      </c>
      <c r="BZ1" s="28" t="s">
        <v>1660</v>
      </c>
      <c r="CA1" s="28" t="s">
        <v>1661</v>
      </c>
      <c r="CB1" s="28" t="s">
        <v>1617</v>
      </c>
      <c r="CC1" s="30" t="s">
        <v>1668</v>
      </c>
      <c r="CD1" s="30" t="s">
        <v>1669</v>
      </c>
      <c r="CE1" s="28" t="s">
        <v>1670</v>
      </c>
    </row>
    <row r="2" spans="1:83" ht="15" customHeight="1" x14ac:dyDescent="0.25">
      <c r="A2">
        <v>32796</v>
      </c>
      <c r="B2" t="s">
        <v>0</v>
      </c>
      <c r="C2" t="s">
        <v>1</v>
      </c>
      <c r="D2">
        <v>10021</v>
      </c>
      <c r="E2" t="s">
        <v>2</v>
      </c>
      <c r="F2" t="s">
        <v>3</v>
      </c>
      <c r="G2" t="s">
        <v>4</v>
      </c>
      <c r="H2" t="s">
        <v>5</v>
      </c>
      <c r="I2" s="1">
        <v>45105</v>
      </c>
      <c r="J2" s="1">
        <v>45107</v>
      </c>
      <c r="K2" s="1">
        <v>45198</v>
      </c>
      <c r="L2" s="1">
        <v>45198</v>
      </c>
      <c r="M2" s="2">
        <v>96000</v>
      </c>
      <c r="N2" s="39">
        <f>$A$1</f>
        <v>45107</v>
      </c>
      <c r="O2" s="3" t="s">
        <v>7</v>
      </c>
      <c r="P2" t="s">
        <v>8</v>
      </c>
      <c r="Q2" s="4">
        <v>0.01</v>
      </c>
      <c r="R2" s="1">
        <v>45105</v>
      </c>
      <c r="S2" s="1">
        <v>45107</v>
      </c>
      <c r="T2" s="1">
        <v>45198</v>
      </c>
      <c r="U2" s="1">
        <v>45198</v>
      </c>
      <c r="V2" s="5">
        <f>W2/365</f>
        <v>0</v>
      </c>
      <c r="W2">
        <f>N2-J2</f>
        <v>0</v>
      </c>
      <c r="X2" s="6">
        <v>-865.13963718523962</v>
      </c>
      <c r="Y2" s="6">
        <v>-865.13963718523962</v>
      </c>
      <c r="Z2" s="6">
        <v>-873.11466666666661</v>
      </c>
      <c r="AA2" s="6">
        <v>-873.11466666666661</v>
      </c>
      <c r="AB2">
        <v>0.99086599986703505</v>
      </c>
      <c r="AC2">
        <v>-12.261333333333333</v>
      </c>
      <c r="AD2" s="7">
        <v>96000</v>
      </c>
      <c r="AE2" s="4">
        <v>3.5979999999999998E-2</v>
      </c>
      <c r="AF2" s="8">
        <v>0.01</v>
      </c>
      <c r="AG2" s="6">
        <v>-240.45014930106717</v>
      </c>
      <c r="AH2" s="6">
        <v>-242.66666666666666</v>
      </c>
      <c r="AI2" s="9">
        <v>-1105.5897864863068</v>
      </c>
      <c r="AJ2" t="s">
        <v>6</v>
      </c>
      <c r="AK2">
        <f>VLOOKUP(I2,$AR$2:$AS$603,2,FALSE)</f>
        <v>3.5979999999999999</v>
      </c>
      <c r="AL2" s="8">
        <f>AK2/100+$AT$1</f>
        <v>4.598E-2</v>
      </c>
      <c r="AM2" s="35">
        <f>AK2/100-$AT$1</f>
        <v>2.5979999999999996E-2</v>
      </c>
      <c r="AN2" s="4">
        <f>IF(AND(RIGHT(O2,3)="Max",AM2&lt;0%),0%,AM2)</f>
        <v>2.5979999999999996E-2</v>
      </c>
      <c r="AO2" s="36">
        <f>-(((AL2+AF2)*AD2*V2))</f>
        <v>0</v>
      </c>
      <c r="AP2" s="37">
        <f>-(((AE2+AF2)*AD2*V2))</f>
        <v>0</v>
      </c>
      <c r="AQ2" s="36">
        <f>-(((AN2+AF2)*AD2*V2))</f>
        <v>0</v>
      </c>
      <c r="AR2" s="31">
        <v>44564</v>
      </c>
      <c r="AS2" s="32">
        <v>-0.56999999999999995</v>
      </c>
      <c r="AT2" s="10">
        <v>28</v>
      </c>
      <c r="AU2" t="s">
        <v>9</v>
      </c>
      <c r="AV2" t="s">
        <v>10</v>
      </c>
      <c r="AX2" t="s">
        <v>9</v>
      </c>
      <c r="AY2" t="s">
        <v>11</v>
      </c>
      <c r="AZ2">
        <v>11208</v>
      </c>
      <c r="BA2" t="s">
        <v>4</v>
      </c>
      <c r="BB2" t="s">
        <v>12</v>
      </c>
      <c r="BC2" t="s">
        <v>12</v>
      </c>
      <c r="BD2" t="s">
        <v>13</v>
      </c>
      <c r="BE2" t="s">
        <v>14</v>
      </c>
      <c r="BF2" t="s">
        <v>15</v>
      </c>
      <c r="BG2" t="s">
        <v>16</v>
      </c>
      <c r="BH2" t="s">
        <v>17</v>
      </c>
      <c r="BI2" t="s">
        <v>18</v>
      </c>
      <c r="BJ2">
        <v>2.726998645812273E-4</v>
      </c>
      <c r="BK2" t="s">
        <v>12</v>
      </c>
      <c r="BM2" t="s">
        <v>9</v>
      </c>
      <c r="BN2" t="s">
        <v>11</v>
      </c>
      <c r="BO2">
        <v>11208</v>
      </c>
      <c r="BP2" t="b">
        <v>0</v>
      </c>
      <c r="BQ2" t="s">
        <v>19</v>
      </c>
      <c r="BR2" t="s">
        <v>19</v>
      </c>
      <c r="BS2" t="s">
        <v>20</v>
      </c>
      <c r="BT2" t="s">
        <v>21</v>
      </c>
      <c r="BU2" s="1">
        <v>45107</v>
      </c>
      <c r="BV2">
        <v>5</v>
      </c>
      <c r="BW2" t="s">
        <v>22</v>
      </c>
      <c r="BX2" t="s">
        <v>23</v>
      </c>
      <c r="BY2" t="s">
        <v>12</v>
      </c>
      <c r="BZ2" t="s">
        <v>24</v>
      </c>
      <c r="CA2">
        <v>2.110590017400682E-2</v>
      </c>
      <c r="CB2" t="s">
        <v>25</v>
      </c>
      <c r="CC2" s="11">
        <v>0</v>
      </c>
      <c r="CD2" s="11">
        <v>0</v>
      </c>
      <c r="CE2" t="s">
        <v>26</v>
      </c>
    </row>
    <row r="3" spans="1:83" ht="15" customHeight="1" x14ac:dyDescent="0.25">
      <c r="A3">
        <v>32736</v>
      </c>
      <c r="B3" t="s">
        <v>27</v>
      </c>
      <c r="C3" t="s">
        <v>28</v>
      </c>
      <c r="D3">
        <v>10045</v>
      </c>
      <c r="E3" t="s">
        <v>2</v>
      </c>
      <c r="F3" t="s">
        <v>3</v>
      </c>
      <c r="G3" t="s">
        <v>4</v>
      </c>
      <c r="H3" t="s">
        <v>5</v>
      </c>
      <c r="I3" s="1">
        <v>45105</v>
      </c>
      <c r="J3" s="1">
        <v>45107</v>
      </c>
      <c r="K3" s="1">
        <v>45199</v>
      </c>
      <c r="L3" s="1">
        <v>45199</v>
      </c>
      <c r="M3" s="2">
        <v>103000</v>
      </c>
      <c r="N3" s="39">
        <f t="shared" ref="N3:N66" si="0">$A$1</f>
        <v>45107</v>
      </c>
      <c r="O3" t="s">
        <v>7</v>
      </c>
      <c r="P3" t="s">
        <v>8</v>
      </c>
      <c r="Q3" s="4">
        <v>0.01</v>
      </c>
      <c r="R3" s="1">
        <v>45105</v>
      </c>
      <c r="S3" s="1">
        <v>45107</v>
      </c>
      <c r="T3" s="1">
        <v>45199</v>
      </c>
      <c r="U3" s="1">
        <v>45199</v>
      </c>
      <c r="V3" s="5">
        <f t="shared" ref="V3:V66" si="1">W3/365</f>
        <v>0</v>
      </c>
      <c r="W3">
        <f t="shared" ref="W3:W66" si="2">N3-J3</f>
        <v>0</v>
      </c>
      <c r="X3" s="6">
        <v>-938.32169685907343</v>
      </c>
      <c r="Y3" s="6">
        <v>-938.32169685907343</v>
      </c>
      <c r="Z3" s="6">
        <v>-947.07355555555534</v>
      </c>
      <c r="AA3" s="6">
        <v>-947.07355555555534</v>
      </c>
      <c r="AB3">
        <v>0.99075905071454762</v>
      </c>
      <c r="AC3">
        <v>-13.155388888888888</v>
      </c>
      <c r="AD3" s="7">
        <v>103000</v>
      </c>
      <c r="AE3" s="4">
        <v>3.5979999999999998E-2</v>
      </c>
      <c r="AF3" s="8">
        <v>0.01</v>
      </c>
      <c r="AG3" s="6">
        <v>-260.78979901586257</v>
      </c>
      <c r="AH3" s="6">
        <v>-263.22222222222223</v>
      </c>
      <c r="AI3" s="9">
        <v>-1199.1114958749361</v>
      </c>
      <c r="AJ3" t="s">
        <v>6</v>
      </c>
      <c r="AK3">
        <f t="shared" ref="AK3:AK8" si="3">VLOOKUP(I3,$AR$2:$AS$603,2,FALSE)</f>
        <v>3.5979999999999999</v>
      </c>
      <c r="AL3" s="8">
        <f t="shared" ref="AL3:AL8" si="4">AK3/100+$AT$1</f>
        <v>4.598E-2</v>
      </c>
      <c r="AM3" s="35">
        <f t="shared" ref="AM3:AM8" si="5">AK3/100-$AT$1</f>
        <v>2.5979999999999996E-2</v>
      </c>
      <c r="AN3" s="4">
        <f t="shared" ref="AN3:AN8" si="6">IF(AND(RIGHT(O3,3)="Max",AM3&lt;0%),0%,AM3)</f>
        <v>2.5979999999999996E-2</v>
      </c>
      <c r="AO3" s="36">
        <f t="shared" ref="AO3:AO8" si="7">-(((AL3+AF3)*AD3*V3))</f>
        <v>0</v>
      </c>
      <c r="AP3" s="37">
        <f t="shared" ref="AP3:AP8" si="8">-(((AE3+AF3)*AD3*V3))</f>
        <v>0</v>
      </c>
      <c r="AQ3" s="36">
        <f>-(((AN3+AF3)*AD3*V3))</f>
        <v>0</v>
      </c>
      <c r="AR3" s="31">
        <v>44565</v>
      </c>
      <c r="AS3" s="32">
        <v>-0.56499999999999995</v>
      </c>
      <c r="AT3" s="10">
        <v>8</v>
      </c>
      <c r="AU3" t="s">
        <v>29</v>
      </c>
      <c r="AV3" t="s">
        <v>30</v>
      </c>
      <c r="AX3" t="s">
        <v>29</v>
      </c>
      <c r="AY3" t="s">
        <v>31</v>
      </c>
      <c r="AZ3">
        <v>11523</v>
      </c>
      <c r="BA3" t="s">
        <v>4</v>
      </c>
      <c r="BB3" t="s">
        <v>32</v>
      </c>
      <c r="BC3" t="s">
        <v>32</v>
      </c>
      <c r="BD3" t="s">
        <v>13</v>
      </c>
      <c r="BE3" t="s">
        <v>14</v>
      </c>
      <c r="BF3" t="s">
        <v>33</v>
      </c>
      <c r="BG3" t="s">
        <v>16</v>
      </c>
      <c r="BH3" t="s">
        <v>34</v>
      </c>
      <c r="BI3" t="s">
        <v>35</v>
      </c>
      <c r="BJ3">
        <v>1.938999630510807E-4</v>
      </c>
      <c r="BK3" t="s">
        <v>32</v>
      </c>
      <c r="BM3" t="s">
        <v>29</v>
      </c>
      <c r="BN3" t="s">
        <v>31</v>
      </c>
      <c r="BO3">
        <v>11523</v>
      </c>
      <c r="BP3" t="b">
        <v>0</v>
      </c>
      <c r="BQ3" t="s">
        <v>36</v>
      </c>
      <c r="BR3" t="s">
        <v>36</v>
      </c>
      <c r="BS3" t="s">
        <v>20</v>
      </c>
      <c r="BT3" t="s">
        <v>21</v>
      </c>
      <c r="BU3" s="1">
        <v>45107</v>
      </c>
      <c r="BV3">
        <v>5</v>
      </c>
      <c r="BW3" t="s">
        <v>22</v>
      </c>
      <c r="BX3" t="s">
        <v>23</v>
      </c>
      <c r="BY3" t="s">
        <v>32</v>
      </c>
      <c r="BZ3" t="s">
        <v>37</v>
      </c>
      <c r="CA3">
        <v>2.572049992159009E-2</v>
      </c>
      <c r="CB3" t="s">
        <v>38</v>
      </c>
      <c r="CC3" s="11">
        <v>0</v>
      </c>
      <c r="CD3" s="11">
        <v>0</v>
      </c>
      <c r="CE3" t="s">
        <v>39</v>
      </c>
    </row>
    <row r="4" spans="1:83" ht="15" customHeight="1" x14ac:dyDescent="0.25">
      <c r="A4">
        <v>34783</v>
      </c>
      <c r="B4" t="s">
        <v>40</v>
      </c>
      <c r="C4" t="s">
        <v>41</v>
      </c>
      <c r="D4">
        <v>10070</v>
      </c>
      <c r="E4" t="s">
        <v>2</v>
      </c>
      <c r="F4" t="s">
        <v>3</v>
      </c>
      <c r="G4" t="s">
        <v>4</v>
      </c>
      <c r="H4" t="s">
        <v>42</v>
      </c>
      <c r="I4" s="1">
        <v>45043</v>
      </c>
      <c r="J4" s="1">
        <v>45046</v>
      </c>
      <c r="K4" s="1">
        <v>45137</v>
      </c>
      <c r="L4" s="1">
        <v>45046</v>
      </c>
      <c r="M4" s="2">
        <v>3800000</v>
      </c>
      <c r="N4" s="39">
        <f t="shared" si="0"/>
        <v>45107</v>
      </c>
      <c r="O4" t="s">
        <v>15</v>
      </c>
      <c r="P4" t="s">
        <v>8</v>
      </c>
      <c r="Q4" s="4"/>
      <c r="R4" s="1">
        <v>45043</v>
      </c>
      <c r="S4" s="1">
        <v>45046</v>
      </c>
      <c r="T4" s="1">
        <v>45137</v>
      </c>
      <c r="U4" s="1">
        <v>45046</v>
      </c>
      <c r="V4" s="5">
        <f t="shared" si="1"/>
        <v>0.16712328767123288</v>
      </c>
      <c r="W4">
        <f t="shared" si="2"/>
        <v>61</v>
      </c>
      <c r="X4" s="6">
        <v>0</v>
      </c>
      <c r="Y4" s="6">
        <v>0</v>
      </c>
      <c r="Z4" s="6">
        <v>-31218.055555555555</v>
      </c>
      <c r="AA4" s="6">
        <v>-31218.055555555555</v>
      </c>
      <c r="AB4">
        <v>0</v>
      </c>
      <c r="AC4">
        <v>-343.05555555555554</v>
      </c>
      <c r="AD4" s="7">
        <v>3800000</v>
      </c>
      <c r="AE4" s="4">
        <v>3.2500000000000001E-2</v>
      </c>
      <c r="AF4" s="8">
        <v>0</v>
      </c>
      <c r="AG4" s="6">
        <v>0</v>
      </c>
      <c r="AH4" s="6">
        <v>0</v>
      </c>
      <c r="AI4" s="9">
        <v>-31218.055555555555</v>
      </c>
      <c r="AJ4" t="s">
        <v>6</v>
      </c>
      <c r="AK4">
        <f t="shared" si="3"/>
        <v>3.25</v>
      </c>
      <c r="AL4" s="8">
        <f t="shared" si="4"/>
        <v>4.2500000000000003E-2</v>
      </c>
      <c r="AM4" s="35">
        <f t="shared" si="5"/>
        <v>2.2499999999999999E-2</v>
      </c>
      <c r="AN4" s="4">
        <f t="shared" si="6"/>
        <v>2.2499999999999999E-2</v>
      </c>
      <c r="AO4" s="36">
        <f t="shared" si="7"/>
        <v>-26990.410958904111</v>
      </c>
      <c r="AP4" s="37">
        <f t="shared" si="8"/>
        <v>-20639.726027397261</v>
      </c>
      <c r="AQ4" s="36">
        <f t="shared" ref="AQ4:AQ8" si="9">-(((AN4+AF4)*AD4*V4))</f>
        <v>-14289.041095890412</v>
      </c>
      <c r="AR4" s="31">
        <v>44566</v>
      </c>
      <c r="AS4" s="32">
        <v>-0.57599999999999996</v>
      </c>
      <c r="AT4" s="10">
        <v>48</v>
      </c>
      <c r="AU4" t="s">
        <v>43</v>
      </c>
      <c r="AV4" t="s">
        <v>44</v>
      </c>
      <c r="AX4" t="s">
        <v>43</v>
      </c>
      <c r="AY4" t="s">
        <v>45</v>
      </c>
      <c r="AZ4">
        <v>11827</v>
      </c>
      <c r="BA4" t="s">
        <v>4</v>
      </c>
      <c r="BB4" t="s">
        <v>46</v>
      </c>
      <c r="BC4" t="s">
        <v>46</v>
      </c>
      <c r="BD4" t="s">
        <v>13</v>
      </c>
      <c r="BE4" t="s">
        <v>14</v>
      </c>
      <c r="BF4" t="s">
        <v>15</v>
      </c>
      <c r="BG4" t="s">
        <v>16</v>
      </c>
      <c r="BH4" t="s">
        <v>47</v>
      </c>
      <c r="BI4" t="s">
        <v>48</v>
      </c>
      <c r="BJ4">
        <v>3.1649996526539326E-4</v>
      </c>
      <c r="BK4" t="s">
        <v>46</v>
      </c>
      <c r="BM4" t="s">
        <v>43</v>
      </c>
      <c r="BN4" t="s">
        <v>45</v>
      </c>
      <c r="BO4">
        <v>11827</v>
      </c>
      <c r="BP4" t="b">
        <v>0</v>
      </c>
      <c r="BQ4" t="s">
        <v>49</v>
      </c>
      <c r="BR4" t="s">
        <v>49</v>
      </c>
      <c r="BS4" t="s">
        <v>20</v>
      </c>
      <c r="BT4" t="s">
        <v>21</v>
      </c>
      <c r="BU4" s="1">
        <v>45107</v>
      </c>
      <c r="BV4">
        <v>5</v>
      </c>
      <c r="BW4" t="s">
        <v>22</v>
      </c>
      <c r="BX4" t="s">
        <v>23</v>
      </c>
      <c r="BY4" t="s">
        <v>46</v>
      </c>
      <c r="BZ4" t="s">
        <v>50</v>
      </c>
      <c r="CA4">
        <v>1.9056099932640791E-2</v>
      </c>
      <c r="CB4" t="s">
        <v>51</v>
      </c>
      <c r="CC4" s="11">
        <v>-2126.9636330999997</v>
      </c>
      <c r="CD4" s="11">
        <v>-74210.234119187488</v>
      </c>
      <c r="CE4" t="s">
        <v>52</v>
      </c>
    </row>
    <row r="5" spans="1:83" ht="15" customHeight="1" x14ac:dyDescent="0.25">
      <c r="A5">
        <v>937</v>
      </c>
      <c r="B5" t="s">
        <v>53</v>
      </c>
      <c r="C5" t="s">
        <v>54</v>
      </c>
      <c r="D5">
        <v>10083</v>
      </c>
      <c r="E5" t="s">
        <v>55</v>
      </c>
      <c r="F5" t="s">
        <v>3</v>
      </c>
      <c r="G5" t="s">
        <v>4</v>
      </c>
      <c r="H5" t="s">
        <v>56</v>
      </c>
      <c r="I5" s="1">
        <v>45097</v>
      </c>
      <c r="J5" s="1">
        <v>45099</v>
      </c>
      <c r="K5" s="1">
        <v>45129</v>
      </c>
      <c r="L5" s="1">
        <v>45129</v>
      </c>
      <c r="M5" s="2">
        <v>1190420</v>
      </c>
      <c r="N5" s="39">
        <f t="shared" si="0"/>
        <v>45107</v>
      </c>
      <c r="O5" t="s">
        <v>57</v>
      </c>
      <c r="P5" t="s">
        <v>8</v>
      </c>
      <c r="Q5" s="4">
        <v>1.8700000000000001E-2</v>
      </c>
      <c r="R5" s="1">
        <v>45097</v>
      </c>
      <c r="S5" s="1">
        <v>45099</v>
      </c>
      <c r="T5" s="1">
        <v>45129</v>
      </c>
      <c r="U5" s="1">
        <v>45129</v>
      </c>
      <c r="V5" s="5">
        <f t="shared" si="1"/>
        <v>2.1917808219178082E-2</v>
      </c>
      <c r="W5">
        <f t="shared" si="2"/>
        <v>8</v>
      </c>
      <c r="X5" s="6">
        <v>-3348.3957088343582</v>
      </c>
      <c r="Y5" s="6">
        <v>-3348.3957088343582</v>
      </c>
      <c r="Z5" s="6">
        <v>-3355.9923833333328</v>
      </c>
      <c r="AA5" s="6">
        <v>-3355.9923833333328</v>
      </c>
      <c r="AB5">
        <v>0.99773638505954265</v>
      </c>
      <c r="AC5">
        <v>-173.70211833333332</v>
      </c>
      <c r="AD5" s="7">
        <v>1190420</v>
      </c>
      <c r="AE5" s="4">
        <v>3.3829999999999999E-2</v>
      </c>
      <c r="AF5" s="8">
        <v>1.8700000000000001E-2</v>
      </c>
      <c r="AG5" s="6">
        <v>-1850.8719998581885</v>
      </c>
      <c r="AH5" s="6">
        <v>-1855.0711666666668</v>
      </c>
      <c r="AI5" s="9">
        <v>-5199.2677086925469</v>
      </c>
      <c r="AJ5" t="s">
        <v>6</v>
      </c>
      <c r="AK5">
        <f t="shared" si="3"/>
        <v>3.5870000000000002</v>
      </c>
      <c r="AL5" s="8">
        <f t="shared" si="4"/>
        <v>4.5870000000000001E-2</v>
      </c>
      <c r="AM5" s="35">
        <f t="shared" si="5"/>
        <v>2.5869999999999997E-2</v>
      </c>
      <c r="AN5" s="4">
        <f t="shared" si="6"/>
        <v>2.5869999999999997E-2</v>
      </c>
      <c r="AO5" s="36">
        <f t="shared" si="7"/>
        <v>-1684.7215210958905</v>
      </c>
      <c r="AP5" s="37">
        <f t="shared" si="8"/>
        <v>-1370.5810980821918</v>
      </c>
      <c r="AQ5" s="36">
        <f t="shared" si="9"/>
        <v>-1162.8935758904108</v>
      </c>
      <c r="AR5" s="31">
        <v>44567</v>
      </c>
      <c r="AS5" s="32">
        <v>-0.57399999999999995</v>
      </c>
      <c r="AT5" s="10">
        <v>1</v>
      </c>
      <c r="AU5" t="s">
        <v>58</v>
      </c>
      <c r="AV5" t="s">
        <v>59</v>
      </c>
      <c r="AX5" t="s">
        <v>58</v>
      </c>
      <c r="AY5" t="s">
        <v>60</v>
      </c>
      <c r="AZ5">
        <v>30318</v>
      </c>
      <c r="BA5" t="s">
        <v>4</v>
      </c>
      <c r="BB5" t="s">
        <v>61</v>
      </c>
      <c r="BC5" t="s">
        <v>61</v>
      </c>
      <c r="BD5" t="s">
        <v>13</v>
      </c>
      <c r="BE5" t="s">
        <v>14</v>
      </c>
      <c r="BF5" t="s">
        <v>33</v>
      </c>
      <c r="BG5" t="s">
        <v>16</v>
      </c>
      <c r="BH5" t="s">
        <v>62</v>
      </c>
      <c r="BI5" t="s">
        <v>63</v>
      </c>
      <c r="BJ5">
        <v>1.672001089900732E-4</v>
      </c>
      <c r="BK5" t="s">
        <v>61</v>
      </c>
      <c r="BM5" t="s">
        <v>58</v>
      </c>
      <c r="BN5" t="s">
        <v>60</v>
      </c>
      <c r="BO5">
        <v>30318</v>
      </c>
      <c r="BP5" t="b">
        <v>0</v>
      </c>
      <c r="BQ5" t="s">
        <v>64</v>
      </c>
      <c r="BR5" t="s">
        <v>64</v>
      </c>
      <c r="BS5" t="s">
        <v>20</v>
      </c>
      <c r="BT5" t="s">
        <v>21</v>
      </c>
      <c r="BU5" s="1">
        <v>45107</v>
      </c>
      <c r="BV5">
        <v>5</v>
      </c>
      <c r="BW5" t="s">
        <v>22</v>
      </c>
      <c r="BX5" t="s">
        <v>23</v>
      </c>
      <c r="BY5" t="s">
        <v>61</v>
      </c>
      <c r="BZ5" t="s">
        <v>65</v>
      </c>
      <c r="CA5">
        <v>2.3355700075626373E-2</v>
      </c>
      <c r="CB5" t="s">
        <v>66</v>
      </c>
      <c r="CC5" s="11">
        <v>0</v>
      </c>
      <c r="CD5" s="11">
        <v>0</v>
      </c>
      <c r="CE5" t="s">
        <v>67</v>
      </c>
    </row>
    <row r="6" spans="1:83" ht="15" customHeight="1" x14ac:dyDescent="0.25">
      <c r="A6">
        <v>288</v>
      </c>
      <c r="B6" t="s">
        <v>68</v>
      </c>
      <c r="C6" t="s">
        <v>69</v>
      </c>
      <c r="D6">
        <v>10084</v>
      </c>
      <c r="E6" t="s">
        <v>55</v>
      </c>
      <c r="F6" t="s">
        <v>3</v>
      </c>
      <c r="G6" t="s">
        <v>4</v>
      </c>
      <c r="H6" t="s">
        <v>56</v>
      </c>
      <c r="I6" s="1">
        <v>45092</v>
      </c>
      <c r="J6" s="1">
        <v>45093</v>
      </c>
      <c r="K6" s="1">
        <v>45123</v>
      </c>
      <c r="L6" s="1">
        <v>45123</v>
      </c>
      <c r="M6" s="2">
        <v>1332134.24</v>
      </c>
      <c r="N6" s="39">
        <f t="shared" si="0"/>
        <v>45107</v>
      </c>
      <c r="O6" s="8" t="s">
        <v>70</v>
      </c>
      <c r="P6" t="s">
        <v>8</v>
      </c>
      <c r="Q6" s="4">
        <v>1.8700000000000001E-2</v>
      </c>
      <c r="R6" s="1">
        <v>45092</v>
      </c>
      <c r="S6" s="1">
        <v>45093</v>
      </c>
      <c r="T6" s="1">
        <v>45123</v>
      </c>
      <c r="U6" s="1">
        <v>45123</v>
      </c>
      <c r="V6" s="5">
        <f t="shared" si="1"/>
        <v>3.8356164383561646E-2</v>
      </c>
      <c r="W6">
        <f t="shared" si="2"/>
        <v>14</v>
      </c>
      <c r="X6" s="6">
        <v>-3712.4595875881023</v>
      </c>
      <c r="Y6" s="6">
        <v>-3712.4595875881023</v>
      </c>
      <c r="Z6" s="6">
        <v>-3718.8747533333335</v>
      </c>
      <c r="AA6" s="6">
        <v>-3718.8747533333335</v>
      </c>
      <c r="AB6">
        <v>0.99827497128278353</v>
      </c>
      <c r="AC6">
        <v>-193.15946480000002</v>
      </c>
      <c r="AD6" s="7">
        <v>1332134.24</v>
      </c>
      <c r="AE6" s="4">
        <v>3.3500000000000002E-2</v>
      </c>
      <c r="AF6" s="8">
        <v>1.8700000000000001E-2</v>
      </c>
      <c r="AG6" s="6">
        <v>-2072.3281876984333</v>
      </c>
      <c r="AH6" s="6">
        <v>-2075.9091906666667</v>
      </c>
      <c r="AI6" s="9">
        <v>-5784.7877752865352</v>
      </c>
      <c r="AJ6" t="s">
        <v>6</v>
      </c>
      <c r="AK6">
        <f t="shared" si="3"/>
        <v>3.5470000000000002</v>
      </c>
      <c r="AL6" s="8">
        <f t="shared" si="4"/>
        <v>4.5470000000000003E-2</v>
      </c>
      <c r="AM6" s="35">
        <f t="shared" si="5"/>
        <v>2.547E-2</v>
      </c>
      <c r="AN6" s="4">
        <f t="shared" si="6"/>
        <v>2.547E-2</v>
      </c>
      <c r="AO6" s="36">
        <f t="shared" si="7"/>
        <v>-3278.8020781676719</v>
      </c>
      <c r="AP6" s="37">
        <f t="shared" si="8"/>
        <v>-2667.1882262794525</v>
      </c>
      <c r="AQ6" s="36">
        <f t="shared" si="9"/>
        <v>-2256.8908803594522</v>
      </c>
      <c r="AR6" s="31">
        <v>44568</v>
      </c>
      <c r="AS6" s="32">
        <v>-0.57599999999999996</v>
      </c>
      <c r="AT6" s="10">
        <v>12</v>
      </c>
      <c r="AU6" t="s">
        <v>71</v>
      </c>
      <c r="AV6" t="s">
        <v>72</v>
      </c>
      <c r="AX6" t="s">
        <v>71</v>
      </c>
      <c r="AY6" t="s">
        <v>73</v>
      </c>
      <c r="AZ6">
        <v>30553</v>
      </c>
      <c r="BA6" t="s">
        <v>4</v>
      </c>
      <c r="BB6" t="s">
        <v>74</v>
      </c>
      <c r="BC6" t="s">
        <v>74</v>
      </c>
      <c r="BD6" t="s">
        <v>13</v>
      </c>
      <c r="BE6" t="s">
        <v>14</v>
      </c>
      <c r="BG6" t="s">
        <v>16</v>
      </c>
      <c r="BH6" t="s">
        <v>75</v>
      </c>
      <c r="BI6" t="s">
        <v>76</v>
      </c>
      <c r="BJ6">
        <v>7.7100005000829697E-5</v>
      </c>
      <c r="BK6" t="s">
        <v>74</v>
      </c>
      <c r="BM6" t="s">
        <v>71</v>
      </c>
      <c r="BN6" t="s">
        <v>73</v>
      </c>
      <c r="BO6">
        <v>30553</v>
      </c>
      <c r="BP6" t="b">
        <v>0</v>
      </c>
      <c r="BQ6" t="s">
        <v>77</v>
      </c>
      <c r="BR6" t="s">
        <v>77</v>
      </c>
      <c r="BS6" t="s">
        <v>20</v>
      </c>
      <c r="BT6" t="s">
        <v>21</v>
      </c>
      <c r="BU6" s="1">
        <v>45107</v>
      </c>
      <c r="BV6">
        <v>5</v>
      </c>
      <c r="BW6" t="s">
        <v>22</v>
      </c>
      <c r="BX6" t="s">
        <v>23</v>
      </c>
      <c r="BY6" t="s">
        <v>74</v>
      </c>
      <c r="BZ6" t="s">
        <v>78</v>
      </c>
      <c r="CA6">
        <v>1.9496200140565634E-2</v>
      </c>
      <c r="CB6" t="s">
        <v>79</v>
      </c>
      <c r="CC6" s="11">
        <v>0</v>
      </c>
      <c r="CD6" s="11">
        <v>0</v>
      </c>
      <c r="CE6" t="s">
        <v>80</v>
      </c>
    </row>
    <row r="7" spans="1:83" ht="15" customHeight="1" x14ac:dyDescent="0.25">
      <c r="A7">
        <v>38528</v>
      </c>
      <c r="B7" t="s">
        <v>81</v>
      </c>
      <c r="C7" t="s">
        <v>82</v>
      </c>
      <c r="D7">
        <v>11071</v>
      </c>
      <c r="E7" t="s">
        <v>2</v>
      </c>
      <c r="F7" t="s">
        <v>3</v>
      </c>
      <c r="G7" t="s">
        <v>4</v>
      </c>
      <c r="H7" t="s">
        <v>56</v>
      </c>
      <c r="I7" s="1">
        <v>45015</v>
      </c>
      <c r="J7" s="1">
        <v>45017</v>
      </c>
      <c r="K7" s="1">
        <v>45108</v>
      </c>
      <c r="L7" s="1">
        <v>45017</v>
      </c>
      <c r="M7" s="2">
        <v>2741788.2</v>
      </c>
      <c r="N7" s="39">
        <f t="shared" si="0"/>
        <v>45107</v>
      </c>
      <c r="O7" t="s">
        <v>7</v>
      </c>
      <c r="P7" t="s">
        <v>8</v>
      </c>
      <c r="Q7" s="4">
        <v>1.7000000000000001E-2</v>
      </c>
      <c r="R7" s="1">
        <v>45015</v>
      </c>
      <c r="S7" s="1">
        <v>45017</v>
      </c>
      <c r="T7" s="1">
        <v>45108</v>
      </c>
      <c r="U7" s="1">
        <v>45017</v>
      </c>
      <c r="V7" s="5">
        <f t="shared" si="1"/>
        <v>0.24657534246575341</v>
      </c>
      <c r="W7">
        <f t="shared" si="2"/>
        <v>90</v>
      </c>
      <c r="X7" s="6">
        <v>0</v>
      </c>
      <c r="Y7" s="6">
        <v>0</v>
      </c>
      <c r="Z7" s="6">
        <v>-21152.286676733336</v>
      </c>
      <c r="AA7" s="6">
        <v>-21152.286676733336</v>
      </c>
      <c r="AB7">
        <v>0</v>
      </c>
      <c r="AC7">
        <v>-361.91604240000009</v>
      </c>
      <c r="AD7" s="7">
        <v>2741788.2</v>
      </c>
      <c r="AE7" s="4">
        <v>3.0520000000000002E-2</v>
      </c>
      <c r="AF7" s="8">
        <v>1.7000000000000001E-2</v>
      </c>
      <c r="AG7" s="6">
        <v>0</v>
      </c>
      <c r="AH7" s="6">
        <v>-11782.073181666668</v>
      </c>
      <c r="AI7" s="9">
        <v>-32934.359858400006</v>
      </c>
      <c r="AJ7" t="s">
        <v>6</v>
      </c>
      <c r="AK7">
        <f t="shared" si="3"/>
        <v>3.052</v>
      </c>
      <c r="AL7" s="8">
        <f t="shared" si="4"/>
        <v>4.052E-2</v>
      </c>
      <c r="AM7" s="35">
        <f t="shared" si="5"/>
        <v>2.0520000000000004E-2</v>
      </c>
      <c r="AN7" s="4">
        <f t="shared" si="6"/>
        <v>2.0520000000000004E-2</v>
      </c>
      <c r="AO7" s="36">
        <f t="shared" si="7"/>
        <v>-38886.819599342467</v>
      </c>
      <c r="AP7" s="37">
        <f t="shared" si="8"/>
        <v>-32126.245955506853</v>
      </c>
      <c r="AQ7" s="36">
        <f t="shared" si="9"/>
        <v>-25365.672311671235</v>
      </c>
      <c r="AR7" s="31">
        <v>44571</v>
      </c>
      <c r="AS7" s="32">
        <v>-0.56999999999999995</v>
      </c>
      <c r="AT7" s="10">
        <v>1</v>
      </c>
      <c r="AU7" t="s">
        <v>83</v>
      </c>
      <c r="AV7" t="s">
        <v>84</v>
      </c>
      <c r="AX7" t="s">
        <v>83</v>
      </c>
      <c r="AY7" t="s">
        <v>85</v>
      </c>
      <c r="AZ7">
        <v>31356</v>
      </c>
      <c r="BA7" t="s">
        <v>4</v>
      </c>
      <c r="BB7" t="s">
        <v>86</v>
      </c>
      <c r="BC7" t="s">
        <v>86</v>
      </c>
      <c r="BD7" t="s">
        <v>13</v>
      </c>
      <c r="BE7" t="s">
        <v>14</v>
      </c>
      <c r="BF7" t="s">
        <v>15</v>
      </c>
      <c r="BG7" t="s">
        <v>16</v>
      </c>
      <c r="BH7" t="s">
        <v>87</v>
      </c>
      <c r="BI7" t="s">
        <v>88</v>
      </c>
      <c r="BJ7">
        <v>2.4690013378858566E-4</v>
      </c>
      <c r="BK7" t="s">
        <v>86</v>
      </c>
      <c r="BM7" t="s">
        <v>83</v>
      </c>
      <c r="BN7" t="s">
        <v>85</v>
      </c>
      <c r="BO7">
        <v>31356</v>
      </c>
      <c r="BP7" t="b">
        <v>0</v>
      </c>
      <c r="BQ7" t="s">
        <v>89</v>
      </c>
      <c r="BR7" t="s">
        <v>89</v>
      </c>
      <c r="BS7" t="s">
        <v>20</v>
      </c>
      <c r="BT7" t="s">
        <v>21</v>
      </c>
      <c r="BU7" s="1">
        <v>45107</v>
      </c>
      <c r="BV7">
        <v>5</v>
      </c>
      <c r="BW7" t="s">
        <v>22</v>
      </c>
      <c r="BX7" t="s">
        <v>23</v>
      </c>
      <c r="BY7" t="s">
        <v>86</v>
      </c>
      <c r="BZ7" t="s">
        <v>90</v>
      </c>
      <c r="CA7">
        <v>1.8055400112643838E-2</v>
      </c>
      <c r="CB7" t="s">
        <v>91</v>
      </c>
      <c r="CC7" s="11">
        <v>0</v>
      </c>
      <c r="CD7" s="11">
        <v>0</v>
      </c>
      <c r="CE7" t="s">
        <v>92</v>
      </c>
    </row>
    <row r="8" spans="1:83" ht="15" customHeight="1" x14ac:dyDescent="0.25">
      <c r="A8">
        <v>38943</v>
      </c>
      <c r="B8" t="s">
        <v>93</v>
      </c>
      <c r="C8" t="s">
        <v>94</v>
      </c>
      <c r="D8">
        <v>11080</v>
      </c>
      <c r="E8" t="s">
        <v>2</v>
      </c>
      <c r="F8" t="s">
        <v>3</v>
      </c>
      <c r="G8" t="s">
        <v>4</v>
      </c>
      <c r="H8" t="s">
        <v>95</v>
      </c>
      <c r="I8" s="1">
        <v>45015</v>
      </c>
      <c r="J8" s="1">
        <v>45017</v>
      </c>
      <c r="K8" s="1">
        <v>45108</v>
      </c>
      <c r="L8" s="1">
        <v>45017</v>
      </c>
      <c r="M8" s="2">
        <v>606674.69999999995</v>
      </c>
      <c r="N8" s="39">
        <f t="shared" si="0"/>
        <v>45107</v>
      </c>
      <c r="O8" t="s">
        <v>15</v>
      </c>
      <c r="P8" t="s">
        <v>8</v>
      </c>
      <c r="Q8" s="4">
        <v>1.7000000000000001E-2</v>
      </c>
      <c r="R8" s="1">
        <v>45015</v>
      </c>
      <c r="S8" s="1">
        <v>45017</v>
      </c>
      <c r="T8" s="1">
        <v>45108</v>
      </c>
      <c r="U8" s="1">
        <v>45017</v>
      </c>
      <c r="V8" s="5">
        <f t="shared" si="1"/>
        <v>0.24657534246575341</v>
      </c>
      <c r="W8">
        <f t="shared" si="2"/>
        <v>90</v>
      </c>
      <c r="X8" s="6">
        <v>0</v>
      </c>
      <c r="Y8" s="6">
        <v>0</v>
      </c>
      <c r="Z8" s="6">
        <v>-4680.3604938999997</v>
      </c>
      <c r="AA8" s="6">
        <v>-4680.3604938999997</v>
      </c>
      <c r="AB8">
        <v>0</v>
      </c>
      <c r="AC8">
        <v>-80.081060399999998</v>
      </c>
      <c r="AD8" s="7">
        <v>606674.69999999995</v>
      </c>
      <c r="AE8" s="4">
        <v>3.0520000000000002E-2</v>
      </c>
      <c r="AF8" s="8">
        <v>1.7000000000000001E-2</v>
      </c>
      <c r="AG8" s="6">
        <v>0</v>
      </c>
      <c r="AH8" s="6">
        <v>-2607.0160025</v>
      </c>
      <c r="AI8" s="9">
        <v>-7287.3764964000002</v>
      </c>
      <c r="AJ8" t="s">
        <v>6</v>
      </c>
      <c r="AK8">
        <f t="shared" si="3"/>
        <v>3.052</v>
      </c>
      <c r="AL8" s="8">
        <f t="shared" si="4"/>
        <v>4.052E-2</v>
      </c>
      <c r="AM8" s="35">
        <f t="shared" si="5"/>
        <v>2.0520000000000004E-2</v>
      </c>
      <c r="AN8" s="4">
        <f t="shared" si="6"/>
        <v>2.0520000000000004E-2</v>
      </c>
      <c r="AO8" s="36">
        <f t="shared" si="7"/>
        <v>-8604.4755807123274</v>
      </c>
      <c r="AP8" s="37">
        <f t="shared" si="8"/>
        <v>-7108.5653615342462</v>
      </c>
      <c r="AQ8" s="36">
        <f t="shared" si="9"/>
        <v>-5612.6551423561641</v>
      </c>
      <c r="AR8" s="31">
        <v>44572</v>
      </c>
      <c r="AS8" s="32">
        <v>-0.56399999999999995</v>
      </c>
      <c r="AT8" s="10">
        <v>96</v>
      </c>
      <c r="AU8" t="s">
        <v>96</v>
      </c>
      <c r="AV8" t="s">
        <v>97</v>
      </c>
      <c r="AX8" t="s">
        <v>96</v>
      </c>
      <c r="AY8" t="s">
        <v>98</v>
      </c>
      <c r="AZ8">
        <v>31633</v>
      </c>
      <c r="BA8" t="s">
        <v>4</v>
      </c>
      <c r="BB8" t="s">
        <v>99</v>
      </c>
      <c r="BC8" t="s">
        <v>99</v>
      </c>
      <c r="BD8" t="s">
        <v>13</v>
      </c>
      <c r="BE8" t="s">
        <v>14</v>
      </c>
      <c r="BG8" t="s">
        <v>16</v>
      </c>
      <c r="BH8" t="s">
        <v>100</v>
      </c>
      <c r="BI8" t="s">
        <v>101</v>
      </c>
      <c r="BJ8">
        <v>4.7080009244382381E-4</v>
      </c>
      <c r="BK8" t="s">
        <v>99</v>
      </c>
      <c r="BM8" t="s">
        <v>96</v>
      </c>
      <c r="BN8" t="s">
        <v>98</v>
      </c>
      <c r="BO8">
        <v>31633</v>
      </c>
      <c r="BP8" t="b">
        <v>0</v>
      </c>
      <c r="BQ8" t="s">
        <v>102</v>
      </c>
      <c r="BR8" t="s">
        <v>102</v>
      </c>
      <c r="BS8" t="s">
        <v>20</v>
      </c>
      <c r="BT8" t="s">
        <v>21</v>
      </c>
      <c r="BU8" s="1">
        <v>45107</v>
      </c>
      <c r="BV8">
        <v>5</v>
      </c>
      <c r="BW8" t="s">
        <v>22</v>
      </c>
      <c r="BX8" t="s">
        <v>23</v>
      </c>
      <c r="BY8" t="s">
        <v>99</v>
      </c>
      <c r="BZ8" t="s">
        <v>103</v>
      </c>
      <c r="CA8">
        <v>2.3535900050774217E-2</v>
      </c>
      <c r="CB8" t="s">
        <v>104</v>
      </c>
      <c r="CC8" s="11">
        <v>0</v>
      </c>
      <c r="CD8" s="11">
        <v>-52.236312536485364</v>
      </c>
      <c r="CE8" t="s">
        <v>105</v>
      </c>
    </row>
    <row r="9" spans="1:83" ht="15" customHeight="1" x14ac:dyDescent="0.25">
      <c r="A9">
        <v>33085</v>
      </c>
      <c r="B9" t="s">
        <v>106</v>
      </c>
      <c r="C9" t="s">
        <v>107</v>
      </c>
      <c r="D9">
        <v>11096</v>
      </c>
      <c r="E9" t="s">
        <v>55</v>
      </c>
      <c r="F9" t="s">
        <v>3</v>
      </c>
      <c r="G9" t="s">
        <v>4</v>
      </c>
      <c r="H9" t="s">
        <v>108</v>
      </c>
      <c r="I9" s="1">
        <v>45107</v>
      </c>
      <c r="J9" s="1">
        <v>45107</v>
      </c>
      <c r="K9" s="1">
        <v>45198</v>
      </c>
      <c r="L9" s="1">
        <v>45198</v>
      </c>
      <c r="M9" s="2">
        <v>4412967.13</v>
      </c>
      <c r="N9" s="39">
        <f t="shared" si="0"/>
        <v>45107</v>
      </c>
      <c r="O9">
        <v>0</v>
      </c>
      <c r="P9" t="s">
        <v>109</v>
      </c>
      <c r="Q9" s="4">
        <v>1.49E-2</v>
      </c>
      <c r="R9" s="1">
        <v>45107</v>
      </c>
      <c r="S9" s="1">
        <v>45107</v>
      </c>
      <c r="T9" s="1">
        <v>45198</v>
      </c>
      <c r="U9" s="1">
        <v>45198</v>
      </c>
      <c r="V9" s="5">
        <f t="shared" si="1"/>
        <v>0</v>
      </c>
      <c r="W9">
        <f t="shared" si="2"/>
        <v>0</v>
      </c>
      <c r="X9" s="6">
        <v>0</v>
      </c>
      <c r="Y9" s="6">
        <v>0</v>
      </c>
      <c r="Z9" s="6">
        <v>0</v>
      </c>
      <c r="AA9" s="6">
        <v>0</v>
      </c>
      <c r="AB9">
        <v>0.99086599986703505</v>
      </c>
      <c r="AC9">
        <v>-182.64780621388888</v>
      </c>
      <c r="AD9" s="7">
        <v>4412967.13</v>
      </c>
      <c r="AE9" s="4">
        <v>0</v>
      </c>
      <c r="AF9" s="8">
        <v>1.49E-2</v>
      </c>
      <c r="AG9" s="6">
        <v>-16107.175600360446</v>
      </c>
      <c r="AH9" s="6">
        <v>-16255.654753036109</v>
      </c>
      <c r="AI9" s="9">
        <v>-16107.175600360446</v>
      </c>
      <c r="AJ9" t="s">
        <v>6</v>
      </c>
      <c r="AR9" s="31">
        <v>44573</v>
      </c>
      <c r="AS9" s="32">
        <v>-0.56299999999999994</v>
      </c>
      <c r="AT9" s="10"/>
      <c r="BU9" s="1"/>
      <c r="CC9" s="11"/>
      <c r="CD9" s="11"/>
    </row>
    <row r="10" spans="1:83" ht="15" customHeight="1" x14ac:dyDescent="0.25">
      <c r="A10">
        <v>36076</v>
      </c>
      <c r="B10" t="s">
        <v>110</v>
      </c>
      <c r="C10" t="s">
        <v>111</v>
      </c>
      <c r="D10">
        <v>11105</v>
      </c>
      <c r="E10" t="s">
        <v>2</v>
      </c>
      <c r="F10" t="s">
        <v>3</v>
      </c>
      <c r="G10" t="s">
        <v>4</v>
      </c>
      <c r="H10" t="s">
        <v>42</v>
      </c>
      <c r="I10" s="1">
        <v>45014</v>
      </c>
      <c r="J10" s="1">
        <v>45044</v>
      </c>
      <c r="K10" s="1">
        <v>45135</v>
      </c>
      <c r="L10" s="1">
        <v>45044</v>
      </c>
      <c r="M10" s="2">
        <v>156470.96</v>
      </c>
      <c r="N10" s="39">
        <f t="shared" si="0"/>
        <v>45107</v>
      </c>
      <c r="O10" t="s">
        <v>15</v>
      </c>
      <c r="P10" t="s">
        <v>8</v>
      </c>
      <c r="Q10" s="4">
        <v>1.2500000000000001E-2</v>
      </c>
      <c r="R10" s="1">
        <v>45014</v>
      </c>
      <c r="S10" s="1">
        <v>45044</v>
      </c>
      <c r="T10" s="1">
        <v>45135</v>
      </c>
      <c r="U10" s="1">
        <v>45044</v>
      </c>
      <c r="V10" s="5">
        <f t="shared" si="1"/>
        <v>0.17260273972602741</v>
      </c>
      <c r="W10">
        <f t="shared" si="2"/>
        <v>63</v>
      </c>
      <c r="X10" s="6">
        <v>0</v>
      </c>
      <c r="Y10" s="6">
        <v>0</v>
      </c>
      <c r="Z10" s="6">
        <v>-1192.5043038999997</v>
      </c>
      <c r="AA10" s="6">
        <v>-1192.5043038999997</v>
      </c>
      <c r="AB10">
        <v>0</v>
      </c>
      <c r="AC10">
        <v>-18.537462344444439</v>
      </c>
      <c r="AD10" s="7">
        <v>156470.96</v>
      </c>
      <c r="AE10" s="4">
        <v>3.015E-2</v>
      </c>
      <c r="AF10" s="8">
        <v>1.2500000000000001E-2</v>
      </c>
      <c r="AG10" s="6">
        <v>0</v>
      </c>
      <c r="AH10" s="6">
        <v>-494.40476944444441</v>
      </c>
      <c r="AI10" s="9">
        <v>-1686.9090733444441</v>
      </c>
      <c r="AJ10" t="s">
        <v>6</v>
      </c>
      <c r="AK10">
        <f>VLOOKUP(I10,$AR$2:$AS$603,2,FALSE)</f>
        <v>3.0150000000000001</v>
      </c>
      <c r="AL10" s="8">
        <f>AK10/100+$AT$1</f>
        <v>4.0149999999999998E-2</v>
      </c>
      <c r="AM10" s="35">
        <f>AK10/100-$AT$1</f>
        <v>2.0150000000000001E-2</v>
      </c>
      <c r="AN10" s="4">
        <f>IF(AND(RIGHT(O10,3)="Max",AM10&lt;0%),0%,AM10)</f>
        <v>2.0150000000000001E-2</v>
      </c>
      <c r="AO10" s="36">
        <f>-(((AL10+AF10)*AD10*V10))</f>
        <v>-1421.9352075945208</v>
      </c>
      <c r="AP10" s="37">
        <f>-(((AE10+AF10)*AD10*V10))</f>
        <v>-1151.8620437589043</v>
      </c>
      <c r="AQ10" s="36">
        <f>-(((AN10+AF10)*AD10*V10))</f>
        <v>-881.7888799232876</v>
      </c>
      <c r="AR10" s="31">
        <v>44574</v>
      </c>
      <c r="AS10" s="32">
        <v>-0.56299999999999994</v>
      </c>
      <c r="AT10" s="10"/>
      <c r="BU10" s="1"/>
      <c r="CC10" s="11"/>
      <c r="CD10" s="11"/>
    </row>
    <row r="11" spans="1:83" ht="15" customHeight="1" x14ac:dyDescent="0.25">
      <c r="A11">
        <v>25185</v>
      </c>
      <c r="B11" t="s">
        <v>112</v>
      </c>
      <c r="C11" t="s">
        <v>113</v>
      </c>
      <c r="D11">
        <v>11142</v>
      </c>
      <c r="E11" t="s">
        <v>55</v>
      </c>
      <c r="F11" t="s">
        <v>3</v>
      </c>
      <c r="G11" t="s">
        <v>4</v>
      </c>
      <c r="H11" t="s">
        <v>114</v>
      </c>
      <c r="I11" s="1">
        <v>45076</v>
      </c>
      <c r="J11" s="1">
        <v>45076</v>
      </c>
      <c r="K11" s="1">
        <v>45168</v>
      </c>
      <c r="L11" s="1">
        <v>45168</v>
      </c>
      <c r="M11" s="2">
        <v>1165722.06</v>
      </c>
      <c r="N11" s="39">
        <f t="shared" si="0"/>
        <v>45107</v>
      </c>
      <c r="O11">
        <v>0</v>
      </c>
      <c r="P11" t="s">
        <v>109</v>
      </c>
      <c r="Q11" s="4">
        <v>1.3100000000000001E-2</v>
      </c>
      <c r="R11" s="1">
        <v>45076</v>
      </c>
      <c r="S11" s="1">
        <v>45076</v>
      </c>
      <c r="T11" s="1">
        <v>45168</v>
      </c>
      <c r="U11" s="1">
        <v>45168</v>
      </c>
      <c r="V11" s="5">
        <f t="shared" si="1"/>
        <v>8.4931506849315067E-2</v>
      </c>
      <c r="W11">
        <f t="shared" si="2"/>
        <v>31</v>
      </c>
      <c r="X11" s="6">
        <v>0</v>
      </c>
      <c r="Y11" s="6">
        <v>0</v>
      </c>
      <c r="Z11" s="6">
        <v>0</v>
      </c>
      <c r="AA11" s="6">
        <v>0</v>
      </c>
      <c r="AB11">
        <v>0.99397924658685155</v>
      </c>
      <c r="AC11">
        <v>-42.419330516666669</v>
      </c>
      <c r="AD11" s="7">
        <v>1165722.06</v>
      </c>
      <c r="AE11" s="4">
        <v>0</v>
      </c>
      <c r="AF11" s="8">
        <v>1.3100000000000001E-2</v>
      </c>
      <c r="AG11" s="6">
        <v>-3794.7540768907479</v>
      </c>
      <c r="AH11" s="6">
        <v>-3817.7397465000004</v>
      </c>
      <c r="AI11" s="9">
        <v>-3794.7540768907479</v>
      </c>
      <c r="AJ11" t="s">
        <v>6</v>
      </c>
      <c r="AR11" s="31">
        <v>44575</v>
      </c>
      <c r="AS11" s="32">
        <v>-0.56799999999999995</v>
      </c>
      <c r="AT11" s="10"/>
      <c r="BU11" s="1"/>
      <c r="CC11" s="11"/>
      <c r="CD11" s="11"/>
    </row>
    <row r="12" spans="1:83" ht="15" customHeight="1" x14ac:dyDescent="0.25">
      <c r="A12">
        <v>38342</v>
      </c>
      <c r="B12" t="s">
        <v>115</v>
      </c>
      <c r="C12" t="s">
        <v>116</v>
      </c>
      <c r="D12">
        <v>11157</v>
      </c>
      <c r="E12" t="s">
        <v>2</v>
      </c>
      <c r="F12" t="s">
        <v>3</v>
      </c>
      <c r="G12" t="s">
        <v>4</v>
      </c>
      <c r="H12" t="s">
        <v>117</v>
      </c>
      <c r="I12" s="1">
        <v>45106</v>
      </c>
      <c r="J12" s="1">
        <v>45107</v>
      </c>
      <c r="K12" s="1">
        <v>45138</v>
      </c>
      <c r="L12" s="1">
        <v>45138</v>
      </c>
      <c r="M12" s="2">
        <v>91720.22</v>
      </c>
      <c r="N12" s="39">
        <f t="shared" si="0"/>
        <v>45107</v>
      </c>
      <c r="O12" t="s">
        <v>15</v>
      </c>
      <c r="P12" t="s">
        <v>8</v>
      </c>
      <c r="Q12" s="4">
        <v>2.1999999999999999E-2</v>
      </c>
      <c r="R12" s="1">
        <v>45106</v>
      </c>
      <c r="S12" s="1">
        <v>45107</v>
      </c>
      <c r="T12" s="1">
        <v>45138</v>
      </c>
      <c r="U12" s="1">
        <v>45138</v>
      </c>
      <c r="V12" s="5">
        <f t="shared" si="1"/>
        <v>0</v>
      </c>
      <c r="W12">
        <f t="shared" si="2"/>
        <v>0</v>
      </c>
      <c r="X12" s="6">
        <v>-282.42153923646873</v>
      </c>
      <c r="Y12" s="6">
        <v>-282.42153923646873</v>
      </c>
      <c r="Z12" s="6">
        <v>-283.30592509277778</v>
      </c>
      <c r="AA12" s="6">
        <v>-283.30592509277778</v>
      </c>
      <c r="AB12">
        <v>0.99687833618015775</v>
      </c>
      <c r="AC12">
        <v>-14.744025365000001</v>
      </c>
      <c r="AD12" s="7">
        <v>91720.22</v>
      </c>
      <c r="AE12" s="4">
        <v>3.5869999999999999E-2</v>
      </c>
      <c r="AF12" s="8">
        <v>2.1999999999999999E-2</v>
      </c>
      <c r="AG12" s="6">
        <v>-173.2164444717678</v>
      </c>
      <c r="AH12" s="6">
        <v>-173.75886122222221</v>
      </c>
      <c r="AI12" s="9">
        <v>-455.63798370823656</v>
      </c>
      <c r="AJ12" t="s">
        <v>6</v>
      </c>
      <c r="AK12">
        <f t="shared" ref="AK12:AK15" si="10">VLOOKUP(I12,$AR$2:$AS$603,2,FALSE)</f>
        <v>3.5870000000000002</v>
      </c>
      <c r="AL12" s="8">
        <f t="shared" ref="AL12:AL15" si="11">AK12/100+$AT$1</f>
        <v>4.5870000000000001E-2</v>
      </c>
      <c r="AM12" s="35">
        <f t="shared" ref="AM12:AM15" si="12">AK12/100-$AT$1</f>
        <v>2.5869999999999997E-2</v>
      </c>
      <c r="AN12" s="4">
        <f t="shared" ref="AN12:AN15" si="13">IF(AND(RIGHT(O12,3)="Max",AM12&lt;0%),0%,AM12)</f>
        <v>2.5869999999999997E-2</v>
      </c>
      <c r="AO12" s="36">
        <f t="shared" ref="AO12:AO15" si="14">-(((AL12+AF12)*AD12*V12))</f>
        <v>0</v>
      </c>
      <c r="AP12" s="37">
        <f t="shared" ref="AP12:AP15" si="15">-(((AE12+AF12)*AD12*V12))</f>
        <v>0</v>
      </c>
      <c r="AQ12" s="36">
        <f t="shared" ref="AQ12:AQ15" si="16">-(((AN12+AF12)*AD12*V12))</f>
        <v>0</v>
      </c>
      <c r="AR12" s="31">
        <v>44578</v>
      </c>
      <c r="AS12" s="32">
        <v>-0.56000000000000005</v>
      </c>
      <c r="AT12" s="10"/>
      <c r="BU12" s="1"/>
      <c r="CC12" s="11"/>
      <c r="CD12" s="11"/>
    </row>
    <row r="13" spans="1:83" ht="15" customHeight="1" x14ac:dyDescent="0.25">
      <c r="A13">
        <v>1908</v>
      </c>
      <c r="B13" t="s">
        <v>118</v>
      </c>
      <c r="C13" t="s">
        <v>119</v>
      </c>
      <c r="D13">
        <v>11160</v>
      </c>
      <c r="E13" t="s">
        <v>2</v>
      </c>
      <c r="F13" t="s">
        <v>3</v>
      </c>
      <c r="G13" t="s">
        <v>4</v>
      </c>
      <c r="H13" t="s">
        <v>95</v>
      </c>
      <c r="I13" s="1">
        <v>44957</v>
      </c>
      <c r="J13" s="1">
        <v>45017</v>
      </c>
      <c r="K13" s="1">
        <v>45108</v>
      </c>
      <c r="L13" s="1">
        <v>45017</v>
      </c>
      <c r="M13" s="2">
        <v>8129443.4500000002</v>
      </c>
      <c r="N13" s="39">
        <f t="shared" si="0"/>
        <v>45107</v>
      </c>
      <c r="O13" t="s">
        <v>15</v>
      </c>
      <c r="P13" t="s">
        <v>8</v>
      </c>
      <c r="Q13" s="4">
        <v>1.4999999999999999E-2</v>
      </c>
      <c r="R13" s="1">
        <v>44957</v>
      </c>
      <c r="S13" s="1">
        <v>45017</v>
      </c>
      <c r="T13" s="1">
        <v>45108</v>
      </c>
      <c r="U13" s="1">
        <v>45017</v>
      </c>
      <c r="V13" s="5">
        <f t="shared" si="1"/>
        <v>0.24657534246575341</v>
      </c>
      <c r="W13">
        <f t="shared" si="2"/>
        <v>90</v>
      </c>
      <c r="X13" s="6">
        <v>0</v>
      </c>
      <c r="Y13" s="6">
        <v>0</v>
      </c>
      <c r="Z13" s="6">
        <v>-51620.159364511113</v>
      </c>
      <c r="AA13" s="6">
        <v>-51620.159364511113</v>
      </c>
      <c r="AB13">
        <v>0</v>
      </c>
      <c r="AC13">
        <v>-905.98130892777772</v>
      </c>
      <c r="AD13" s="7">
        <v>8129443.4500000002</v>
      </c>
      <c r="AE13" s="4">
        <v>2.512E-2</v>
      </c>
      <c r="AF13" s="8">
        <v>1.4999999999999999E-2</v>
      </c>
      <c r="AG13" s="6">
        <v>0</v>
      </c>
      <c r="AH13" s="6">
        <v>-30824.139747916666</v>
      </c>
      <c r="AI13" s="9">
        <v>-82444.299112427776</v>
      </c>
      <c r="AJ13" t="s">
        <v>6</v>
      </c>
      <c r="AK13">
        <f t="shared" si="10"/>
        <v>2.512</v>
      </c>
      <c r="AL13" s="8">
        <f t="shared" si="11"/>
        <v>3.5119999999999998E-2</v>
      </c>
      <c r="AM13" s="35">
        <f t="shared" si="12"/>
        <v>1.512E-2</v>
      </c>
      <c r="AN13" s="4">
        <f t="shared" si="13"/>
        <v>1.512E-2</v>
      </c>
      <c r="AO13" s="36">
        <f t="shared" si="14"/>
        <v>-100466.55757331506</v>
      </c>
      <c r="AP13" s="37">
        <f t="shared" si="15"/>
        <v>-80421.354545917799</v>
      </c>
      <c r="AQ13" s="36">
        <f t="shared" si="16"/>
        <v>-60376.151518520543</v>
      </c>
      <c r="AR13" s="31">
        <v>44579</v>
      </c>
      <c r="AS13" s="32">
        <v>-0.55800000000000005</v>
      </c>
      <c r="AT13" s="10"/>
      <c r="BU13" s="1"/>
      <c r="CC13" s="11"/>
      <c r="CD13" s="11"/>
    </row>
    <row r="14" spans="1:83" ht="15" customHeight="1" x14ac:dyDescent="0.25">
      <c r="A14">
        <v>39016</v>
      </c>
      <c r="B14" t="s">
        <v>120</v>
      </c>
      <c r="C14" t="s">
        <v>121</v>
      </c>
      <c r="D14">
        <v>11189</v>
      </c>
      <c r="E14" t="s">
        <v>2</v>
      </c>
      <c r="F14" t="s">
        <v>3</v>
      </c>
      <c r="G14" t="s">
        <v>4</v>
      </c>
      <c r="H14" t="s">
        <v>56</v>
      </c>
      <c r="I14" s="1">
        <v>44985</v>
      </c>
      <c r="J14" s="1">
        <v>45017</v>
      </c>
      <c r="K14" s="1">
        <v>45108</v>
      </c>
      <c r="L14" s="1">
        <v>45017</v>
      </c>
      <c r="M14" s="2">
        <v>10967161.16</v>
      </c>
      <c r="N14" s="39">
        <f t="shared" si="0"/>
        <v>45107</v>
      </c>
      <c r="O14" t="s">
        <v>7</v>
      </c>
      <c r="P14" t="s">
        <v>8</v>
      </c>
      <c r="Q14" s="4">
        <v>2.3E-2</v>
      </c>
      <c r="R14" s="1">
        <v>44985</v>
      </c>
      <c r="S14" s="1">
        <v>45017</v>
      </c>
      <c r="T14" s="1">
        <v>45108</v>
      </c>
      <c r="U14" s="1">
        <v>45017</v>
      </c>
      <c r="V14" s="5">
        <f t="shared" si="1"/>
        <v>0.24657534246575341</v>
      </c>
      <c r="W14">
        <f t="shared" si="2"/>
        <v>90</v>
      </c>
      <c r="X14" s="6">
        <v>0</v>
      </c>
      <c r="Y14" s="6">
        <v>0</v>
      </c>
      <c r="Z14" s="6">
        <v>-76070.666952684449</v>
      </c>
      <c r="AA14" s="6">
        <v>-76070.666952684449</v>
      </c>
      <c r="AB14">
        <v>0</v>
      </c>
      <c r="AC14">
        <v>-1536.6211358622224</v>
      </c>
      <c r="AD14" s="7">
        <v>10967161.16</v>
      </c>
      <c r="AE14" s="4">
        <v>2.7440000000000003E-2</v>
      </c>
      <c r="AF14" s="8">
        <v>2.3E-2</v>
      </c>
      <c r="AG14" s="6">
        <v>0</v>
      </c>
      <c r="AH14" s="6">
        <v>-63761.856410777778</v>
      </c>
      <c r="AI14" s="9">
        <v>-139832.52336346224</v>
      </c>
      <c r="AJ14" t="s">
        <v>6</v>
      </c>
      <c r="AK14">
        <f t="shared" si="10"/>
        <v>2.7440000000000002</v>
      </c>
      <c r="AL14" s="8">
        <f t="shared" si="11"/>
        <v>3.7440000000000001E-2</v>
      </c>
      <c r="AM14" s="35">
        <f t="shared" si="12"/>
        <v>1.7440000000000004E-2</v>
      </c>
      <c r="AN14" s="4">
        <f t="shared" si="13"/>
        <v>1.7440000000000004E-2</v>
      </c>
      <c r="AO14" s="36">
        <f t="shared" si="14"/>
        <v>-163443.75300256436</v>
      </c>
      <c r="AP14" s="37">
        <f t="shared" si="15"/>
        <v>-136401.43781352325</v>
      </c>
      <c r="AQ14" s="36">
        <f t="shared" si="16"/>
        <v>-109359.1226244822</v>
      </c>
      <c r="AR14" s="31">
        <v>44580</v>
      </c>
      <c r="AS14" s="32">
        <v>-0.55700000000000005</v>
      </c>
      <c r="AT14" s="10"/>
      <c r="BU14" s="1"/>
      <c r="CC14" s="11"/>
      <c r="CD14" s="11"/>
    </row>
    <row r="15" spans="1:83" ht="15" customHeight="1" x14ac:dyDescent="0.25">
      <c r="A15">
        <v>39727</v>
      </c>
      <c r="B15" t="s">
        <v>122</v>
      </c>
      <c r="C15" t="s">
        <v>123</v>
      </c>
      <c r="D15">
        <v>11194</v>
      </c>
      <c r="E15" t="s">
        <v>2</v>
      </c>
      <c r="F15" t="s">
        <v>3</v>
      </c>
      <c r="G15" t="s">
        <v>4</v>
      </c>
      <c r="H15" t="s">
        <v>124</v>
      </c>
      <c r="I15" s="1">
        <v>44988</v>
      </c>
      <c r="J15" s="1">
        <v>45026</v>
      </c>
      <c r="K15" s="1">
        <v>45117</v>
      </c>
      <c r="L15" s="1">
        <v>45026</v>
      </c>
      <c r="M15" s="2">
        <v>1102655.42</v>
      </c>
      <c r="N15" s="39">
        <f t="shared" si="0"/>
        <v>45107</v>
      </c>
      <c r="O15" t="s">
        <v>15</v>
      </c>
      <c r="P15" t="s">
        <v>8</v>
      </c>
      <c r="Q15" s="4">
        <v>1.4E-2</v>
      </c>
      <c r="R15" s="1">
        <v>44988</v>
      </c>
      <c r="S15" s="1">
        <v>45026</v>
      </c>
      <c r="T15" s="1">
        <v>45117</v>
      </c>
      <c r="U15" s="1">
        <v>45026</v>
      </c>
      <c r="V15" s="5">
        <f t="shared" si="1"/>
        <v>0.22191780821917809</v>
      </c>
      <c r="W15">
        <f t="shared" si="2"/>
        <v>81</v>
      </c>
      <c r="X15" s="6">
        <v>0</v>
      </c>
      <c r="Y15" s="6">
        <v>0</v>
      </c>
      <c r="Z15" s="6">
        <v>-7940.926153716111</v>
      </c>
      <c r="AA15" s="6">
        <v>-7940.926153716111</v>
      </c>
      <c r="AB15">
        <v>0</v>
      </c>
      <c r="AC15">
        <v>-130.14396887722222</v>
      </c>
      <c r="AD15" s="7">
        <v>1102655.42</v>
      </c>
      <c r="AE15" s="4">
        <v>2.8490000000000001E-2</v>
      </c>
      <c r="AF15" s="8">
        <v>1.4E-2</v>
      </c>
      <c r="AG15" s="6">
        <v>0</v>
      </c>
      <c r="AH15" s="6">
        <v>-3902.1750141111106</v>
      </c>
      <c r="AI15" s="9">
        <v>-11843.101167827223</v>
      </c>
      <c r="AJ15" t="s">
        <v>6</v>
      </c>
      <c r="AK15">
        <f t="shared" si="10"/>
        <v>2.8490000000000002</v>
      </c>
      <c r="AL15" s="8">
        <f t="shared" si="11"/>
        <v>3.8490000000000003E-2</v>
      </c>
      <c r="AM15" s="35">
        <f t="shared" si="12"/>
        <v>1.8489999999999999E-2</v>
      </c>
      <c r="AN15" s="4">
        <f t="shared" si="13"/>
        <v>1.8489999999999999E-2</v>
      </c>
      <c r="AO15" s="36">
        <f t="shared" si="14"/>
        <v>-12844.243897698083</v>
      </c>
      <c r="AP15" s="37">
        <f t="shared" si="15"/>
        <v>-10397.25515742411</v>
      </c>
      <c r="AQ15" s="36">
        <f t="shared" si="16"/>
        <v>-7950.2664171501356</v>
      </c>
      <c r="AR15" s="31">
        <v>44581</v>
      </c>
      <c r="AS15" s="32">
        <v>-0.55300000000000005</v>
      </c>
      <c r="AT15" s="10"/>
      <c r="BU15" s="1"/>
      <c r="CC15" s="11"/>
      <c r="CD15" s="11"/>
    </row>
    <row r="16" spans="1:83" ht="15" customHeight="1" x14ac:dyDescent="0.25">
      <c r="A16">
        <v>39427</v>
      </c>
      <c r="B16" t="s">
        <v>125</v>
      </c>
      <c r="C16" t="s">
        <v>126</v>
      </c>
      <c r="D16">
        <v>11197</v>
      </c>
      <c r="E16" t="s">
        <v>127</v>
      </c>
      <c r="F16" t="s">
        <v>3</v>
      </c>
      <c r="G16" t="s">
        <v>4</v>
      </c>
      <c r="H16" t="s">
        <v>95</v>
      </c>
      <c r="I16" s="1"/>
      <c r="J16" s="1">
        <v>45017</v>
      </c>
      <c r="K16" s="1">
        <v>45108</v>
      </c>
      <c r="L16" s="1">
        <v>45017</v>
      </c>
      <c r="M16" s="2">
        <v>523485.19</v>
      </c>
      <c r="N16" s="39">
        <f t="shared" si="0"/>
        <v>45107</v>
      </c>
      <c r="O16">
        <v>0.04</v>
      </c>
      <c r="P16" t="s">
        <v>8</v>
      </c>
      <c r="Q16" s="4"/>
      <c r="R16" s="1">
        <v>45017</v>
      </c>
      <c r="S16" s="1">
        <v>45017</v>
      </c>
      <c r="T16" s="1">
        <v>45108</v>
      </c>
      <c r="U16" s="1">
        <v>45017</v>
      </c>
      <c r="V16" s="5">
        <f t="shared" si="1"/>
        <v>0.24657534246575341</v>
      </c>
      <c r="W16">
        <f t="shared" si="2"/>
        <v>90</v>
      </c>
      <c r="X16" s="6">
        <v>0</v>
      </c>
      <c r="Y16" s="6">
        <v>0</v>
      </c>
      <c r="Z16" s="6">
        <v>-5293.0169211111115</v>
      </c>
      <c r="AA16" s="6">
        <v>-5293.0169211111115</v>
      </c>
      <c r="AB16">
        <v>0</v>
      </c>
      <c r="AC16">
        <v>-58.165021111111116</v>
      </c>
      <c r="AD16" s="7">
        <v>523485.19</v>
      </c>
      <c r="AE16" s="4">
        <v>0.04</v>
      </c>
      <c r="AF16" s="8">
        <v>0</v>
      </c>
      <c r="AG16" s="6">
        <v>0</v>
      </c>
      <c r="AH16" s="6">
        <v>0</v>
      </c>
      <c r="AI16" s="9">
        <v>-5293.0169211111115</v>
      </c>
      <c r="AJ16" t="s">
        <v>6</v>
      </c>
      <c r="AO16" s="40">
        <f>AP16</f>
        <v>-5163.1415999999999</v>
      </c>
      <c r="AP16" s="40">
        <f>-V16*M16*AE16</f>
        <v>-5163.1415999999999</v>
      </c>
      <c r="AQ16" s="40">
        <f>AP16</f>
        <v>-5163.1415999999999</v>
      </c>
      <c r="AR16" s="31">
        <v>44582</v>
      </c>
      <c r="AS16" s="32">
        <v>-0.55200000000000005</v>
      </c>
      <c r="AT16" s="10"/>
      <c r="BU16" s="1"/>
      <c r="CC16" s="11"/>
      <c r="CD16" s="11"/>
    </row>
    <row r="17" spans="1:82" ht="15" customHeight="1" x14ac:dyDescent="0.25">
      <c r="A17">
        <v>39351</v>
      </c>
      <c r="B17" t="s">
        <v>128</v>
      </c>
      <c r="C17" t="s">
        <v>129</v>
      </c>
      <c r="D17">
        <v>11198</v>
      </c>
      <c r="E17" t="s">
        <v>127</v>
      </c>
      <c r="F17" t="s">
        <v>3</v>
      </c>
      <c r="G17" t="s">
        <v>4</v>
      </c>
      <c r="H17" t="s">
        <v>95</v>
      </c>
      <c r="I17" s="1"/>
      <c r="J17" s="1">
        <v>45017</v>
      </c>
      <c r="K17" s="1">
        <v>45108</v>
      </c>
      <c r="L17" s="1">
        <v>45017</v>
      </c>
      <c r="M17" s="2">
        <v>3528123.48</v>
      </c>
      <c r="N17" s="39">
        <f t="shared" si="0"/>
        <v>45107</v>
      </c>
      <c r="O17">
        <v>0.04</v>
      </c>
      <c r="P17" t="s">
        <v>8</v>
      </c>
      <c r="Q17" s="4"/>
      <c r="R17" s="1">
        <v>45017</v>
      </c>
      <c r="S17" s="1">
        <v>45017</v>
      </c>
      <c r="T17" s="1">
        <v>45108</v>
      </c>
      <c r="U17" s="1">
        <v>45017</v>
      </c>
      <c r="V17" s="5">
        <f t="shared" si="1"/>
        <v>0.24657534246575341</v>
      </c>
      <c r="W17">
        <f t="shared" si="2"/>
        <v>90</v>
      </c>
      <c r="X17" s="6">
        <v>0</v>
      </c>
      <c r="Y17" s="6">
        <v>0</v>
      </c>
      <c r="Z17" s="6">
        <v>-35673.248519999994</v>
      </c>
      <c r="AA17" s="6">
        <v>-35673.248519999994</v>
      </c>
      <c r="AB17">
        <v>0</v>
      </c>
      <c r="AC17">
        <v>-392.01371999999992</v>
      </c>
      <c r="AD17" s="7">
        <v>3528123.48</v>
      </c>
      <c r="AE17" s="4">
        <v>0.04</v>
      </c>
      <c r="AF17" s="8">
        <v>0</v>
      </c>
      <c r="AG17" s="6">
        <v>0</v>
      </c>
      <c r="AH17" s="6">
        <v>0</v>
      </c>
      <c r="AI17" s="9">
        <v>-35673.248519999994</v>
      </c>
      <c r="AJ17" t="s">
        <v>6</v>
      </c>
      <c r="AO17" s="40">
        <f t="shared" ref="AO17:AO20" si="17">AP17</f>
        <v>-34797.93021369863</v>
      </c>
      <c r="AP17" s="40">
        <f t="shared" ref="AP17:AP20" si="18">-V17*M17*AE17</f>
        <v>-34797.93021369863</v>
      </c>
      <c r="AQ17" s="40">
        <f t="shared" ref="AQ17:AQ20" si="19">AP17</f>
        <v>-34797.93021369863</v>
      </c>
      <c r="AR17" s="31">
        <v>44585</v>
      </c>
      <c r="AS17" s="32">
        <v>-0.54300000000000004</v>
      </c>
      <c r="AT17" s="10"/>
      <c r="BU17" s="1"/>
      <c r="CC17" s="11"/>
      <c r="CD17" s="11"/>
    </row>
    <row r="18" spans="1:82" ht="15" customHeight="1" x14ac:dyDescent="0.25">
      <c r="A18">
        <v>39504</v>
      </c>
      <c r="B18" t="s">
        <v>130</v>
      </c>
      <c r="C18" t="s">
        <v>131</v>
      </c>
      <c r="D18">
        <v>11199</v>
      </c>
      <c r="E18" t="s">
        <v>127</v>
      </c>
      <c r="F18" t="s">
        <v>3</v>
      </c>
      <c r="G18" t="s">
        <v>4</v>
      </c>
      <c r="H18" t="s">
        <v>95</v>
      </c>
      <c r="I18" s="1"/>
      <c r="J18" s="1">
        <v>45017</v>
      </c>
      <c r="K18" s="1">
        <v>45108</v>
      </c>
      <c r="L18" s="1">
        <v>45017</v>
      </c>
      <c r="M18" s="2">
        <v>1894201.84</v>
      </c>
      <c r="N18" s="39">
        <f t="shared" si="0"/>
        <v>45107</v>
      </c>
      <c r="O18">
        <v>0.04</v>
      </c>
      <c r="P18" t="s">
        <v>8</v>
      </c>
      <c r="Q18" s="4"/>
      <c r="R18" s="1">
        <v>45017</v>
      </c>
      <c r="S18" s="1">
        <v>45017</v>
      </c>
      <c r="T18" s="1">
        <v>45108</v>
      </c>
      <c r="U18" s="1">
        <v>45017</v>
      </c>
      <c r="V18" s="5">
        <f t="shared" si="1"/>
        <v>0.24657534246575341</v>
      </c>
      <c r="W18">
        <f t="shared" si="2"/>
        <v>90</v>
      </c>
      <c r="X18" s="6">
        <v>0</v>
      </c>
      <c r="Y18" s="6">
        <v>0</v>
      </c>
      <c r="Z18" s="6">
        <v>-19152.485271111113</v>
      </c>
      <c r="AA18" s="6">
        <v>-19152.485271111113</v>
      </c>
      <c r="AB18">
        <v>0</v>
      </c>
      <c r="AC18">
        <v>-210.46687111111112</v>
      </c>
      <c r="AD18" s="7">
        <v>1894201.84</v>
      </c>
      <c r="AE18" s="4">
        <v>0.04</v>
      </c>
      <c r="AF18" s="8">
        <v>0</v>
      </c>
      <c r="AG18" s="6">
        <v>0</v>
      </c>
      <c r="AH18" s="6">
        <v>0</v>
      </c>
      <c r="AI18" s="9">
        <v>-19152.485271111113</v>
      </c>
      <c r="AJ18" t="s">
        <v>6</v>
      </c>
      <c r="AO18" s="40">
        <f t="shared" si="17"/>
        <v>-18682.538695890409</v>
      </c>
      <c r="AP18" s="40">
        <f t="shared" si="18"/>
        <v>-18682.538695890409</v>
      </c>
      <c r="AQ18" s="40">
        <f t="shared" si="19"/>
        <v>-18682.538695890409</v>
      </c>
      <c r="AR18" s="31">
        <v>44586</v>
      </c>
      <c r="AS18" s="32">
        <v>-0.54800000000000004</v>
      </c>
      <c r="AT18" s="10"/>
      <c r="BU18" s="1"/>
      <c r="CC18" s="11"/>
      <c r="CD18" s="11"/>
    </row>
    <row r="19" spans="1:82" ht="15" customHeight="1" x14ac:dyDescent="0.25">
      <c r="A19">
        <v>39581</v>
      </c>
      <c r="B19" t="s">
        <v>132</v>
      </c>
      <c r="C19" t="s">
        <v>133</v>
      </c>
      <c r="D19">
        <v>11200</v>
      </c>
      <c r="E19" t="s">
        <v>127</v>
      </c>
      <c r="F19" t="s">
        <v>3</v>
      </c>
      <c r="G19" t="s">
        <v>4</v>
      </c>
      <c r="H19" t="s">
        <v>95</v>
      </c>
      <c r="I19" s="1"/>
      <c r="J19" s="1">
        <v>45017</v>
      </c>
      <c r="K19" s="1">
        <v>45108</v>
      </c>
      <c r="L19" s="1">
        <v>45017</v>
      </c>
      <c r="M19" s="2">
        <v>824168.74</v>
      </c>
      <c r="N19" s="39">
        <f t="shared" si="0"/>
        <v>45107</v>
      </c>
      <c r="O19">
        <v>0.04</v>
      </c>
      <c r="P19" t="s">
        <v>8</v>
      </c>
      <c r="Q19" s="4"/>
      <c r="R19" s="1">
        <v>45017</v>
      </c>
      <c r="S19" s="1">
        <v>45017</v>
      </c>
      <c r="T19" s="1">
        <v>45108</v>
      </c>
      <c r="U19" s="1">
        <v>45017</v>
      </c>
      <c r="V19" s="5">
        <f t="shared" si="1"/>
        <v>0.24657534246575341</v>
      </c>
      <c r="W19">
        <f t="shared" si="2"/>
        <v>90</v>
      </c>
      <c r="X19" s="6">
        <v>0</v>
      </c>
      <c r="Y19" s="6">
        <v>0</v>
      </c>
      <c r="Z19" s="6">
        <v>-8333.2617044444451</v>
      </c>
      <c r="AA19" s="6">
        <v>-8333.2617044444451</v>
      </c>
      <c r="AB19">
        <v>0</v>
      </c>
      <c r="AC19">
        <v>-91.574304444444451</v>
      </c>
      <c r="AD19" s="7">
        <v>824168.74</v>
      </c>
      <c r="AE19" s="4">
        <v>0.04</v>
      </c>
      <c r="AF19" s="8">
        <v>0</v>
      </c>
      <c r="AG19" s="6">
        <v>0</v>
      </c>
      <c r="AH19" s="6">
        <v>0</v>
      </c>
      <c r="AI19" s="9">
        <v>-8333.2617044444451</v>
      </c>
      <c r="AJ19" t="s">
        <v>6</v>
      </c>
      <c r="AO19" s="40">
        <f t="shared" si="17"/>
        <v>-8128.7875726027396</v>
      </c>
      <c r="AP19" s="40">
        <f t="shared" si="18"/>
        <v>-8128.7875726027396</v>
      </c>
      <c r="AQ19" s="40">
        <f t="shared" si="19"/>
        <v>-8128.7875726027396</v>
      </c>
      <c r="AR19" s="31">
        <v>44587</v>
      </c>
      <c r="AS19" s="32">
        <v>-0.55400000000000005</v>
      </c>
      <c r="AT19" s="10"/>
      <c r="BU19" s="1"/>
      <c r="CC19" s="11"/>
      <c r="CD19" s="11"/>
    </row>
    <row r="20" spans="1:82" ht="15" customHeight="1" x14ac:dyDescent="0.25">
      <c r="A20">
        <v>39654</v>
      </c>
      <c r="B20" t="s">
        <v>134</v>
      </c>
      <c r="C20" t="s">
        <v>135</v>
      </c>
      <c r="D20">
        <v>11201</v>
      </c>
      <c r="E20" t="s">
        <v>127</v>
      </c>
      <c r="F20" t="s">
        <v>3</v>
      </c>
      <c r="G20" t="s">
        <v>4</v>
      </c>
      <c r="H20" t="s">
        <v>95</v>
      </c>
      <c r="I20" s="1"/>
      <c r="J20" s="1">
        <v>45017</v>
      </c>
      <c r="K20" s="1">
        <v>45108</v>
      </c>
      <c r="L20" s="1">
        <v>45017</v>
      </c>
      <c r="M20" s="2">
        <v>1018645.13</v>
      </c>
      <c r="N20" s="39">
        <f t="shared" si="0"/>
        <v>45107</v>
      </c>
      <c r="O20">
        <v>0.04</v>
      </c>
      <c r="P20" t="s">
        <v>8</v>
      </c>
      <c r="Q20" s="4"/>
      <c r="R20" s="1">
        <v>45017</v>
      </c>
      <c r="S20" s="1">
        <v>45017</v>
      </c>
      <c r="T20" s="1">
        <v>45108</v>
      </c>
      <c r="U20" s="1">
        <v>45017</v>
      </c>
      <c r="V20" s="5">
        <f t="shared" si="1"/>
        <v>0.24657534246575341</v>
      </c>
      <c r="W20">
        <f t="shared" si="2"/>
        <v>90</v>
      </c>
      <c r="X20" s="6">
        <v>0</v>
      </c>
      <c r="Y20" s="6">
        <v>0</v>
      </c>
      <c r="Z20" s="6">
        <v>-10299.634092222223</v>
      </c>
      <c r="AA20" s="6">
        <v>-10299.634092222223</v>
      </c>
      <c r="AB20">
        <v>0</v>
      </c>
      <c r="AC20">
        <v>-113.18279222222223</v>
      </c>
      <c r="AD20" s="7">
        <v>1018645.13</v>
      </c>
      <c r="AE20" s="4">
        <v>0.04</v>
      </c>
      <c r="AF20" s="8">
        <v>0</v>
      </c>
      <c r="AG20" s="6">
        <v>0</v>
      </c>
      <c r="AH20" s="6">
        <v>0</v>
      </c>
      <c r="AI20" s="9">
        <v>-10299.634092222223</v>
      </c>
      <c r="AJ20" t="s">
        <v>6</v>
      </c>
      <c r="AO20" s="40">
        <f t="shared" si="17"/>
        <v>-10046.910871232876</v>
      </c>
      <c r="AP20" s="40">
        <f t="shared" si="18"/>
        <v>-10046.910871232876</v>
      </c>
      <c r="AQ20" s="40">
        <f t="shared" si="19"/>
        <v>-10046.910871232876</v>
      </c>
      <c r="AR20" s="31">
        <v>44588</v>
      </c>
      <c r="AS20" s="32">
        <v>-0.54700000000000004</v>
      </c>
      <c r="AT20" s="10"/>
      <c r="BU20" s="1"/>
      <c r="CC20" s="11"/>
      <c r="CD20" s="11"/>
    </row>
    <row r="21" spans="1:82" ht="15" customHeight="1" x14ac:dyDescent="0.25">
      <c r="A21">
        <v>35472</v>
      </c>
      <c r="B21" t="s">
        <v>136</v>
      </c>
      <c r="C21" t="s">
        <v>137</v>
      </c>
      <c r="D21">
        <v>11205</v>
      </c>
      <c r="E21" t="s">
        <v>55</v>
      </c>
      <c r="F21" t="s">
        <v>3</v>
      </c>
      <c r="G21" t="s">
        <v>4</v>
      </c>
      <c r="H21" t="s">
        <v>114</v>
      </c>
      <c r="I21" s="1">
        <v>45107</v>
      </c>
      <c r="J21" s="1">
        <v>45107</v>
      </c>
      <c r="K21" s="1">
        <v>45199</v>
      </c>
      <c r="L21" s="1">
        <v>45199</v>
      </c>
      <c r="M21" s="2">
        <v>2635057.5299999998</v>
      </c>
      <c r="N21" s="39">
        <f t="shared" si="0"/>
        <v>45107</v>
      </c>
      <c r="O21">
        <v>0</v>
      </c>
      <c r="P21" t="s">
        <v>109</v>
      </c>
      <c r="Q21" s="4">
        <v>1.32E-2</v>
      </c>
      <c r="R21" s="1">
        <v>45107</v>
      </c>
      <c r="S21" s="1">
        <v>45107</v>
      </c>
      <c r="T21" s="1">
        <v>45199</v>
      </c>
      <c r="U21" s="1">
        <v>45199</v>
      </c>
      <c r="V21" s="5">
        <f t="shared" si="1"/>
        <v>0</v>
      </c>
      <c r="W21">
        <f t="shared" si="2"/>
        <v>0</v>
      </c>
      <c r="X21" s="6">
        <v>0</v>
      </c>
      <c r="Y21" s="6">
        <v>0</v>
      </c>
      <c r="Z21" s="6">
        <v>0</v>
      </c>
      <c r="AA21" s="6">
        <v>0</v>
      </c>
      <c r="AB21">
        <v>0.99075905071454762</v>
      </c>
      <c r="AC21">
        <v>-96.618776099999977</v>
      </c>
      <c r="AD21" s="7">
        <v>2635057.5299999998</v>
      </c>
      <c r="AE21" s="4">
        <v>0</v>
      </c>
      <c r="AF21" s="8">
        <v>1.32E-2</v>
      </c>
      <c r="AG21" s="6">
        <v>-8615.3334201033667</v>
      </c>
      <c r="AH21" s="6">
        <v>-8695.6898489999985</v>
      </c>
      <c r="AI21" s="9">
        <v>-8615.3334201033667</v>
      </c>
      <c r="AJ21" t="s">
        <v>6</v>
      </c>
      <c r="AR21" s="31">
        <v>44589</v>
      </c>
      <c r="AS21" s="32">
        <v>-0.55000000000000004</v>
      </c>
      <c r="AT21" s="10"/>
      <c r="BU21" s="1"/>
      <c r="CC21" s="11"/>
      <c r="CD21" s="11"/>
    </row>
    <row r="22" spans="1:82" ht="15" customHeight="1" x14ac:dyDescent="0.25">
      <c r="A22">
        <v>39774</v>
      </c>
      <c r="B22" t="s">
        <v>138</v>
      </c>
      <c r="C22" t="s">
        <v>139</v>
      </c>
      <c r="D22">
        <v>11214</v>
      </c>
      <c r="E22" t="s">
        <v>2</v>
      </c>
      <c r="F22" t="s">
        <v>3</v>
      </c>
      <c r="G22" t="s">
        <v>4</v>
      </c>
      <c r="H22" t="s">
        <v>95</v>
      </c>
      <c r="I22" s="1">
        <v>45015</v>
      </c>
      <c r="J22" s="1">
        <v>45017</v>
      </c>
      <c r="K22" s="1">
        <v>45108</v>
      </c>
      <c r="L22" s="1">
        <v>45017</v>
      </c>
      <c r="M22" s="2">
        <v>4866073.7</v>
      </c>
      <c r="N22" s="39">
        <f t="shared" si="0"/>
        <v>45107</v>
      </c>
      <c r="O22" t="s">
        <v>15</v>
      </c>
      <c r="P22" t="s">
        <v>8</v>
      </c>
      <c r="Q22" s="4">
        <v>1.6E-2</v>
      </c>
      <c r="R22" s="1">
        <v>45015</v>
      </c>
      <c r="S22" s="1">
        <v>45017</v>
      </c>
      <c r="T22" s="1">
        <v>45108</v>
      </c>
      <c r="U22" s="1">
        <v>45017</v>
      </c>
      <c r="V22" s="5">
        <f t="shared" si="1"/>
        <v>0.24657534246575341</v>
      </c>
      <c r="W22">
        <f t="shared" si="2"/>
        <v>90</v>
      </c>
      <c r="X22" s="6">
        <v>0</v>
      </c>
      <c r="Y22" s="6">
        <v>0</v>
      </c>
      <c r="Z22" s="6">
        <v>-37540.677245788887</v>
      </c>
      <c r="AA22" s="6">
        <v>-37540.677245788887</v>
      </c>
      <c r="AB22">
        <v>0</v>
      </c>
      <c r="AC22">
        <v>-628.80485701111115</v>
      </c>
      <c r="AD22" s="7">
        <v>4866073.7</v>
      </c>
      <c r="AE22" s="4">
        <v>3.0520000000000002E-2</v>
      </c>
      <c r="AF22" s="8">
        <v>1.6E-2</v>
      </c>
      <c r="AG22" s="6">
        <v>0</v>
      </c>
      <c r="AH22" s="6">
        <v>-19680.564742222221</v>
      </c>
      <c r="AI22" s="9">
        <v>-57221.241988011112</v>
      </c>
      <c r="AJ22" t="s">
        <v>6</v>
      </c>
      <c r="AK22">
        <f t="shared" ref="AK22:AK34" si="20">VLOOKUP(I22,$AR$2:$AS$603,2,FALSE)</f>
        <v>3.052</v>
      </c>
      <c r="AL22" s="8">
        <f t="shared" ref="AL22:AL34" si="21">AK22/100+$AT$1</f>
        <v>4.052E-2</v>
      </c>
      <c r="AM22" s="35">
        <f t="shared" ref="AM22:AM34" si="22">AK22/100-$AT$1</f>
        <v>2.0520000000000004E-2</v>
      </c>
      <c r="AN22" s="4">
        <f t="shared" ref="AN22:AN34" si="23">IF(AND(RIGHT(O22,3)="Max",AM22&lt;0%),0%,AM22)</f>
        <v>2.0520000000000004E-2</v>
      </c>
      <c r="AO22" s="36">
        <f t="shared" ref="AO22:AO34" si="24">-(((AL22+AF22)*AD22*V22))</f>
        <v>-67815.736156602739</v>
      </c>
      <c r="AP22" s="37">
        <f t="shared" ref="AP22:AP34" si="25">-(((AE22+AF22)*AD22*V22))</f>
        <v>-55817.198266191786</v>
      </c>
      <c r="AQ22" s="36">
        <f t="shared" ref="AQ22:AQ34" si="26">-(((AN22+AF22)*AD22*V22))</f>
        <v>-43818.660375780826</v>
      </c>
      <c r="AR22" s="31">
        <v>44592</v>
      </c>
      <c r="AS22" s="32">
        <v>-0.55200000000000005</v>
      </c>
      <c r="AT22" s="10"/>
      <c r="BU22" s="1"/>
      <c r="CC22" s="11"/>
      <c r="CD22" s="11"/>
    </row>
    <row r="23" spans="1:82" ht="15" customHeight="1" x14ac:dyDescent="0.25">
      <c r="A23">
        <v>39992</v>
      </c>
      <c r="B23" t="s">
        <v>140</v>
      </c>
      <c r="C23" t="s">
        <v>141</v>
      </c>
      <c r="D23">
        <v>11215</v>
      </c>
      <c r="E23" t="s">
        <v>2</v>
      </c>
      <c r="F23" t="s">
        <v>3</v>
      </c>
      <c r="G23" t="s">
        <v>4</v>
      </c>
      <c r="H23" t="s">
        <v>95</v>
      </c>
      <c r="I23" s="1">
        <v>44987</v>
      </c>
      <c r="J23" s="1">
        <v>45029</v>
      </c>
      <c r="K23" s="1">
        <v>45120</v>
      </c>
      <c r="L23" s="1">
        <v>45029</v>
      </c>
      <c r="M23" s="2">
        <v>2834283.99</v>
      </c>
      <c r="N23" s="39">
        <f t="shared" si="0"/>
        <v>45107</v>
      </c>
      <c r="O23" t="s">
        <v>15</v>
      </c>
      <c r="P23" t="s">
        <v>8</v>
      </c>
      <c r="Q23" s="4">
        <v>1.4999999999999999E-2</v>
      </c>
      <c r="R23" s="1">
        <v>44987</v>
      </c>
      <c r="S23" s="1">
        <v>45029</v>
      </c>
      <c r="T23" s="1">
        <v>45120</v>
      </c>
      <c r="U23" s="1">
        <v>45029</v>
      </c>
      <c r="V23" s="5">
        <f t="shared" si="1"/>
        <v>0.21369863013698631</v>
      </c>
      <c r="W23">
        <f t="shared" si="2"/>
        <v>78</v>
      </c>
      <c r="X23" s="6">
        <v>0</v>
      </c>
      <c r="Y23" s="6">
        <v>0</v>
      </c>
      <c r="Z23" s="6">
        <v>-20067.596680419167</v>
      </c>
      <c r="AA23" s="6">
        <v>-20067.596680419167</v>
      </c>
      <c r="AB23">
        <v>0</v>
      </c>
      <c r="AC23">
        <v>-338.61820669416664</v>
      </c>
      <c r="AD23" s="7">
        <v>2834283.99</v>
      </c>
      <c r="AE23" s="4">
        <v>2.801E-2</v>
      </c>
      <c r="AF23" s="8">
        <v>1.4999999999999999E-2</v>
      </c>
      <c r="AG23" s="6">
        <v>0</v>
      </c>
      <c r="AH23" s="6">
        <v>-10746.66012875</v>
      </c>
      <c r="AI23" s="9">
        <v>-30814.256809169165</v>
      </c>
      <c r="AJ23" t="s">
        <v>6</v>
      </c>
      <c r="AK23">
        <f t="shared" si="20"/>
        <v>2.8010000000000002</v>
      </c>
      <c r="AL23" s="8">
        <f t="shared" si="21"/>
        <v>3.8010000000000002E-2</v>
      </c>
      <c r="AM23" s="35">
        <f t="shared" si="22"/>
        <v>1.8009999999999998E-2</v>
      </c>
      <c r="AN23" s="4">
        <f t="shared" si="23"/>
        <v>1.8009999999999998E-2</v>
      </c>
      <c r="AO23" s="36">
        <f t="shared" si="24"/>
        <v>-32107.23494841699</v>
      </c>
      <c r="AP23" s="37">
        <f t="shared" si="25"/>
        <v>-26050.408887595073</v>
      </c>
      <c r="AQ23" s="36">
        <f t="shared" si="26"/>
        <v>-19993.582826773152</v>
      </c>
      <c r="AR23" s="31">
        <v>44593</v>
      </c>
      <c r="AS23" s="32">
        <v>-0.54700000000000004</v>
      </c>
      <c r="AT23" s="10"/>
      <c r="BU23" s="1"/>
      <c r="CC23" s="11"/>
      <c r="CD23" s="11"/>
    </row>
    <row r="24" spans="1:82" ht="15" customHeight="1" x14ac:dyDescent="0.25">
      <c r="A24">
        <v>40300</v>
      </c>
      <c r="B24" t="s">
        <v>142</v>
      </c>
      <c r="C24" t="s">
        <v>143</v>
      </c>
      <c r="D24">
        <v>11216</v>
      </c>
      <c r="E24" t="s">
        <v>2</v>
      </c>
      <c r="F24" t="s">
        <v>3</v>
      </c>
      <c r="G24" t="s">
        <v>4</v>
      </c>
      <c r="H24" t="s">
        <v>144</v>
      </c>
      <c r="I24" s="1">
        <v>44987</v>
      </c>
      <c r="J24" s="1">
        <v>45017</v>
      </c>
      <c r="K24" s="1">
        <v>45108</v>
      </c>
      <c r="L24" s="1">
        <v>45017</v>
      </c>
      <c r="M24" s="2">
        <v>6798878.4900000002</v>
      </c>
      <c r="N24" s="39">
        <f t="shared" si="0"/>
        <v>45107</v>
      </c>
      <c r="O24" t="s">
        <v>15</v>
      </c>
      <c r="P24" t="s">
        <v>8</v>
      </c>
      <c r="Q24" s="4">
        <v>1.2999999999999999E-2</v>
      </c>
      <c r="R24" s="1">
        <v>44987</v>
      </c>
      <c r="S24" s="1">
        <v>45017</v>
      </c>
      <c r="T24" s="1">
        <v>45108</v>
      </c>
      <c r="U24" s="1">
        <v>45017</v>
      </c>
      <c r="V24" s="5">
        <f t="shared" si="1"/>
        <v>0.24657534246575341</v>
      </c>
      <c r="W24">
        <f t="shared" si="2"/>
        <v>90</v>
      </c>
      <c r="X24" s="6">
        <v>0</v>
      </c>
      <c r="Y24" s="6">
        <v>0</v>
      </c>
      <c r="Z24" s="6">
        <v>-48138.137144294167</v>
      </c>
      <c r="AA24" s="6">
        <v>-48138.137144294167</v>
      </c>
      <c r="AB24">
        <v>0</v>
      </c>
      <c r="AC24">
        <v>-774.50557465249994</v>
      </c>
      <c r="AD24" s="7">
        <v>6798878.4900000002</v>
      </c>
      <c r="AE24" s="4">
        <v>2.801E-2</v>
      </c>
      <c r="AF24" s="8">
        <v>1.2999999999999999E-2</v>
      </c>
      <c r="AG24" s="6">
        <v>0</v>
      </c>
      <c r="AH24" s="6">
        <v>-22341.87014908333</v>
      </c>
      <c r="AI24" s="9">
        <v>-70480.007293377494</v>
      </c>
      <c r="AJ24" t="s">
        <v>6</v>
      </c>
      <c r="AK24">
        <f t="shared" si="20"/>
        <v>2.8010000000000002</v>
      </c>
      <c r="AL24" s="8">
        <f t="shared" si="21"/>
        <v>3.8010000000000002E-2</v>
      </c>
      <c r="AM24" s="35">
        <f t="shared" si="22"/>
        <v>1.8009999999999998E-2</v>
      </c>
      <c r="AN24" s="4">
        <f t="shared" si="23"/>
        <v>1.8009999999999998E-2</v>
      </c>
      <c r="AO24" s="36">
        <f t="shared" si="24"/>
        <v>-85514.989752715061</v>
      </c>
      <c r="AP24" s="37">
        <f t="shared" si="25"/>
        <v>-68750.631832167128</v>
      </c>
      <c r="AQ24" s="36">
        <f t="shared" si="26"/>
        <v>-51986.273911619173</v>
      </c>
      <c r="AR24" s="31">
        <v>44594</v>
      </c>
      <c r="AS24" s="32">
        <v>-0.54700000000000004</v>
      </c>
      <c r="AT24" s="10"/>
      <c r="BU24" s="1"/>
      <c r="CC24" s="11"/>
      <c r="CD24" s="11"/>
    </row>
    <row r="25" spans="1:82" ht="15" customHeight="1" x14ac:dyDescent="0.25">
      <c r="A25">
        <v>2854</v>
      </c>
      <c r="B25" t="s">
        <v>145</v>
      </c>
      <c r="C25" t="s">
        <v>146</v>
      </c>
      <c r="D25">
        <v>11235</v>
      </c>
      <c r="E25" t="s">
        <v>2</v>
      </c>
      <c r="F25" t="s">
        <v>3</v>
      </c>
      <c r="G25" t="s">
        <v>4</v>
      </c>
      <c r="H25" t="s">
        <v>147</v>
      </c>
      <c r="I25" s="1">
        <v>45107</v>
      </c>
      <c r="J25" s="1">
        <v>45107</v>
      </c>
      <c r="K25" s="1">
        <v>45199</v>
      </c>
      <c r="L25" s="1">
        <v>45107</v>
      </c>
      <c r="M25" s="2">
        <v>6033660.3099999996</v>
      </c>
      <c r="N25" s="39">
        <f t="shared" si="0"/>
        <v>45107</v>
      </c>
      <c r="O25" t="s">
        <v>15</v>
      </c>
      <c r="P25" t="s">
        <v>8</v>
      </c>
      <c r="Q25" s="4">
        <v>1.8100000000000002E-2</v>
      </c>
      <c r="R25" s="1">
        <v>45107</v>
      </c>
      <c r="S25" s="1">
        <v>45107</v>
      </c>
      <c r="T25" s="1">
        <v>45199</v>
      </c>
      <c r="U25" s="1">
        <v>45107</v>
      </c>
      <c r="V25" s="5">
        <f t="shared" si="1"/>
        <v>0</v>
      </c>
      <c r="W25">
        <f t="shared" si="2"/>
        <v>0</v>
      </c>
      <c r="X25" s="6">
        <v>0</v>
      </c>
      <c r="Y25" s="6">
        <v>0</v>
      </c>
      <c r="Z25" s="6">
        <v>-55155.029707112211</v>
      </c>
      <c r="AA25" s="6">
        <v>-55155.029707112211</v>
      </c>
      <c r="AB25">
        <v>0</v>
      </c>
      <c r="AC25">
        <v>-902.87022472138869</v>
      </c>
      <c r="AD25" s="7">
        <v>6033660.3099999996</v>
      </c>
      <c r="AE25" s="4">
        <v>3.5769999999999996E-2</v>
      </c>
      <c r="AF25" s="8">
        <v>1.8100000000000002E-2</v>
      </c>
      <c r="AG25" s="6">
        <v>0</v>
      </c>
      <c r="AH25" s="6">
        <v>-27909.030967255552</v>
      </c>
      <c r="AI25" s="9">
        <v>-83064.060674367764</v>
      </c>
      <c r="AJ25" t="s">
        <v>6</v>
      </c>
      <c r="AK25">
        <f t="shared" si="20"/>
        <v>3.577</v>
      </c>
      <c r="AL25" s="8">
        <f t="shared" si="21"/>
        <v>4.5769999999999998E-2</v>
      </c>
      <c r="AM25" s="35">
        <f t="shared" si="22"/>
        <v>2.5769999999999994E-2</v>
      </c>
      <c r="AN25" s="4">
        <f t="shared" si="23"/>
        <v>2.5769999999999994E-2</v>
      </c>
      <c r="AO25" s="36">
        <f t="shared" si="24"/>
        <v>0</v>
      </c>
      <c r="AP25" s="37">
        <f t="shared" si="25"/>
        <v>0</v>
      </c>
      <c r="AQ25" s="36">
        <f t="shared" si="26"/>
        <v>0</v>
      </c>
      <c r="AR25" s="31">
        <v>44595</v>
      </c>
      <c r="AS25" s="32">
        <v>-0.55100000000000005</v>
      </c>
      <c r="AT25" s="10"/>
      <c r="BU25" s="1"/>
      <c r="CC25" s="11"/>
      <c r="CD25" s="11"/>
    </row>
    <row r="26" spans="1:82" ht="15" customHeight="1" x14ac:dyDescent="0.25">
      <c r="A26">
        <v>34076</v>
      </c>
      <c r="B26" t="s">
        <v>148</v>
      </c>
      <c r="C26" t="s">
        <v>149</v>
      </c>
      <c r="D26">
        <v>11242</v>
      </c>
      <c r="E26" t="s">
        <v>2</v>
      </c>
      <c r="F26" t="s">
        <v>3</v>
      </c>
      <c r="G26" t="s">
        <v>4</v>
      </c>
      <c r="H26" t="s">
        <v>144</v>
      </c>
      <c r="I26" s="1">
        <v>44987</v>
      </c>
      <c r="J26" s="1">
        <v>45017</v>
      </c>
      <c r="K26" s="1">
        <v>45108</v>
      </c>
      <c r="L26" s="1">
        <v>45017</v>
      </c>
      <c r="M26" s="2">
        <v>1327014.8999999999</v>
      </c>
      <c r="N26" s="39">
        <f t="shared" si="0"/>
        <v>45107</v>
      </c>
      <c r="O26" t="s">
        <v>15</v>
      </c>
      <c r="P26" t="s">
        <v>8</v>
      </c>
      <c r="Q26" s="4">
        <v>7.0000000000000001E-3</v>
      </c>
      <c r="R26" s="1">
        <v>44987</v>
      </c>
      <c r="S26" s="1">
        <v>45017</v>
      </c>
      <c r="T26" s="1">
        <v>45108</v>
      </c>
      <c r="U26" s="1">
        <v>45017</v>
      </c>
      <c r="V26" s="5">
        <f t="shared" si="1"/>
        <v>0.24657534246575341</v>
      </c>
      <c r="W26">
        <f t="shared" si="2"/>
        <v>90</v>
      </c>
      <c r="X26" s="6">
        <v>0</v>
      </c>
      <c r="Y26" s="6">
        <v>0</v>
      </c>
      <c r="Z26" s="6">
        <v>-9395.670968774999</v>
      </c>
      <c r="AA26" s="6">
        <v>-9395.670968774999</v>
      </c>
      <c r="AB26">
        <v>0</v>
      </c>
      <c r="AC26">
        <v>-129.05219902499999</v>
      </c>
      <c r="AD26" s="7">
        <v>1327014.8999999999</v>
      </c>
      <c r="AE26" s="4">
        <v>2.801E-2</v>
      </c>
      <c r="AF26" s="8">
        <v>7.0000000000000001E-3</v>
      </c>
      <c r="AG26" s="6">
        <v>0</v>
      </c>
      <c r="AH26" s="6">
        <v>-2348.0791424999998</v>
      </c>
      <c r="AI26" s="9">
        <v>-11743.750111275</v>
      </c>
      <c r="AJ26" t="s">
        <v>6</v>
      </c>
      <c r="AK26">
        <f t="shared" si="20"/>
        <v>2.8010000000000002</v>
      </c>
      <c r="AL26" s="8">
        <f t="shared" si="21"/>
        <v>3.8010000000000002E-2</v>
      </c>
      <c r="AM26" s="35">
        <f t="shared" si="22"/>
        <v>1.8009999999999998E-2</v>
      </c>
      <c r="AN26" s="4">
        <f t="shared" si="23"/>
        <v>1.8009999999999998E-2</v>
      </c>
      <c r="AO26" s="36">
        <f t="shared" si="24"/>
        <v>-14727.683995643834</v>
      </c>
      <c r="AP26" s="37">
        <f t="shared" si="25"/>
        <v>-11455.59246139726</v>
      </c>
      <c r="AQ26" s="36">
        <f t="shared" si="26"/>
        <v>-8183.5009271506833</v>
      </c>
      <c r="AR26" s="31">
        <v>44596</v>
      </c>
      <c r="AS26" s="32">
        <v>-0.54800000000000004</v>
      </c>
      <c r="AT26" s="10"/>
      <c r="BU26" s="1"/>
      <c r="CC26" s="11"/>
      <c r="CD26" s="11"/>
    </row>
    <row r="27" spans="1:82" ht="15" customHeight="1" x14ac:dyDescent="0.25">
      <c r="A27">
        <v>42097</v>
      </c>
      <c r="B27" t="s">
        <v>150</v>
      </c>
      <c r="C27" t="s">
        <v>151</v>
      </c>
      <c r="D27">
        <v>11243</v>
      </c>
      <c r="E27" t="s">
        <v>2</v>
      </c>
      <c r="F27" t="s">
        <v>3</v>
      </c>
      <c r="G27" t="s">
        <v>4</v>
      </c>
      <c r="H27" t="s">
        <v>42</v>
      </c>
      <c r="I27" s="1">
        <v>44987</v>
      </c>
      <c r="J27" s="1">
        <v>45017</v>
      </c>
      <c r="K27" s="1">
        <v>45108</v>
      </c>
      <c r="L27" s="1">
        <v>45017</v>
      </c>
      <c r="M27" s="2">
        <v>4136126.86</v>
      </c>
      <c r="N27" s="39">
        <f t="shared" si="0"/>
        <v>45107</v>
      </c>
      <c r="O27" t="s">
        <v>15</v>
      </c>
      <c r="P27" t="s">
        <v>8</v>
      </c>
      <c r="Q27" s="4">
        <v>1.7999999999999999E-2</v>
      </c>
      <c r="R27" s="1">
        <v>44987</v>
      </c>
      <c r="S27" s="1">
        <v>45017</v>
      </c>
      <c r="T27" s="1">
        <v>45108</v>
      </c>
      <c r="U27" s="1">
        <v>45017</v>
      </c>
      <c r="V27" s="5">
        <f t="shared" si="1"/>
        <v>0.24657534246575341</v>
      </c>
      <c r="W27">
        <f t="shared" si="2"/>
        <v>90</v>
      </c>
      <c r="X27" s="6">
        <v>0</v>
      </c>
      <c r="Y27" s="6">
        <v>0</v>
      </c>
      <c r="Z27" s="6">
        <v>-29285.041985340551</v>
      </c>
      <c r="AA27" s="6">
        <v>-29285.041985340551</v>
      </c>
      <c r="AB27">
        <v>0</v>
      </c>
      <c r="AC27">
        <v>-528.61999119055542</v>
      </c>
      <c r="AD27" s="7">
        <v>4136126.86</v>
      </c>
      <c r="AE27" s="4">
        <v>2.801E-2</v>
      </c>
      <c r="AF27" s="8">
        <v>1.7999999999999999E-2</v>
      </c>
      <c r="AG27" s="6">
        <v>0</v>
      </c>
      <c r="AH27" s="6">
        <v>-18819.377213</v>
      </c>
      <c r="AI27" s="9">
        <v>-48104.419198340547</v>
      </c>
      <c r="AJ27" t="s">
        <v>6</v>
      </c>
      <c r="AK27">
        <f t="shared" si="20"/>
        <v>2.8010000000000002</v>
      </c>
      <c r="AL27" s="8">
        <f t="shared" si="21"/>
        <v>3.8010000000000002E-2</v>
      </c>
      <c r="AM27" s="35">
        <f t="shared" si="22"/>
        <v>1.8009999999999998E-2</v>
      </c>
      <c r="AN27" s="4">
        <f t="shared" si="23"/>
        <v>1.8009999999999998E-2</v>
      </c>
      <c r="AO27" s="36">
        <f t="shared" si="24"/>
        <v>-57122.744900202735</v>
      </c>
      <c r="AP27" s="37">
        <f t="shared" si="25"/>
        <v>-46924.075930339714</v>
      </c>
      <c r="AQ27" s="36">
        <f t="shared" si="26"/>
        <v>-36725.406960476714</v>
      </c>
      <c r="AR27" s="31">
        <v>44599</v>
      </c>
      <c r="AS27" s="32">
        <v>-0.53</v>
      </c>
      <c r="AT27" s="10"/>
      <c r="BU27" s="1"/>
      <c r="CC27" s="11"/>
      <c r="CD27" s="11"/>
    </row>
    <row r="28" spans="1:82" ht="15" customHeight="1" x14ac:dyDescent="0.25">
      <c r="A28">
        <v>1355</v>
      </c>
      <c r="B28" t="s">
        <v>152</v>
      </c>
      <c r="C28" t="s">
        <v>153</v>
      </c>
      <c r="D28">
        <v>11244</v>
      </c>
      <c r="E28" t="s">
        <v>2</v>
      </c>
      <c r="F28" t="s">
        <v>3</v>
      </c>
      <c r="G28" t="s">
        <v>4</v>
      </c>
      <c r="H28" t="s">
        <v>56</v>
      </c>
      <c r="I28" s="1">
        <v>45015</v>
      </c>
      <c r="J28" s="1">
        <v>45017</v>
      </c>
      <c r="K28" s="1">
        <v>45108</v>
      </c>
      <c r="L28" s="1">
        <v>45017</v>
      </c>
      <c r="M28" s="2">
        <v>5765548.5999999996</v>
      </c>
      <c r="N28" s="39">
        <f t="shared" si="0"/>
        <v>45107</v>
      </c>
      <c r="O28" t="s">
        <v>7</v>
      </c>
      <c r="P28" t="s">
        <v>8</v>
      </c>
      <c r="Q28" s="4">
        <v>1.9E-2</v>
      </c>
      <c r="R28" s="1">
        <v>45015</v>
      </c>
      <c r="S28" s="1">
        <v>45017</v>
      </c>
      <c r="T28" s="1">
        <v>45108</v>
      </c>
      <c r="U28" s="1">
        <v>45017</v>
      </c>
      <c r="V28" s="5">
        <f t="shared" si="1"/>
        <v>0.24657534246575341</v>
      </c>
      <c r="W28">
        <f t="shared" si="2"/>
        <v>90</v>
      </c>
      <c r="X28" s="6">
        <v>0</v>
      </c>
      <c r="Y28" s="6">
        <v>0</v>
      </c>
      <c r="Z28" s="6">
        <v>-44479.926215977779</v>
      </c>
      <c r="AA28" s="6">
        <v>-44479.926215977779</v>
      </c>
      <c r="AB28">
        <v>0</v>
      </c>
      <c r="AC28">
        <v>-793.08324075555549</v>
      </c>
      <c r="AD28" s="7">
        <v>5765548.5999999996</v>
      </c>
      <c r="AE28" s="4">
        <v>3.0520000000000002E-2</v>
      </c>
      <c r="AF28" s="8">
        <v>1.9E-2</v>
      </c>
      <c r="AG28" s="6">
        <v>0</v>
      </c>
      <c r="AH28" s="6">
        <v>-27690.648692777773</v>
      </c>
      <c r="AI28" s="9">
        <v>-72170.574908755545</v>
      </c>
      <c r="AJ28" t="s">
        <v>6</v>
      </c>
      <c r="AK28">
        <f t="shared" si="20"/>
        <v>3.052</v>
      </c>
      <c r="AL28" s="8">
        <f t="shared" si="21"/>
        <v>4.052E-2</v>
      </c>
      <c r="AM28" s="35">
        <f t="shared" si="22"/>
        <v>2.0520000000000004E-2</v>
      </c>
      <c r="AN28" s="4">
        <f t="shared" si="23"/>
        <v>2.0520000000000004E-2</v>
      </c>
      <c r="AO28" s="36">
        <f t="shared" si="24"/>
        <v>-84616.139015013687</v>
      </c>
      <c r="AP28" s="37">
        <f t="shared" si="25"/>
        <v>-70399.717809534239</v>
      </c>
      <c r="AQ28" s="36">
        <f t="shared" si="26"/>
        <v>-56183.296604054784</v>
      </c>
      <c r="AR28" s="31">
        <v>44600</v>
      </c>
      <c r="AS28" s="32">
        <v>-0.53800000000000003</v>
      </c>
      <c r="AT28" s="10"/>
      <c r="BU28" s="1"/>
      <c r="CC28" s="11"/>
      <c r="CD28" s="11"/>
    </row>
    <row r="29" spans="1:82" ht="15" customHeight="1" x14ac:dyDescent="0.25">
      <c r="A29">
        <v>42818</v>
      </c>
      <c r="B29" t="s">
        <v>154</v>
      </c>
      <c r="C29" t="s">
        <v>155</v>
      </c>
      <c r="D29">
        <v>11245</v>
      </c>
      <c r="E29" t="s">
        <v>2</v>
      </c>
      <c r="F29" t="s">
        <v>3</v>
      </c>
      <c r="G29" t="s">
        <v>4</v>
      </c>
      <c r="H29" t="s">
        <v>156</v>
      </c>
      <c r="I29" s="1">
        <v>45015</v>
      </c>
      <c r="J29" s="1">
        <v>45017</v>
      </c>
      <c r="K29" s="1">
        <v>45108</v>
      </c>
      <c r="L29" s="1">
        <v>45017</v>
      </c>
      <c r="M29" s="2">
        <v>2278252.4700000002</v>
      </c>
      <c r="N29" s="39">
        <f t="shared" si="0"/>
        <v>45107</v>
      </c>
      <c r="O29" t="s">
        <v>15</v>
      </c>
      <c r="P29" t="s">
        <v>8</v>
      </c>
      <c r="Q29" s="4">
        <v>0.02</v>
      </c>
      <c r="R29" s="1">
        <v>45015</v>
      </c>
      <c r="S29" s="1">
        <v>45017</v>
      </c>
      <c r="T29" s="1">
        <v>45108</v>
      </c>
      <c r="U29" s="1">
        <v>45017</v>
      </c>
      <c r="V29" s="5">
        <f t="shared" si="1"/>
        <v>0.24657534246575341</v>
      </c>
      <c r="W29">
        <f t="shared" si="2"/>
        <v>90</v>
      </c>
      <c r="X29" s="6">
        <v>0</v>
      </c>
      <c r="Y29" s="6">
        <v>0</v>
      </c>
      <c r="Z29" s="6">
        <v>-17576.211527723335</v>
      </c>
      <c r="AA29" s="6">
        <v>-17576.211527723335</v>
      </c>
      <c r="AB29">
        <v>0</v>
      </c>
      <c r="AC29">
        <v>-319.71476329000001</v>
      </c>
      <c r="AD29" s="7">
        <v>2278252.4700000002</v>
      </c>
      <c r="AE29" s="4">
        <v>3.0520000000000002E-2</v>
      </c>
      <c r="AF29" s="8">
        <v>0.02</v>
      </c>
      <c r="AG29" s="6">
        <v>0</v>
      </c>
      <c r="AH29" s="6">
        <v>-11517.831931666668</v>
      </c>
      <c r="AI29" s="9">
        <v>-29094.043459390003</v>
      </c>
      <c r="AJ29" t="s">
        <v>6</v>
      </c>
      <c r="AK29">
        <f t="shared" si="20"/>
        <v>3.052</v>
      </c>
      <c r="AL29" s="8">
        <f t="shared" si="21"/>
        <v>4.052E-2</v>
      </c>
      <c r="AM29" s="35">
        <f t="shared" si="22"/>
        <v>2.0520000000000004E-2</v>
      </c>
      <c r="AN29" s="4">
        <f t="shared" si="23"/>
        <v>2.0520000000000004E-2</v>
      </c>
      <c r="AO29" s="36">
        <f t="shared" si="24"/>
        <v>-33997.768639989044</v>
      </c>
      <c r="AP29" s="37">
        <f t="shared" si="25"/>
        <v>-28380.159809852059</v>
      </c>
      <c r="AQ29" s="36">
        <f t="shared" si="26"/>
        <v>-22762.55097971507</v>
      </c>
      <c r="AR29" s="31">
        <v>44601</v>
      </c>
      <c r="AS29" s="32">
        <v>-0.52300000000000002</v>
      </c>
      <c r="AT29" s="10"/>
      <c r="BU29" s="1"/>
      <c r="CC29" s="11"/>
      <c r="CD29" s="11"/>
    </row>
    <row r="30" spans="1:82" ht="15" customHeight="1" x14ac:dyDescent="0.25">
      <c r="A30">
        <v>43100</v>
      </c>
      <c r="B30" t="s">
        <v>157</v>
      </c>
      <c r="C30" t="s">
        <v>158</v>
      </c>
      <c r="D30">
        <v>11246</v>
      </c>
      <c r="E30" t="s">
        <v>2</v>
      </c>
      <c r="F30" t="s">
        <v>3</v>
      </c>
      <c r="G30" t="s">
        <v>4</v>
      </c>
      <c r="H30" t="s">
        <v>144</v>
      </c>
      <c r="I30" s="1">
        <v>44986</v>
      </c>
      <c r="J30" s="1">
        <v>45017</v>
      </c>
      <c r="K30" s="1">
        <v>45108</v>
      </c>
      <c r="L30" s="1">
        <v>45017</v>
      </c>
      <c r="M30" s="2">
        <v>2980610.52</v>
      </c>
      <c r="N30" s="39">
        <f t="shared" si="0"/>
        <v>45107</v>
      </c>
      <c r="O30" t="s">
        <v>15</v>
      </c>
      <c r="P30" t="s">
        <v>8</v>
      </c>
      <c r="Q30" s="4">
        <v>1.95E-2</v>
      </c>
      <c r="R30" s="1">
        <v>44986</v>
      </c>
      <c r="S30" s="1">
        <v>45017</v>
      </c>
      <c r="T30" s="1">
        <v>45108</v>
      </c>
      <c r="U30" s="1">
        <v>45017</v>
      </c>
      <c r="V30" s="5">
        <f t="shared" si="1"/>
        <v>0.24657534246575341</v>
      </c>
      <c r="W30">
        <f t="shared" si="2"/>
        <v>90</v>
      </c>
      <c r="X30" s="6">
        <v>0</v>
      </c>
      <c r="Y30" s="6">
        <v>0</v>
      </c>
      <c r="Z30" s="6">
        <v>-20968.015445043333</v>
      </c>
      <c r="AA30" s="6">
        <v>-20968.015445043333</v>
      </c>
      <c r="AB30">
        <v>0</v>
      </c>
      <c r="AC30">
        <v>-391.86748864333327</v>
      </c>
      <c r="AD30" s="7">
        <v>2980610.52</v>
      </c>
      <c r="AE30" s="4">
        <v>2.7830000000000001E-2</v>
      </c>
      <c r="AF30" s="8">
        <v>1.95E-2</v>
      </c>
      <c r="AG30" s="6">
        <v>0</v>
      </c>
      <c r="AH30" s="6">
        <v>-14691.926021499999</v>
      </c>
      <c r="AI30" s="9">
        <v>-35659.941466543329</v>
      </c>
      <c r="AJ30" t="s">
        <v>6</v>
      </c>
      <c r="AK30">
        <f t="shared" si="20"/>
        <v>2.7829999999999999</v>
      </c>
      <c r="AL30" s="8">
        <f t="shared" si="21"/>
        <v>3.7830000000000003E-2</v>
      </c>
      <c r="AM30" s="35">
        <f t="shared" si="22"/>
        <v>1.7829999999999999E-2</v>
      </c>
      <c r="AN30" s="4">
        <f t="shared" si="23"/>
        <v>1.7829999999999999E-2</v>
      </c>
      <c r="AO30" s="36">
        <f t="shared" si="24"/>
        <v>-42134.400274093154</v>
      </c>
      <c r="AP30" s="37">
        <f t="shared" si="25"/>
        <v>-34784.949676832875</v>
      </c>
      <c r="AQ30" s="36">
        <f t="shared" si="26"/>
        <v>-27435.499079572604</v>
      </c>
      <c r="AR30" s="31">
        <v>44602</v>
      </c>
      <c r="AS30" s="32">
        <v>-0.52800000000000002</v>
      </c>
      <c r="AT30" s="10"/>
      <c r="BU30" s="1"/>
      <c r="CC30" s="11"/>
      <c r="CD30" s="11"/>
    </row>
    <row r="31" spans="1:82" ht="15" customHeight="1" x14ac:dyDescent="0.25">
      <c r="A31">
        <v>43186</v>
      </c>
      <c r="B31" t="s">
        <v>159</v>
      </c>
      <c r="C31" t="s">
        <v>160</v>
      </c>
      <c r="D31">
        <v>11247</v>
      </c>
      <c r="E31" t="s">
        <v>2</v>
      </c>
      <c r="F31" t="s">
        <v>3</v>
      </c>
      <c r="G31" t="s">
        <v>4</v>
      </c>
      <c r="H31" t="s">
        <v>124</v>
      </c>
      <c r="I31" s="1">
        <v>44974</v>
      </c>
      <c r="J31" s="1">
        <v>45017</v>
      </c>
      <c r="K31" s="1">
        <v>45108</v>
      </c>
      <c r="L31" s="1">
        <v>45017</v>
      </c>
      <c r="M31" s="2">
        <v>3208425.64</v>
      </c>
      <c r="N31" s="39">
        <f t="shared" si="0"/>
        <v>45107</v>
      </c>
      <c r="O31" t="s">
        <v>15</v>
      </c>
      <c r="P31" t="s">
        <v>8</v>
      </c>
      <c r="Q31" s="4">
        <v>1.9E-2</v>
      </c>
      <c r="R31" s="1">
        <v>44974</v>
      </c>
      <c r="S31" s="1">
        <v>45017</v>
      </c>
      <c r="T31" s="1">
        <v>45108</v>
      </c>
      <c r="U31" s="1">
        <v>45017</v>
      </c>
      <c r="V31" s="5">
        <f t="shared" si="1"/>
        <v>0.24657534246575341</v>
      </c>
      <c r="W31">
        <f t="shared" si="2"/>
        <v>90</v>
      </c>
      <c r="X31" s="6">
        <v>0</v>
      </c>
      <c r="Y31" s="6">
        <v>0</v>
      </c>
      <c r="Z31" s="6">
        <v>-21629.868820863332</v>
      </c>
      <c r="AA31" s="6">
        <v>-21629.868820863332</v>
      </c>
      <c r="AB31">
        <v>0</v>
      </c>
      <c r="AC31">
        <v>-407.02444160777782</v>
      </c>
      <c r="AD31" s="7">
        <v>3208425.64</v>
      </c>
      <c r="AE31" s="4">
        <v>2.6669999999999999E-2</v>
      </c>
      <c r="AF31" s="8">
        <v>1.9E-2</v>
      </c>
      <c r="AG31" s="6">
        <v>0</v>
      </c>
      <c r="AH31" s="6">
        <v>-15409.355365444444</v>
      </c>
      <c r="AI31" s="9">
        <v>-37039.22418630778</v>
      </c>
      <c r="AJ31" t="s">
        <v>6</v>
      </c>
      <c r="AK31">
        <f t="shared" si="20"/>
        <v>2.6669999999999998</v>
      </c>
      <c r="AL31" s="8">
        <f t="shared" si="21"/>
        <v>3.6670000000000001E-2</v>
      </c>
      <c r="AM31" s="35">
        <f t="shared" si="22"/>
        <v>1.6669999999999997E-2</v>
      </c>
      <c r="AN31" s="4">
        <f t="shared" si="23"/>
        <v>1.6669999999999997E-2</v>
      </c>
      <c r="AO31" s="36">
        <f t="shared" si="24"/>
        <v>-44041.575298882191</v>
      </c>
      <c r="AP31" s="37">
        <f t="shared" si="25"/>
        <v>-36130.388789293153</v>
      </c>
      <c r="AQ31" s="36">
        <f t="shared" si="26"/>
        <v>-28219.202279704103</v>
      </c>
      <c r="AR31" s="31">
        <v>44603</v>
      </c>
      <c r="AS31" s="32">
        <v>-0.52300000000000002</v>
      </c>
      <c r="AT31" s="10"/>
      <c r="BU31" s="1"/>
      <c r="CC31" s="11"/>
      <c r="CD31" s="11"/>
    </row>
    <row r="32" spans="1:82" ht="15" customHeight="1" x14ac:dyDescent="0.25">
      <c r="A32">
        <v>1691</v>
      </c>
      <c r="B32" t="s">
        <v>161</v>
      </c>
      <c r="C32" t="s">
        <v>162</v>
      </c>
      <c r="D32">
        <v>11268</v>
      </c>
      <c r="E32" t="s">
        <v>2</v>
      </c>
      <c r="F32" t="s">
        <v>3</v>
      </c>
      <c r="G32" t="s">
        <v>4</v>
      </c>
      <c r="H32" t="s">
        <v>95</v>
      </c>
      <c r="I32" s="1">
        <v>45017</v>
      </c>
      <c r="J32" s="1">
        <v>45017</v>
      </c>
      <c r="K32" s="1">
        <v>45108</v>
      </c>
      <c r="L32" s="1">
        <v>45017</v>
      </c>
      <c r="M32" s="2">
        <v>4796764.33</v>
      </c>
      <c r="N32" s="39">
        <f t="shared" si="0"/>
        <v>45107</v>
      </c>
      <c r="O32" t="s">
        <v>15</v>
      </c>
      <c r="P32" t="s">
        <v>8</v>
      </c>
      <c r="Q32" s="4">
        <v>1.3220000000000001E-2</v>
      </c>
      <c r="R32" s="1">
        <v>45017</v>
      </c>
      <c r="S32" s="1">
        <v>45017</v>
      </c>
      <c r="T32" s="1">
        <v>45108</v>
      </c>
      <c r="U32" s="1">
        <v>45017</v>
      </c>
      <c r="V32" s="5">
        <f t="shared" si="1"/>
        <v>0.24657534246575341</v>
      </c>
      <c r="W32">
        <f t="shared" si="2"/>
        <v>90</v>
      </c>
      <c r="X32" s="6">
        <v>0</v>
      </c>
      <c r="Y32" s="6">
        <v>0</v>
      </c>
      <c r="Z32" s="6">
        <v>-36836.218698420555</v>
      </c>
      <c r="AA32" s="6">
        <v>-36836.218698420555</v>
      </c>
      <c r="AB32">
        <v>0</v>
      </c>
      <c r="AC32">
        <v>-580.94145774444439</v>
      </c>
      <c r="AD32" s="7">
        <v>4796764.33</v>
      </c>
      <c r="AE32" s="4">
        <v>3.0379999999999997E-2</v>
      </c>
      <c r="AF32" s="8">
        <v>1.3220000000000001E-2</v>
      </c>
      <c r="AG32" s="6">
        <v>0</v>
      </c>
      <c r="AH32" s="6">
        <v>-16029.453956323889</v>
      </c>
      <c r="AI32" s="9">
        <v>-52865.672654744441</v>
      </c>
      <c r="AJ32" t="s">
        <v>6</v>
      </c>
      <c r="AK32">
        <f>VLOOKUP(I32,$AR$2:$AS$603,2,TRUE)</f>
        <v>3.0379999999999998</v>
      </c>
      <c r="AL32" s="8">
        <f t="shared" si="21"/>
        <v>4.0379999999999999E-2</v>
      </c>
      <c r="AM32" s="35">
        <f t="shared" si="22"/>
        <v>2.0379999999999995E-2</v>
      </c>
      <c r="AN32" s="4">
        <f t="shared" si="23"/>
        <v>2.0379999999999995E-2</v>
      </c>
      <c r="AO32" s="36">
        <f t="shared" si="24"/>
        <v>-63396.140076493146</v>
      </c>
      <c r="AP32" s="37">
        <f t="shared" si="25"/>
        <v>-51568.502002520545</v>
      </c>
      <c r="AQ32" s="36">
        <f t="shared" si="26"/>
        <v>-39740.863928547937</v>
      </c>
      <c r="AR32" s="31">
        <v>44606</v>
      </c>
      <c r="AS32" s="32">
        <v>-0.51600000000000001</v>
      </c>
      <c r="AT32" s="10"/>
      <c r="BU32" s="1"/>
      <c r="CC32" s="11"/>
      <c r="CD32" s="11"/>
    </row>
    <row r="33" spans="1:82" ht="15" customHeight="1" x14ac:dyDescent="0.25">
      <c r="A33">
        <v>4114</v>
      </c>
      <c r="B33" t="s">
        <v>163</v>
      </c>
      <c r="C33" t="s">
        <v>164</v>
      </c>
      <c r="D33">
        <v>11271</v>
      </c>
      <c r="E33" t="s">
        <v>2</v>
      </c>
      <c r="F33" t="s">
        <v>3</v>
      </c>
      <c r="G33" t="s">
        <v>4</v>
      </c>
      <c r="H33" t="s">
        <v>95</v>
      </c>
      <c r="I33" s="1">
        <v>44987</v>
      </c>
      <c r="J33" s="1">
        <v>45017</v>
      </c>
      <c r="K33" s="1">
        <v>45108</v>
      </c>
      <c r="L33" s="1">
        <v>45017</v>
      </c>
      <c r="M33" s="2">
        <v>7682053.0700000003</v>
      </c>
      <c r="N33" s="39">
        <f t="shared" si="0"/>
        <v>45107</v>
      </c>
      <c r="O33" t="s">
        <v>15</v>
      </c>
      <c r="P33" t="s">
        <v>8</v>
      </c>
      <c r="Q33" s="4">
        <v>1.95E-2</v>
      </c>
      <c r="R33" s="1">
        <v>44987</v>
      </c>
      <c r="S33" s="1">
        <v>45017</v>
      </c>
      <c r="T33" s="1">
        <v>45108</v>
      </c>
      <c r="U33" s="1">
        <v>45017</v>
      </c>
      <c r="V33" s="5">
        <f t="shared" si="1"/>
        <v>0.24657534246575341</v>
      </c>
      <c r="W33">
        <f t="shared" si="2"/>
        <v>90</v>
      </c>
      <c r="X33" s="6">
        <v>0</v>
      </c>
      <c r="Y33" s="6">
        <v>0</v>
      </c>
      <c r="Z33" s="6">
        <v>-54391.283029593615</v>
      </c>
      <c r="AA33" s="6">
        <v>-54391.283029593615</v>
      </c>
      <c r="AB33">
        <v>0</v>
      </c>
      <c r="AC33">
        <v>-1013.8176148769444</v>
      </c>
      <c r="AD33" s="7">
        <v>7682053.0700000003</v>
      </c>
      <c r="AE33" s="4">
        <v>2.801E-2</v>
      </c>
      <c r="AF33" s="8">
        <v>1.95E-2</v>
      </c>
      <c r="AG33" s="6">
        <v>0</v>
      </c>
      <c r="AH33" s="6">
        <v>-37866.119924208331</v>
      </c>
      <c r="AI33" s="9">
        <v>-92257.402953801939</v>
      </c>
      <c r="AJ33" t="s">
        <v>6</v>
      </c>
      <c r="AK33">
        <f t="shared" si="20"/>
        <v>2.8010000000000002</v>
      </c>
      <c r="AL33" s="8">
        <f t="shared" si="21"/>
        <v>3.8010000000000002E-2</v>
      </c>
      <c r="AM33" s="35">
        <f t="shared" si="22"/>
        <v>1.8009999999999998E-2</v>
      </c>
      <c r="AN33" s="4">
        <f t="shared" si="23"/>
        <v>1.8009999999999998E-2</v>
      </c>
      <c r="AO33" s="36">
        <f t="shared" si="24"/>
        <v>-108935.72187674795</v>
      </c>
      <c r="AP33" s="37">
        <f t="shared" si="25"/>
        <v>-89993.673210994515</v>
      </c>
      <c r="AQ33" s="36">
        <f t="shared" si="26"/>
        <v>-71051.624545241109</v>
      </c>
      <c r="AR33" s="31">
        <v>44607</v>
      </c>
      <c r="AS33" s="32">
        <v>-0.52300000000000002</v>
      </c>
      <c r="AT33" s="10"/>
      <c r="BU33" s="1"/>
      <c r="CC33" s="11"/>
      <c r="CD33" s="11"/>
    </row>
    <row r="34" spans="1:82" ht="15" customHeight="1" x14ac:dyDescent="0.25">
      <c r="A34">
        <v>4248</v>
      </c>
      <c r="B34" t="s">
        <v>165</v>
      </c>
      <c r="C34" t="s">
        <v>166</v>
      </c>
      <c r="D34">
        <v>11274</v>
      </c>
      <c r="E34" t="s">
        <v>2</v>
      </c>
      <c r="F34" t="s">
        <v>3</v>
      </c>
      <c r="G34" t="s">
        <v>4</v>
      </c>
      <c r="H34" t="s">
        <v>167</v>
      </c>
      <c r="I34" s="1">
        <v>44957</v>
      </c>
      <c r="J34" s="1">
        <v>45017</v>
      </c>
      <c r="K34" s="1">
        <v>45108</v>
      </c>
      <c r="L34" s="1">
        <v>45017</v>
      </c>
      <c r="M34" s="2">
        <v>4598810.87</v>
      </c>
      <c r="N34" s="39">
        <f t="shared" si="0"/>
        <v>45107</v>
      </c>
      <c r="O34" t="s">
        <v>7</v>
      </c>
      <c r="P34" t="s">
        <v>8</v>
      </c>
      <c r="Q34" s="4">
        <v>1.7999999999999999E-2</v>
      </c>
      <c r="R34" s="1">
        <v>44957</v>
      </c>
      <c r="S34" s="1">
        <v>45017</v>
      </c>
      <c r="T34" s="1">
        <v>45108</v>
      </c>
      <c r="U34" s="1">
        <v>45017</v>
      </c>
      <c r="V34" s="5">
        <f t="shared" si="1"/>
        <v>0.24657534246575341</v>
      </c>
      <c r="W34">
        <f t="shared" si="2"/>
        <v>90</v>
      </c>
      <c r="X34" s="6">
        <v>0</v>
      </c>
      <c r="Y34" s="6">
        <v>0</v>
      </c>
      <c r="Z34" s="6">
        <v>-29201.42706652889</v>
      </c>
      <c r="AA34" s="6">
        <v>-29201.42706652889</v>
      </c>
      <c r="AB34">
        <v>0</v>
      </c>
      <c r="AC34">
        <v>-550.8353464288889</v>
      </c>
      <c r="AD34" s="7">
        <v>4598810.87</v>
      </c>
      <c r="AE34" s="4">
        <v>2.512E-2</v>
      </c>
      <c r="AF34" s="8">
        <v>1.7999999999999999E-2</v>
      </c>
      <c r="AG34" s="6">
        <v>0</v>
      </c>
      <c r="AH34" s="6">
        <v>-20924.589458499999</v>
      </c>
      <c r="AI34" s="9">
        <v>-50126.016525028885</v>
      </c>
      <c r="AJ34" t="s">
        <v>6</v>
      </c>
      <c r="AK34">
        <f t="shared" si="20"/>
        <v>2.512</v>
      </c>
      <c r="AL34" s="8">
        <f t="shared" si="21"/>
        <v>3.5119999999999998E-2</v>
      </c>
      <c r="AM34" s="35">
        <f t="shared" si="22"/>
        <v>1.512E-2</v>
      </c>
      <c r="AN34" s="4">
        <f t="shared" si="23"/>
        <v>1.512E-2</v>
      </c>
      <c r="AO34" s="36">
        <f t="shared" si="24"/>
        <v>-60235.602759715068</v>
      </c>
      <c r="AP34" s="37">
        <f t="shared" si="25"/>
        <v>-48896.069107660267</v>
      </c>
      <c r="AQ34" s="36">
        <f t="shared" si="26"/>
        <v>-37556.535455605481</v>
      </c>
      <c r="AR34" s="31">
        <v>44608</v>
      </c>
      <c r="AS34" s="32">
        <v>-0.52400000000000002</v>
      </c>
      <c r="AT34" s="10"/>
      <c r="BU34" s="1"/>
      <c r="CC34" s="11"/>
      <c r="CD34" s="11"/>
    </row>
    <row r="35" spans="1:82" ht="15" customHeight="1" x14ac:dyDescent="0.25">
      <c r="A35">
        <v>37820</v>
      </c>
      <c r="B35" t="s">
        <v>168</v>
      </c>
      <c r="C35" t="s">
        <v>169</v>
      </c>
      <c r="D35">
        <v>11277</v>
      </c>
      <c r="E35" t="s">
        <v>127</v>
      </c>
      <c r="F35" t="s">
        <v>3</v>
      </c>
      <c r="G35" t="s">
        <v>4</v>
      </c>
      <c r="H35" t="s">
        <v>170</v>
      </c>
      <c r="I35" s="1"/>
      <c r="J35" s="1">
        <v>45033</v>
      </c>
      <c r="K35" s="1">
        <v>45132</v>
      </c>
      <c r="L35" s="1">
        <v>45132</v>
      </c>
      <c r="M35" s="2">
        <v>40000000</v>
      </c>
      <c r="N35" s="39">
        <f t="shared" si="0"/>
        <v>45107</v>
      </c>
      <c r="O35">
        <v>2.5100000000000001E-2</v>
      </c>
      <c r="P35" t="s">
        <v>8</v>
      </c>
      <c r="Q35" s="4"/>
      <c r="R35" s="1">
        <v>45132</v>
      </c>
      <c r="S35" s="1">
        <v>45033</v>
      </c>
      <c r="T35" s="1">
        <v>45132</v>
      </c>
      <c r="U35" s="1">
        <v>45132</v>
      </c>
      <c r="V35" s="5">
        <f t="shared" si="1"/>
        <v>0.20273972602739726</v>
      </c>
      <c r="W35">
        <f t="shared" si="2"/>
        <v>74</v>
      </c>
      <c r="X35" s="6">
        <v>-275397.72213516413</v>
      </c>
      <c r="Y35" s="6">
        <v>-275397.72213516413</v>
      </c>
      <c r="Z35" s="6">
        <v>-276100</v>
      </c>
      <c r="AA35" s="6">
        <v>-276100</v>
      </c>
      <c r="AB35">
        <v>0.99745643656343408</v>
      </c>
      <c r="AC35">
        <v>-2788.8888888888887</v>
      </c>
      <c r="AD35" s="7">
        <v>40000000</v>
      </c>
      <c r="AE35" s="4">
        <v>2.5100000000000001E-2</v>
      </c>
      <c r="AF35" s="8">
        <v>0</v>
      </c>
      <c r="AG35" s="6">
        <v>0</v>
      </c>
      <c r="AH35" s="6">
        <v>0</v>
      </c>
      <c r="AI35" s="9">
        <v>-275397.72213516413</v>
      </c>
      <c r="AJ35" t="s">
        <v>6</v>
      </c>
      <c r="AO35" s="40">
        <f>AP35</f>
        <v>-203550.68493150684</v>
      </c>
      <c r="AP35" s="40">
        <f>-V35*M35*AE35</f>
        <v>-203550.68493150684</v>
      </c>
      <c r="AQ35" s="40">
        <f>AP35</f>
        <v>-203550.68493150684</v>
      </c>
      <c r="AR35" s="31">
        <v>44609</v>
      </c>
      <c r="AS35" s="32">
        <v>-0.52900000000000003</v>
      </c>
      <c r="AT35" s="10"/>
      <c r="BU35" s="1"/>
      <c r="CC35" s="11"/>
      <c r="CD35" s="11"/>
    </row>
    <row r="36" spans="1:82" ht="15" customHeight="1" x14ac:dyDescent="0.25">
      <c r="A36">
        <v>38463</v>
      </c>
      <c r="B36" t="s">
        <v>171</v>
      </c>
      <c r="C36" t="s">
        <v>172</v>
      </c>
      <c r="D36">
        <v>11285</v>
      </c>
      <c r="E36" t="s">
        <v>2</v>
      </c>
      <c r="F36" t="s">
        <v>3</v>
      </c>
      <c r="G36" t="s">
        <v>4</v>
      </c>
      <c r="H36" t="s">
        <v>173</v>
      </c>
      <c r="I36" s="1">
        <v>44945</v>
      </c>
      <c r="J36" s="1">
        <v>44949</v>
      </c>
      <c r="K36" s="1">
        <v>45128</v>
      </c>
      <c r="L36" s="1">
        <v>45128</v>
      </c>
      <c r="M36" s="2">
        <v>2000000</v>
      </c>
      <c r="N36" s="39">
        <f t="shared" si="0"/>
        <v>45107</v>
      </c>
      <c r="O36" t="s">
        <v>174</v>
      </c>
      <c r="P36" t="s">
        <v>8</v>
      </c>
      <c r="Q36" s="4">
        <v>0.02</v>
      </c>
      <c r="R36" s="1">
        <v>44945</v>
      </c>
      <c r="S36" s="1">
        <v>44949</v>
      </c>
      <c r="T36" s="1">
        <v>45128</v>
      </c>
      <c r="U36" s="1">
        <v>45128</v>
      </c>
      <c r="V36" s="5">
        <f t="shared" si="1"/>
        <v>0.43287671232876712</v>
      </c>
      <c r="W36">
        <f t="shared" si="2"/>
        <v>158</v>
      </c>
      <c r="X36" s="6">
        <v>-28349.563589391255</v>
      </c>
      <c r="Y36" s="6">
        <v>-28349.563589391255</v>
      </c>
      <c r="Z36" s="6">
        <v>-28411.277777777777</v>
      </c>
      <c r="AA36" s="6">
        <v>-28411.277777777777</v>
      </c>
      <c r="AB36">
        <v>0.997827827777785</v>
      </c>
      <c r="AC36">
        <v>-269.83333333333337</v>
      </c>
      <c r="AD36" s="7">
        <v>2000000</v>
      </c>
      <c r="AE36" s="4">
        <v>2.8570000000000002E-2</v>
      </c>
      <c r="AF36" s="8">
        <v>0.02</v>
      </c>
      <c r="AG36" s="6">
        <v>-19845.686796913724</v>
      </c>
      <c r="AH36" s="6">
        <v>-19888.888888888891</v>
      </c>
      <c r="AI36" s="9">
        <v>-48195.250386304979</v>
      </c>
      <c r="AJ36" t="s">
        <v>6</v>
      </c>
      <c r="AK36">
        <f t="shared" ref="AK36:AK37" si="27">VLOOKUP(I36,$AR$2:$AS$603,2,FALSE)</f>
        <v>2.3929999999999998</v>
      </c>
      <c r="AL36" s="8">
        <f t="shared" ref="AL36:AL37" si="28">AK36/100+$AT$1</f>
        <v>3.3929999999999995E-2</v>
      </c>
      <c r="AM36" s="35">
        <f t="shared" ref="AM36:AM37" si="29">AK36/100-$AT$1</f>
        <v>1.3929999999999996E-2</v>
      </c>
      <c r="AN36" s="4">
        <f t="shared" ref="AN36:AN37" si="30">IF(AND(RIGHT(O36,3)="Max",AM36&lt;0%),0%,AM36)</f>
        <v>1.3929999999999996E-2</v>
      </c>
      <c r="AO36" s="36">
        <f t="shared" ref="AO36:AO37" si="31">-(((AL36+AF36)*AD36*V36))</f>
        <v>-46690.082191780813</v>
      </c>
      <c r="AP36" s="37">
        <f t="shared" ref="AP36:AP37" si="32">-(((AE36+AF36)*AD36*V36))</f>
        <v>-42049.643835616436</v>
      </c>
      <c r="AQ36" s="36">
        <f t="shared" ref="AQ36:AQ37" si="33">-(((AN36+AF36)*AD36*V36))</f>
        <v>-29375.01369863013</v>
      </c>
      <c r="AR36" s="31">
        <v>44610</v>
      </c>
      <c r="AS36" s="32">
        <v>-0.52800000000000002</v>
      </c>
      <c r="AT36" s="10"/>
      <c r="BU36" s="1"/>
      <c r="CC36" s="11"/>
      <c r="CD36" s="11"/>
    </row>
    <row r="37" spans="1:82" ht="15" customHeight="1" x14ac:dyDescent="0.25">
      <c r="A37">
        <v>5422</v>
      </c>
      <c r="B37" t="s">
        <v>175</v>
      </c>
      <c r="C37" t="s">
        <v>176</v>
      </c>
      <c r="D37">
        <v>11286</v>
      </c>
      <c r="E37" t="s">
        <v>2</v>
      </c>
      <c r="F37" t="s">
        <v>3</v>
      </c>
      <c r="G37" t="s">
        <v>4</v>
      </c>
      <c r="H37" t="s">
        <v>42</v>
      </c>
      <c r="I37" s="1">
        <v>45006</v>
      </c>
      <c r="J37" s="1">
        <v>45036</v>
      </c>
      <c r="K37" s="1">
        <v>45127</v>
      </c>
      <c r="L37" s="1">
        <v>45036</v>
      </c>
      <c r="M37" s="2">
        <v>9179484.5199999996</v>
      </c>
      <c r="N37" s="39">
        <f t="shared" si="0"/>
        <v>45107</v>
      </c>
      <c r="O37" t="s">
        <v>7</v>
      </c>
      <c r="P37" t="s">
        <v>8</v>
      </c>
      <c r="Q37" s="4">
        <v>1.9199999999999998E-2</v>
      </c>
      <c r="R37" s="1">
        <v>45006</v>
      </c>
      <c r="S37" s="1">
        <v>45036</v>
      </c>
      <c r="T37" s="1">
        <v>45127</v>
      </c>
      <c r="U37" s="1">
        <v>45036</v>
      </c>
      <c r="V37" s="5">
        <f t="shared" si="1"/>
        <v>0.19452054794520549</v>
      </c>
      <c r="W37">
        <f t="shared" si="2"/>
        <v>71</v>
      </c>
      <c r="X37" s="6">
        <v>0</v>
      </c>
      <c r="Y37" s="6">
        <v>0</v>
      </c>
      <c r="Z37" s="6">
        <v>-67476.350821071101</v>
      </c>
      <c r="AA37" s="6">
        <v>-67476.350821071101</v>
      </c>
      <c r="AB37">
        <v>0</v>
      </c>
      <c r="AC37">
        <v>-1231.0708684044444</v>
      </c>
      <c r="AD37" s="7">
        <v>9179484.5199999996</v>
      </c>
      <c r="AE37" s="4">
        <v>2.9079999999999998E-2</v>
      </c>
      <c r="AF37" s="8">
        <v>1.9199999999999998E-2</v>
      </c>
      <c r="AG37" s="6">
        <v>0</v>
      </c>
      <c r="AH37" s="6">
        <v>-44551.098203733331</v>
      </c>
      <c r="AI37" s="9">
        <v>-112027.44902480443</v>
      </c>
      <c r="AJ37" t="s">
        <v>6</v>
      </c>
      <c r="AK37">
        <f t="shared" si="27"/>
        <v>2.9079999999999999</v>
      </c>
      <c r="AL37" s="8">
        <f t="shared" si="28"/>
        <v>3.9079999999999997E-2</v>
      </c>
      <c r="AM37" s="35">
        <f t="shared" si="29"/>
        <v>1.908E-2</v>
      </c>
      <c r="AN37" s="4">
        <f t="shared" si="30"/>
        <v>1.908E-2</v>
      </c>
      <c r="AO37" s="36">
        <f t="shared" si="31"/>
        <v>-104064.67234415781</v>
      </c>
      <c r="AP37" s="37">
        <f t="shared" si="32"/>
        <v>-86208.688757308482</v>
      </c>
      <c r="AQ37" s="36">
        <f t="shared" si="33"/>
        <v>-68352.705170459172</v>
      </c>
      <c r="AR37" s="31">
        <v>44613</v>
      </c>
      <c r="AS37" s="32">
        <v>-0.52700000000000002</v>
      </c>
      <c r="AT37" s="10"/>
      <c r="BU37" s="1"/>
      <c r="CC37" s="11"/>
      <c r="CD37" s="11"/>
    </row>
    <row r="38" spans="1:82" ht="15" customHeight="1" x14ac:dyDescent="0.25">
      <c r="A38">
        <v>38731</v>
      </c>
      <c r="B38" t="s">
        <v>177</v>
      </c>
      <c r="C38" t="s">
        <v>178</v>
      </c>
      <c r="D38">
        <v>11310</v>
      </c>
      <c r="E38" t="s">
        <v>127</v>
      </c>
      <c r="F38" t="s">
        <v>3</v>
      </c>
      <c r="G38" t="s">
        <v>4</v>
      </c>
      <c r="H38" t="s">
        <v>179</v>
      </c>
      <c r="I38" s="1"/>
      <c r="J38" s="1">
        <v>45107</v>
      </c>
      <c r="K38" s="1">
        <v>45138</v>
      </c>
      <c r="L38" s="1">
        <v>45138</v>
      </c>
      <c r="M38" s="2">
        <v>5351619.87</v>
      </c>
      <c r="N38" s="39">
        <f t="shared" si="0"/>
        <v>45107</v>
      </c>
      <c r="O38">
        <v>2.1499999999999998E-2</v>
      </c>
      <c r="P38" t="s">
        <v>109</v>
      </c>
      <c r="Q38" s="4"/>
      <c r="R38" s="1">
        <v>45138</v>
      </c>
      <c r="S38" s="1">
        <v>45107</v>
      </c>
      <c r="T38" s="1">
        <v>45138</v>
      </c>
      <c r="U38" s="1">
        <v>45138</v>
      </c>
      <c r="V38" s="5">
        <f t="shared" si="1"/>
        <v>0</v>
      </c>
      <c r="W38">
        <f t="shared" si="2"/>
        <v>0</v>
      </c>
      <c r="X38" s="6">
        <v>-9558.387425441404</v>
      </c>
      <c r="Y38" s="6">
        <v>-9558.387425441404</v>
      </c>
      <c r="Z38" s="6">
        <v>-9588.3189337499989</v>
      </c>
      <c r="AA38" s="6">
        <v>-9588.3189337499989</v>
      </c>
      <c r="AB38">
        <v>0.99687833618015775</v>
      </c>
      <c r="AC38">
        <v>-319.61063112499994</v>
      </c>
      <c r="AD38" s="7">
        <v>5351619.87</v>
      </c>
      <c r="AE38" s="4">
        <v>2.1499999999999998E-2</v>
      </c>
      <c r="AF38" s="8">
        <v>0</v>
      </c>
      <c r="AG38" s="6">
        <v>0</v>
      </c>
      <c r="AH38" s="6">
        <v>0</v>
      </c>
      <c r="AI38" s="9">
        <v>-9558.387425441404</v>
      </c>
      <c r="AJ38" t="s">
        <v>6</v>
      </c>
      <c r="AO38" s="40">
        <f t="shared" ref="AO38:AO39" si="34">AP38</f>
        <v>0</v>
      </c>
      <c r="AP38" s="40">
        <f t="shared" ref="AP38:AP39" si="35">-V38*M38*AE38</f>
        <v>0</v>
      </c>
      <c r="AQ38" s="40">
        <f t="shared" ref="AQ38:AQ39" si="36">AP38</f>
        <v>0</v>
      </c>
      <c r="AR38" s="31">
        <v>44614</v>
      </c>
      <c r="AS38" s="32">
        <v>-0.52800000000000002</v>
      </c>
      <c r="AT38" s="10"/>
      <c r="BU38" s="1"/>
      <c r="CC38" s="11"/>
      <c r="CD38" s="11"/>
    </row>
    <row r="39" spans="1:82" ht="15" customHeight="1" x14ac:dyDescent="0.25">
      <c r="A39">
        <v>38850</v>
      </c>
      <c r="B39" t="s">
        <v>180</v>
      </c>
      <c r="C39" t="s">
        <v>181</v>
      </c>
      <c r="D39">
        <v>11311</v>
      </c>
      <c r="E39" t="s">
        <v>127</v>
      </c>
      <c r="F39" t="s">
        <v>3</v>
      </c>
      <c r="G39" t="s">
        <v>4</v>
      </c>
      <c r="H39" t="s">
        <v>179</v>
      </c>
      <c r="I39" s="1"/>
      <c r="J39" s="1">
        <v>45107</v>
      </c>
      <c r="K39" s="1">
        <v>45137</v>
      </c>
      <c r="L39" s="1">
        <v>45137</v>
      </c>
      <c r="M39" s="2">
        <v>3547352.88</v>
      </c>
      <c r="N39" s="39">
        <f t="shared" si="0"/>
        <v>45107</v>
      </c>
      <c r="O39">
        <v>2.5499999999999998E-2</v>
      </c>
      <c r="P39" t="s">
        <v>109</v>
      </c>
      <c r="Q39" s="4"/>
      <c r="R39" s="1">
        <v>45137</v>
      </c>
      <c r="S39" s="1">
        <v>45107</v>
      </c>
      <c r="T39" s="1">
        <v>45137</v>
      </c>
      <c r="U39" s="1">
        <v>45137</v>
      </c>
      <c r="V39" s="5">
        <f t="shared" si="1"/>
        <v>0</v>
      </c>
      <c r="W39">
        <f t="shared" si="2"/>
        <v>0</v>
      </c>
      <c r="X39" s="6">
        <v>-7515.3284247640495</v>
      </c>
      <c r="Y39" s="6">
        <v>-7515.3284247640495</v>
      </c>
      <c r="Z39" s="6">
        <v>-7538.1248699999996</v>
      </c>
      <c r="AA39" s="6">
        <v>-7538.1248699999996</v>
      </c>
      <c r="AB39">
        <v>0.99697584669541961</v>
      </c>
      <c r="AC39">
        <v>-251.27082899999999</v>
      </c>
      <c r="AD39" s="7">
        <v>3547352.88</v>
      </c>
      <c r="AE39" s="4">
        <v>2.5499999999999998E-2</v>
      </c>
      <c r="AF39" s="8">
        <v>0</v>
      </c>
      <c r="AG39" s="6">
        <v>0</v>
      </c>
      <c r="AH39" s="6">
        <v>0</v>
      </c>
      <c r="AI39" s="9">
        <v>-7515.3284247640495</v>
      </c>
      <c r="AJ39" t="s">
        <v>6</v>
      </c>
      <c r="AO39" s="40">
        <f t="shared" si="34"/>
        <v>0</v>
      </c>
      <c r="AP39" s="40">
        <f t="shared" si="35"/>
        <v>0</v>
      </c>
      <c r="AQ39" s="40">
        <f t="shared" si="36"/>
        <v>0</v>
      </c>
      <c r="AR39" s="31">
        <v>44615</v>
      </c>
      <c r="AS39" s="32">
        <v>-0.52900000000000003</v>
      </c>
      <c r="AT39" s="10"/>
      <c r="BU39" s="1"/>
      <c r="CC39" s="11"/>
      <c r="CD39" s="11"/>
    </row>
    <row r="40" spans="1:82" ht="15" customHeight="1" x14ac:dyDescent="0.25">
      <c r="A40">
        <v>53117</v>
      </c>
      <c r="B40" t="s">
        <v>182</v>
      </c>
      <c r="C40" t="s">
        <v>183</v>
      </c>
      <c r="D40">
        <v>11342</v>
      </c>
      <c r="E40" t="s">
        <v>2</v>
      </c>
      <c r="F40" t="s">
        <v>3</v>
      </c>
      <c r="G40" t="s">
        <v>4</v>
      </c>
      <c r="H40" t="s">
        <v>56</v>
      </c>
      <c r="I40" s="1">
        <v>45015</v>
      </c>
      <c r="J40" s="1">
        <v>45017</v>
      </c>
      <c r="K40" s="1">
        <v>45108</v>
      </c>
      <c r="L40" s="1">
        <v>45017</v>
      </c>
      <c r="M40" s="2">
        <v>5233533.09</v>
      </c>
      <c r="N40" s="39">
        <f t="shared" si="0"/>
        <v>45107</v>
      </c>
      <c r="O40" t="s">
        <v>15</v>
      </c>
      <c r="P40" t="s">
        <v>8</v>
      </c>
      <c r="Q40" s="4">
        <v>1.6E-2</v>
      </c>
      <c r="R40" s="1">
        <v>45015</v>
      </c>
      <c r="S40" s="1">
        <v>45017</v>
      </c>
      <c r="T40" s="1">
        <v>45108</v>
      </c>
      <c r="U40" s="1">
        <v>45017</v>
      </c>
      <c r="V40" s="5">
        <f t="shared" si="1"/>
        <v>0.24657534246575341</v>
      </c>
      <c r="W40">
        <f t="shared" si="2"/>
        <v>90</v>
      </c>
      <c r="X40" s="6">
        <v>0</v>
      </c>
      <c r="Y40" s="6">
        <v>0</v>
      </c>
      <c r="Z40" s="6">
        <v>-40375.544781996665</v>
      </c>
      <c r="AA40" s="6">
        <v>-40375.544781996665</v>
      </c>
      <c r="AB40">
        <v>0</v>
      </c>
      <c r="AC40">
        <v>-676.28877596333325</v>
      </c>
      <c r="AD40" s="7">
        <v>5233533.09</v>
      </c>
      <c r="AE40" s="4">
        <v>3.0520000000000002E-2</v>
      </c>
      <c r="AF40" s="8">
        <v>1.6E-2</v>
      </c>
      <c r="AG40" s="6">
        <v>0</v>
      </c>
      <c r="AH40" s="6">
        <v>-21166.733830666664</v>
      </c>
      <c r="AI40" s="9">
        <v>-61542.278612663329</v>
      </c>
      <c r="AJ40" t="s">
        <v>6</v>
      </c>
      <c r="AK40">
        <f t="shared" ref="AK40:AK41" si="37">VLOOKUP(I40,$AR$2:$AS$603,2,FALSE)</f>
        <v>3.052</v>
      </c>
      <c r="AL40" s="8">
        <f t="shared" ref="AL40:AL41" si="38">AK40/100+$AT$1</f>
        <v>4.052E-2</v>
      </c>
      <c r="AM40" s="35">
        <f t="shared" ref="AM40:AM41" si="39">AK40/100-$AT$1</f>
        <v>2.0520000000000004E-2</v>
      </c>
      <c r="AN40" s="4">
        <f t="shared" ref="AN40:AN41" si="40">IF(AND(RIGHT(O40,3)="Max",AM40&lt;0%),0%,AM40)</f>
        <v>2.0520000000000004E-2</v>
      </c>
      <c r="AO40" s="36">
        <f t="shared" ref="AO40:AO41" si="41">-(((AL40+AF40)*AD40*V40))</f>
        <v>-72936.811293731502</v>
      </c>
      <c r="AP40" s="37">
        <f t="shared" ref="AP40:AP41" si="42">-(((AE40+AF40)*AD40*V40))</f>
        <v>-60032.209154005483</v>
      </c>
      <c r="AQ40" s="36">
        <f t="shared" ref="AQ40:AQ41" si="43">-(((AN40+AF40)*AD40*V40))</f>
        <v>-47127.607014279456</v>
      </c>
      <c r="AR40" s="31">
        <v>44616</v>
      </c>
      <c r="AS40" s="32">
        <v>-0.53</v>
      </c>
      <c r="AT40" s="10"/>
      <c r="BU40" s="1"/>
      <c r="CC40" s="11"/>
      <c r="CD40" s="11"/>
    </row>
    <row r="41" spans="1:82" ht="15" customHeight="1" x14ac:dyDescent="0.25">
      <c r="A41">
        <v>42892</v>
      </c>
      <c r="B41" t="s">
        <v>184</v>
      </c>
      <c r="C41" t="s">
        <v>185</v>
      </c>
      <c r="D41">
        <v>11351</v>
      </c>
      <c r="E41" t="s">
        <v>2</v>
      </c>
      <c r="F41" t="s">
        <v>3</v>
      </c>
      <c r="G41" t="s">
        <v>4</v>
      </c>
      <c r="H41" t="s">
        <v>95</v>
      </c>
      <c r="I41" s="1">
        <v>44929</v>
      </c>
      <c r="J41" s="1">
        <v>44931</v>
      </c>
      <c r="K41" s="1">
        <v>45112</v>
      </c>
      <c r="L41" s="1">
        <v>45112</v>
      </c>
      <c r="M41" s="2">
        <v>79500000</v>
      </c>
      <c r="N41" s="39">
        <f t="shared" si="0"/>
        <v>45107</v>
      </c>
      <c r="O41" t="s">
        <v>174</v>
      </c>
      <c r="P41" t="s">
        <v>8</v>
      </c>
      <c r="Q41" s="4">
        <v>1.7000000000000001E-2</v>
      </c>
      <c r="R41" s="1">
        <v>44929</v>
      </c>
      <c r="S41" s="1">
        <v>44931</v>
      </c>
      <c r="T41" s="1">
        <v>45112</v>
      </c>
      <c r="U41" s="1">
        <v>45112</v>
      </c>
      <c r="V41" s="5">
        <f>W41/365</f>
        <v>0.48219178082191783</v>
      </c>
      <c r="W41">
        <f>N41-J41</f>
        <v>176</v>
      </c>
      <c r="X41" s="6">
        <v>-1094159.7701557907</v>
      </c>
      <c r="Y41" s="6">
        <v>-1094159.7701557907</v>
      </c>
      <c r="Z41" s="6">
        <v>-1094801.125</v>
      </c>
      <c r="AA41" s="6">
        <v>-1094801.125</v>
      </c>
      <c r="AB41">
        <v>0.99941418141654781</v>
      </c>
      <c r="AC41">
        <v>-9802.7916666666661</v>
      </c>
      <c r="AD41" s="7">
        <v>79500000</v>
      </c>
      <c r="AE41" s="4">
        <v>2.7389999999999998E-2</v>
      </c>
      <c r="AF41" s="8">
        <v>1.7000000000000001E-2</v>
      </c>
      <c r="AG41" s="6">
        <v>-679106.10049830005</v>
      </c>
      <c r="AH41" s="6">
        <v>-679504.16666666663</v>
      </c>
      <c r="AI41" s="9">
        <v>-1773265.8706540908</v>
      </c>
      <c r="AJ41" t="s">
        <v>6</v>
      </c>
      <c r="AK41">
        <f t="shared" si="37"/>
        <v>2.1720000000000002</v>
      </c>
      <c r="AL41" s="8">
        <f t="shared" si="38"/>
        <v>3.1720000000000005E-2</v>
      </c>
      <c r="AM41" s="35">
        <f t="shared" si="39"/>
        <v>1.1720000000000003E-2</v>
      </c>
      <c r="AN41" s="4">
        <f t="shared" si="40"/>
        <v>1.1720000000000003E-2</v>
      </c>
      <c r="AO41" s="36">
        <f t="shared" si="41"/>
        <v>-1867644.4931506852</v>
      </c>
      <c r="AP41" s="37">
        <f t="shared" si="42"/>
        <v>-1701657.2054794522</v>
      </c>
      <c r="AQ41" s="36">
        <f t="shared" si="43"/>
        <v>-1100959.5616438356</v>
      </c>
      <c r="AR41" s="31">
        <v>44617</v>
      </c>
      <c r="AS41" s="32">
        <v>-0.52800000000000002</v>
      </c>
      <c r="AT41" s="10"/>
      <c r="BU41" s="1"/>
      <c r="CC41" s="11"/>
      <c r="CD41" s="11"/>
    </row>
    <row r="42" spans="1:82" ht="15" customHeight="1" x14ac:dyDescent="0.25">
      <c r="A42">
        <v>85</v>
      </c>
      <c r="B42" t="s">
        <v>186</v>
      </c>
      <c r="C42" t="s">
        <v>187</v>
      </c>
      <c r="D42">
        <v>11354</v>
      </c>
      <c r="E42" t="s">
        <v>127</v>
      </c>
      <c r="F42" t="s">
        <v>3</v>
      </c>
      <c r="G42" t="s">
        <v>4</v>
      </c>
      <c r="H42" t="s">
        <v>188</v>
      </c>
      <c r="I42" s="1"/>
      <c r="J42" s="1">
        <v>45107</v>
      </c>
      <c r="K42" s="1">
        <v>45137</v>
      </c>
      <c r="L42" s="1">
        <v>45137</v>
      </c>
      <c r="M42" s="2">
        <v>1433545.79</v>
      </c>
      <c r="N42" s="39">
        <f t="shared" si="0"/>
        <v>45107</v>
      </c>
      <c r="O42">
        <v>1.7500000000000002E-2</v>
      </c>
      <c r="P42" t="s">
        <v>109</v>
      </c>
      <c r="Q42" s="4"/>
      <c r="R42" s="1">
        <v>45137</v>
      </c>
      <c r="S42" s="1">
        <v>45107</v>
      </c>
      <c r="T42" s="1">
        <v>45137</v>
      </c>
      <c r="U42" s="1">
        <v>45137</v>
      </c>
      <c r="V42" s="5">
        <f t="shared" si="1"/>
        <v>0</v>
      </c>
      <c r="W42">
        <f t="shared" si="2"/>
        <v>0</v>
      </c>
      <c r="X42" s="6">
        <v>-2084.2653529861104</v>
      </c>
      <c r="Y42" s="6">
        <v>-2084.2653529861104</v>
      </c>
      <c r="Z42" s="6">
        <v>-2090.5876104166668</v>
      </c>
      <c r="AA42" s="6">
        <v>-2090.5876104166668</v>
      </c>
      <c r="AB42">
        <v>0.99697584669541961</v>
      </c>
      <c r="AC42">
        <v>-69.686253680555566</v>
      </c>
      <c r="AD42" s="7">
        <v>1433545.79</v>
      </c>
      <c r="AE42" s="4">
        <v>1.7500000000000002E-2</v>
      </c>
      <c r="AF42" s="8">
        <v>0</v>
      </c>
      <c r="AG42" s="6">
        <v>0</v>
      </c>
      <c r="AH42" s="6">
        <v>0</v>
      </c>
      <c r="AI42" s="9">
        <v>-2084.2653529861104</v>
      </c>
      <c r="AJ42" t="s">
        <v>6</v>
      </c>
      <c r="AO42" s="40">
        <f t="shared" ref="AO42:AO44" si="44">AP42</f>
        <v>0</v>
      </c>
      <c r="AP42" s="40">
        <f t="shared" ref="AP42:AP44" si="45">-V42*M42*AE42</f>
        <v>0</v>
      </c>
      <c r="AQ42" s="40">
        <f t="shared" ref="AQ42:AQ44" si="46">AP42</f>
        <v>0</v>
      </c>
      <c r="AR42" s="31">
        <v>44620</v>
      </c>
      <c r="AS42" s="32">
        <v>-0.53300000000000003</v>
      </c>
      <c r="AT42" s="10"/>
      <c r="BU42" s="1"/>
      <c r="CC42" s="11"/>
      <c r="CD42" s="11"/>
    </row>
    <row r="43" spans="1:82" ht="15" customHeight="1" x14ac:dyDescent="0.25">
      <c r="A43">
        <v>385</v>
      </c>
      <c r="B43" t="s">
        <v>189</v>
      </c>
      <c r="C43" t="s">
        <v>190</v>
      </c>
      <c r="D43">
        <v>11355</v>
      </c>
      <c r="E43" t="s">
        <v>127</v>
      </c>
      <c r="F43" t="s">
        <v>3</v>
      </c>
      <c r="G43" t="s">
        <v>4</v>
      </c>
      <c r="H43" t="s">
        <v>188</v>
      </c>
      <c r="I43" s="1"/>
      <c r="J43" s="1">
        <v>45107</v>
      </c>
      <c r="K43" s="1">
        <v>45137</v>
      </c>
      <c r="L43" s="1">
        <v>45137</v>
      </c>
      <c r="M43" s="2">
        <v>1433545.79</v>
      </c>
      <c r="N43" s="39">
        <f t="shared" si="0"/>
        <v>45107</v>
      </c>
      <c r="O43">
        <v>1.7500000000000002E-2</v>
      </c>
      <c r="P43" t="s">
        <v>109</v>
      </c>
      <c r="Q43" s="4"/>
      <c r="R43" s="1">
        <v>45137</v>
      </c>
      <c r="S43" s="1">
        <v>45107</v>
      </c>
      <c r="T43" s="1">
        <v>45137</v>
      </c>
      <c r="U43" s="1">
        <v>45137</v>
      </c>
      <c r="V43" s="5">
        <f t="shared" si="1"/>
        <v>0</v>
      </c>
      <c r="W43">
        <f t="shared" si="2"/>
        <v>0</v>
      </c>
      <c r="X43" s="6">
        <v>-2084.2653529861104</v>
      </c>
      <c r="Y43" s="6">
        <v>-2084.2653529861104</v>
      </c>
      <c r="Z43" s="6">
        <v>-2090.5876104166668</v>
      </c>
      <c r="AA43" s="6">
        <v>-2090.5876104166668</v>
      </c>
      <c r="AB43">
        <v>0.99697584669541961</v>
      </c>
      <c r="AC43">
        <v>-69.686253680555566</v>
      </c>
      <c r="AD43" s="7">
        <v>1433545.79</v>
      </c>
      <c r="AE43" s="4">
        <v>1.7500000000000002E-2</v>
      </c>
      <c r="AF43" s="8">
        <v>0</v>
      </c>
      <c r="AG43" s="6">
        <v>0</v>
      </c>
      <c r="AH43" s="6">
        <v>0</v>
      </c>
      <c r="AI43" s="9">
        <v>-2084.2653529861104</v>
      </c>
      <c r="AJ43" t="s">
        <v>6</v>
      </c>
      <c r="AO43" s="40">
        <f t="shared" si="44"/>
        <v>0</v>
      </c>
      <c r="AP43" s="40">
        <f t="shared" si="45"/>
        <v>0</v>
      </c>
      <c r="AQ43" s="40">
        <f t="shared" si="46"/>
        <v>0</v>
      </c>
      <c r="AR43" s="31">
        <v>44621</v>
      </c>
      <c r="AS43" s="32">
        <v>-0.53400000000000003</v>
      </c>
      <c r="AT43" s="10"/>
      <c r="BU43" s="1"/>
      <c r="CC43" s="11"/>
      <c r="CD43" s="11"/>
    </row>
    <row r="44" spans="1:82" ht="15" customHeight="1" x14ac:dyDescent="0.25">
      <c r="A44">
        <v>53182</v>
      </c>
      <c r="B44" t="s">
        <v>191</v>
      </c>
      <c r="C44" t="s">
        <v>192</v>
      </c>
      <c r="D44">
        <v>11356</v>
      </c>
      <c r="E44" t="s">
        <v>127</v>
      </c>
      <c r="F44" t="s">
        <v>3</v>
      </c>
      <c r="G44" t="s">
        <v>4</v>
      </c>
      <c r="H44" t="s">
        <v>193</v>
      </c>
      <c r="I44" s="1"/>
      <c r="J44" s="1">
        <v>45073</v>
      </c>
      <c r="K44" s="1">
        <v>45165</v>
      </c>
      <c r="L44" s="1">
        <v>45073</v>
      </c>
      <c r="M44" s="2">
        <v>5952738.8499999996</v>
      </c>
      <c r="N44" s="39">
        <f t="shared" si="0"/>
        <v>45107</v>
      </c>
      <c r="O44">
        <v>1.4E-2</v>
      </c>
      <c r="P44" t="s">
        <v>8</v>
      </c>
      <c r="Q44" s="4"/>
      <c r="R44" s="1">
        <v>45073</v>
      </c>
      <c r="S44" s="1">
        <v>45073</v>
      </c>
      <c r="T44" s="1">
        <v>45165</v>
      </c>
      <c r="U44" s="1">
        <v>45073</v>
      </c>
      <c r="V44" s="5">
        <f t="shared" si="1"/>
        <v>9.3150684931506855E-2</v>
      </c>
      <c r="W44">
        <f t="shared" si="2"/>
        <v>34</v>
      </c>
      <c r="X44" s="6">
        <v>0</v>
      </c>
      <c r="Y44" s="6">
        <v>0</v>
      </c>
      <c r="Z44" s="6">
        <v>-21297.576774444442</v>
      </c>
      <c r="AA44" s="6">
        <v>-21297.576774444442</v>
      </c>
      <c r="AB44">
        <v>0</v>
      </c>
      <c r="AC44">
        <v>-231.4953997222222</v>
      </c>
      <c r="AD44" s="7">
        <v>5952738.8499999996</v>
      </c>
      <c r="AE44" s="4">
        <v>1.4E-2</v>
      </c>
      <c r="AF44" s="8">
        <v>0</v>
      </c>
      <c r="AG44" s="6">
        <v>0</v>
      </c>
      <c r="AH44" s="6">
        <v>0</v>
      </c>
      <c r="AI44" s="9">
        <v>-21297.576774444442</v>
      </c>
      <c r="AJ44" t="s">
        <v>6</v>
      </c>
      <c r="AO44" s="40">
        <f t="shared" si="44"/>
        <v>-7763.0238153424652</v>
      </c>
      <c r="AP44" s="40">
        <f t="shared" si="45"/>
        <v>-7763.0238153424652</v>
      </c>
      <c r="AQ44" s="40">
        <f t="shared" si="46"/>
        <v>-7763.0238153424652</v>
      </c>
      <c r="AR44" s="31">
        <v>44622</v>
      </c>
      <c r="AS44" s="32">
        <v>-0.53200000000000003</v>
      </c>
      <c r="AT44" s="10"/>
      <c r="BU44" s="1"/>
      <c r="CC44" s="11"/>
      <c r="CD44" s="11"/>
    </row>
    <row r="45" spans="1:82" ht="15" customHeight="1" x14ac:dyDescent="0.25">
      <c r="A45">
        <v>504</v>
      </c>
      <c r="B45" t="s">
        <v>194</v>
      </c>
      <c r="C45" t="s">
        <v>195</v>
      </c>
      <c r="D45">
        <v>11373</v>
      </c>
      <c r="E45" t="s">
        <v>2</v>
      </c>
      <c r="F45" t="s">
        <v>3</v>
      </c>
      <c r="G45" t="s">
        <v>4</v>
      </c>
      <c r="H45" t="s">
        <v>196</v>
      </c>
      <c r="I45" s="1">
        <v>45105</v>
      </c>
      <c r="J45" s="1">
        <v>45107</v>
      </c>
      <c r="K45" s="1">
        <v>45199</v>
      </c>
      <c r="L45" s="1">
        <v>45199</v>
      </c>
      <c r="M45" s="2">
        <v>306000</v>
      </c>
      <c r="N45" s="39">
        <f t="shared" si="0"/>
        <v>45107</v>
      </c>
      <c r="O45" s="8" t="s">
        <v>7</v>
      </c>
      <c r="P45" t="s">
        <v>8</v>
      </c>
      <c r="Q45" s="4">
        <v>1.95E-2</v>
      </c>
      <c r="R45" s="1">
        <v>45105</v>
      </c>
      <c r="S45" s="1">
        <v>45107</v>
      </c>
      <c r="T45" s="1">
        <v>45199</v>
      </c>
      <c r="U45" s="1">
        <v>45199</v>
      </c>
      <c r="V45" s="5">
        <f t="shared" si="1"/>
        <v>0</v>
      </c>
      <c r="W45">
        <f t="shared" si="2"/>
        <v>0</v>
      </c>
      <c r="X45" s="6">
        <v>-2787.6353324162765</v>
      </c>
      <c r="Y45" s="6">
        <v>-2787.6353324162765</v>
      </c>
      <c r="Z45" s="6">
        <v>-2813.6359999999995</v>
      </c>
      <c r="AA45" s="6">
        <v>-2813.6359999999995</v>
      </c>
      <c r="AB45">
        <v>0.99075905071454762</v>
      </c>
      <c r="AC45">
        <v>-47.157999999999994</v>
      </c>
      <c r="AD45" s="7">
        <v>306000</v>
      </c>
      <c r="AE45" s="4">
        <v>3.5979999999999998E-2</v>
      </c>
      <c r="AF45" s="8">
        <v>1.95E-2</v>
      </c>
      <c r="AG45" s="6">
        <v>-1510.8084764346136</v>
      </c>
      <c r="AH45" s="6">
        <v>-1524.8999999999999</v>
      </c>
      <c r="AI45" s="9">
        <v>-4298.4438088508905</v>
      </c>
      <c r="AJ45" t="s">
        <v>6</v>
      </c>
      <c r="AK45">
        <f t="shared" ref="AK45:AK53" si="47">VLOOKUP(I45,$AR$2:$AS$603,2,FALSE)</f>
        <v>3.5979999999999999</v>
      </c>
      <c r="AL45" s="8">
        <f t="shared" ref="AL45:AL54" si="48">AK45/100+$AT$1</f>
        <v>4.598E-2</v>
      </c>
      <c r="AM45" s="35">
        <f t="shared" ref="AM45:AM54" si="49">AK45/100-$AT$1</f>
        <v>2.5979999999999996E-2</v>
      </c>
      <c r="AN45" s="4">
        <f t="shared" ref="AN45:AN54" si="50">IF(AND(RIGHT(O45,3)="Max",AM45&lt;0%),0%,AM45)</f>
        <v>2.5979999999999996E-2</v>
      </c>
      <c r="AO45" s="36">
        <f t="shared" ref="AO45:AO54" si="51">-(((AL45+AF45)*AD45*V45))</f>
        <v>0</v>
      </c>
      <c r="AP45" s="37">
        <f t="shared" ref="AP45:AP54" si="52">-(((AE45+AF45)*AD45*V45))</f>
        <v>0</v>
      </c>
      <c r="AQ45" s="36">
        <f t="shared" ref="AQ45:AQ54" si="53">-(((AN45+AF45)*AD45*V45))</f>
        <v>0</v>
      </c>
      <c r="AR45" s="31">
        <v>44623</v>
      </c>
      <c r="AS45" s="32">
        <v>-0.52600000000000002</v>
      </c>
      <c r="AT45" s="10"/>
      <c r="BU45" s="1"/>
      <c r="CC45" s="11"/>
      <c r="CD45" s="11"/>
    </row>
    <row r="46" spans="1:82" ht="15" customHeight="1" x14ac:dyDescent="0.25">
      <c r="A46">
        <v>535</v>
      </c>
      <c r="B46" t="s">
        <v>197</v>
      </c>
      <c r="C46" t="s">
        <v>198</v>
      </c>
      <c r="D46">
        <v>11374</v>
      </c>
      <c r="E46" t="s">
        <v>2</v>
      </c>
      <c r="F46" t="s">
        <v>3</v>
      </c>
      <c r="G46" t="s">
        <v>4</v>
      </c>
      <c r="H46" t="s">
        <v>196</v>
      </c>
      <c r="I46" s="1">
        <v>45105</v>
      </c>
      <c r="J46" s="1">
        <v>45107</v>
      </c>
      <c r="K46" s="1">
        <v>45199</v>
      </c>
      <c r="L46" s="1">
        <v>45199</v>
      </c>
      <c r="M46" s="2">
        <v>1718907</v>
      </c>
      <c r="N46" s="39">
        <f t="shared" si="0"/>
        <v>45107</v>
      </c>
      <c r="O46" t="s">
        <v>7</v>
      </c>
      <c r="P46" t="s">
        <v>8</v>
      </c>
      <c r="Q46" s="4">
        <v>1.95E-2</v>
      </c>
      <c r="R46" s="1">
        <v>45105</v>
      </c>
      <c r="S46" s="1">
        <v>45107</v>
      </c>
      <c r="T46" s="1">
        <v>45199</v>
      </c>
      <c r="U46" s="1">
        <v>45199</v>
      </c>
      <c r="V46" s="5">
        <f t="shared" si="1"/>
        <v>0</v>
      </c>
      <c r="W46">
        <f t="shared" si="2"/>
        <v>0</v>
      </c>
      <c r="X46" s="6">
        <v>-15659.104203717858</v>
      </c>
      <c r="Y46" s="6">
        <v>-15659.104203717858</v>
      </c>
      <c r="Z46" s="6">
        <v>-15805.158875333331</v>
      </c>
      <c r="AA46" s="6">
        <v>-15805.158875333331</v>
      </c>
      <c r="AB46">
        <v>0.99075905071454762</v>
      </c>
      <c r="AC46">
        <v>-264.90266766666662</v>
      </c>
      <c r="AD46" s="7">
        <v>1718907</v>
      </c>
      <c r="AE46" s="4">
        <v>3.5979999999999998E-2</v>
      </c>
      <c r="AF46" s="8">
        <v>1.95E-2</v>
      </c>
      <c r="AG46" s="6">
        <v>-8486.7296268065129</v>
      </c>
      <c r="AH46" s="6">
        <v>-8565.8865500000011</v>
      </c>
      <c r="AI46" s="9">
        <v>-24145.833830524371</v>
      </c>
      <c r="AJ46" t="s">
        <v>6</v>
      </c>
      <c r="AK46">
        <f t="shared" si="47"/>
        <v>3.5979999999999999</v>
      </c>
      <c r="AL46" s="8">
        <f t="shared" si="48"/>
        <v>4.598E-2</v>
      </c>
      <c r="AM46" s="35">
        <f t="shared" si="49"/>
        <v>2.5979999999999996E-2</v>
      </c>
      <c r="AN46" s="4">
        <f t="shared" si="50"/>
        <v>2.5979999999999996E-2</v>
      </c>
      <c r="AO46" s="36">
        <f t="shared" si="51"/>
        <v>0</v>
      </c>
      <c r="AP46" s="37">
        <f t="shared" si="52"/>
        <v>0</v>
      </c>
      <c r="AQ46" s="36">
        <f t="shared" si="53"/>
        <v>0</v>
      </c>
      <c r="AR46" s="31">
        <v>44624</v>
      </c>
      <c r="AS46" s="32">
        <v>-0.52</v>
      </c>
      <c r="AT46" s="10"/>
      <c r="BU46" s="1"/>
      <c r="CC46" s="11"/>
      <c r="CD46" s="11"/>
    </row>
    <row r="47" spans="1:82" ht="15" customHeight="1" x14ac:dyDescent="0.25">
      <c r="A47">
        <v>36107</v>
      </c>
      <c r="B47" t="s">
        <v>199</v>
      </c>
      <c r="C47" t="s">
        <v>200</v>
      </c>
      <c r="D47">
        <v>11381</v>
      </c>
      <c r="E47" t="s">
        <v>2</v>
      </c>
      <c r="F47" t="s">
        <v>3</v>
      </c>
      <c r="G47" t="s">
        <v>4</v>
      </c>
      <c r="H47" t="s">
        <v>42</v>
      </c>
      <c r="I47" s="1">
        <v>45014</v>
      </c>
      <c r="J47" s="1">
        <v>45044</v>
      </c>
      <c r="K47" s="1">
        <v>45135</v>
      </c>
      <c r="L47" s="1">
        <v>45044</v>
      </c>
      <c r="M47" s="2">
        <v>281419.83</v>
      </c>
      <c r="N47" s="39">
        <f t="shared" si="0"/>
        <v>45107</v>
      </c>
      <c r="O47" t="s">
        <v>7</v>
      </c>
      <c r="P47" t="s">
        <v>8</v>
      </c>
      <c r="Q47" s="4">
        <v>1.7000000000000001E-2</v>
      </c>
      <c r="R47" s="1">
        <v>45014</v>
      </c>
      <c r="S47" s="1">
        <v>45044</v>
      </c>
      <c r="T47" s="1">
        <v>45135</v>
      </c>
      <c r="U47" s="1">
        <v>45044</v>
      </c>
      <c r="V47" s="5">
        <f t="shared" si="1"/>
        <v>0.17260273972602741</v>
      </c>
      <c r="W47">
        <f t="shared" si="2"/>
        <v>63</v>
      </c>
      <c r="X47" s="6">
        <v>0</v>
      </c>
      <c r="Y47" s="6">
        <v>0</v>
      </c>
      <c r="Z47" s="6">
        <v>-2144.7708793874999</v>
      </c>
      <c r="AA47" s="6">
        <v>-2144.7708793874999</v>
      </c>
      <c r="AB47">
        <v>0</v>
      </c>
      <c r="AC47">
        <v>-36.858180512499999</v>
      </c>
      <c r="AD47" s="7">
        <v>281419.83</v>
      </c>
      <c r="AE47" s="4">
        <v>3.015E-2</v>
      </c>
      <c r="AF47" s="8">
        <v>1.7000000000000001E-2</v>
      </c>
      <c r="AG47" s="6">
        <v>0</v>
      </c>
      <c r="AH47" s="6">
        <v>-1209.32354725</v>
      </c>
      <c r="AI47" s="9">
        <v>-3354.0944266375</v>
      </c>
      <c r="AJ47" t="s">
        <v>6</v>
      </c>
      <c r="AK47">
        <f t="shared" si="47"/>
        <v>3.0150000000000001</v>
      </c>
      <c r="AL47" s="8">
        <f t="shared" si="48"/>
        <v>4.0149999999999998E-2</v>
      </c>
      <c r="AM47" s="35">
        <f t="shared" si="49"/>
        <v>2.0150000000000001E-2</v>
      </c>
      <c r="AN47" s="4">
        <f t="shared" si="50"/>
        <v>2.0150000000000001E-2</v>
      </c>
      <c r="AO47" s="36">
        <f t="shared" si="51"/>
        <v>-2775.9945943109592</v>
      </c>
      <c r="AP47" s="37">
        <f t="shared" si="52"/>
        <v>-2290.2562575986303</v>
      </c>
      <c r="AQ47" s="36">
        <f t="shared" si="53"/>
        <v>-1804.5179208863019</v>
      </c>
      <c r="AR47" s="31">
        <v>44627</v>
      </c>
      <c r="AS47" s="32">
        <v>-0.498</v>
      </c>
      <c r="AT47" s="10"/>
      <c r="BU47" s="1"/>
      <c r="CC47" s="11"/>
      <c r="CD47" s="11"/>
    </row>
    <row r="48" spans="1:82" ht="15" customHeight="1" x14ac:dyDescent="0.25">
      <c r="A48">
        <v>43138</v>
      </c>
      <c r="B48" t="s">
        <v>201</v>
      </c>
      <c r="C48" t="s">
        <v>202</v>
      </c>
      <c r="D48">
        <v>11382</v>
      </c>
      <c r="E48" t="s">
        <v>2</v>
      </c>
      <c r="F48" t="s">
        <v>3</v>
      </c>
      <c r="G48" t="s">
        <v>4</v>
      </c>
      <c r="H48" t="s">
        <v>124</v>
      </c>
      <c r="I48" s="1">
        <v>44986</v>
      </c>
      <c r="J48" s="1">
        <v>45017</v>
      </c>
      <c r="K48" s="1">
        <v>45108</v>
      </c>
      <c r="L48" s="1">
        <v>45017</v>
      </c>
      <c r="M48" s="2">
        <v>1483991.86</v>
      </c>
      <c r="N48" s="39">
        <f t="shared" si="0"/>
        <v>45107</v>
      </c>
      <c r="O48" t="s">
        <v>15</v>
      </c>
      <c r="P48" t="s">
        <v>8</v>
      </c>
      <c r="Q48" s="4">
        <v>1.9E-2</v>
      </c>
      <c r="R48" s="1">
        <v>44986</v>
      </c>
      <c r="S48" s="1">
        <v>45017</v>
      </c>
      <c r="T48" s="1">
        <v>45108</v>
      </c>
      <c r="U48" s="1">
        <v>45017</v>
      </c>
      <c r="V48" s="5">
        <f t="shared" si="1"/>
        <v>0.24657534246575341</v>
      </c>
      <c r="W48">
        <f t="shared" si="2"/>
        <v>90</v>
      </c>
      <c r="X48" s="6">
        <v>0</v>
      </c>
      <c r="Y48" s="6">
        <v>0</v>
      </c>
      <c r="Z48" s="6">
        <v>-10439.594181127222</v>
      </c>
      <c r="AA48" s="6">
        <v>-10439.594181127222</v>
      </c>
      <c r="AB48">
        <v>0</v>
      </c>
      <c r="AC48">
        <v>-193.04260778833336</v>
      </c>
      <c r="AD48" s="7">
        <v>1483991.86</v>
      </c>
      <c r="AE48" s="4">
        <v>2.7830000000000001E-2</v>
      </c>
      <c r="AF48" s="8">
        <v>1.9E-2</v>
      </c>
      <c r="AG48" s="6">
        <v>0</v>
      </c>
      <c r="AH48" s="6">
        <v>-7127.283127611111</v>
      </c>
      <c r="AI48" s="9">
        <v>-17566.877308738334</v>
      </c>
      <c r="AJ48" t="s">
        <v>6</v>
      </c>
      <c r="AK48">
        <f t="shared" si="47"/>
        <v>2.7829999999999999</v>
      </c>
      <c r="AL48" s="8">
        <f t="shared" si="48"/>
        <v>3.7830000000000003E-2</v>
      </c>
      <c r="AM48" s="35">
        <f t="shared" si="49"/>
        <v>1.7829999999999999E-2</v>
      </c>
      <c r="AN48" s="4">
        <f t="shared" si="50"/>
        <v>1.7829999999999999E-2</v>
      </c>
      <c r="AO48" s="36">
        <f t="shared" si="51"/>
        <v>-20794.994976279457</v>
      </c>
      <c r="AP48" s="37">
        <f t="shared" si="52"/>
        <v>-17135.836965320548</v>
      </c>
      <c r="AQ48" s="36">
        <f t="shared" si="53"/>
        <v>-13476.678954361645</v>
      </c>
      <c r="AR48" s="31">
        <v>44628</v>
      </c>
      <c r="AS48" s="32">
        <v>-0.499</v>
      </c>
      <c r="AT48" s="10"/>
      <c r="BU48" s="1"/>
      <c r="CC48" s="11"/>
      <c r="CD48" s="11"/>
    </row>
    <row r="49" spans="1:82" ht="15" customHeight="1" x14ac:dyDescent="0.25">
      <c r="A49">
        <v>3544</v>
      </c>
      <c r="B49" t="s">
        <v>203</v>
      </c>
      <c r="C49" t="s">
        <v>204</v>
      </c>
      <c r="D49">
        <v>11383</v>
      </c>
      <c r="E49" t="s">
        <v>2</v>
      </c>
      <c r="F49" t="s">
        <v>3</v>
      </c>
      <c r="G49" t="s">
        <v>4</v>
      </c>
      <c r="H49" t="s">
        <v>156</v>
      </c>
      <c r="I49" s="1">
        <v>44987</v>
      </c>
      <c r="J49" s="1">
        <v>45017</v>
      </c>
      <c r="K49" s="1">
        <v>45108</v>
      </c>
      <c r="L49" s="1">
        <v>45017</v>
      </c>
      <c r="M49" s="2">
        <v>616073.28</v>
      </c>
      <c r="N49" s="39">
        <f t="shared" si="0"/>
        <v>45107</v>
      </c>
      <c r="O49" t="s">
        <v>15</v>
      </c>
      <c r="P49" t="s">
        <v>8</v>
      </c>
      <c r="Q49" s="4">
        <v>1.6E-2</v>
      </c>
      <c r="R49" s="1">
        <v>44987</v>
      </c>
      <c r="S49" s="1">
        <v>45017</v>
      </c>
      <c r="T49" s="1">
        <v>45108</v>
      </c>
      <c r="U49" s="1">
        <v>45017</v>
      </c>
      <c r="V49" s="5">
        <f t="shared" si="1"/>
        <v>0.24657534246575341</v>
      </c>
      <c r="W49">
        <f t="shared" si="2"/>
        <v>90</v>
      </c>
      <c r="X49" s="6">
        <v>0</v>
      </c>
      <c r="Y49" s="6">
        <v>0</v>
      </c>
      <c r="Z49" s="6">
        <v>-4361.9870670133332</v>
      </c>
      <c r="AA49" s="6">
        <v>-4361.9870670133332</v>
      </c>
      <c r="AB49">
        <v>0</v>
      </c>
      <c r="AC49">
        <v>-75.314958480000001</v>
      </c>
      <c r="AD49" s="7">
        <v>616073.28</v>
      </c>
      <c r="AE49" s="4">
        <v>2.801E-2</v>
      </c>
      <c r="AF49" s="8">
        <v>1.6E-2</v>
      </c>
      <c r="AG49" s="6">
        <v>0</v>
      </c>
      <c r="AH49" s="6">
        <v>-2491.6741546666667</v>
      </c>
      <c r="AI49" s="9">
        <v>-6853.6612216800004</v>
      </c>
      <c r="AJ49" t="s">
        <v>6</v>
      </c>
      <c r="AK49">
        <f t="shared" si="47"/>
        <v>2.8010000000000002</v>
      </c>
      <c r="AL49" s="8">
        <f t="shared" si="48"/>
        <v>3.8010000000000002E-2</v>
      </c>
      <c r="AM49" s="35">
        <f t="shared" si="49"/>
        <v>1.8009999999999998E-2</v>
      </c>
      <c r="AN49" s="4">
        <f t="shared" si="50"/>
        <v>1.8009999999999998E-2</v>
      </c>
      <c r="AO49" s="36">
        <f t="shared" si="51"/>
        <v>-8204.5770047999995</v>
      </c>
      <c r="AP49" s="37">
        <f t="shared" si="52"/>
        <v>-6685.4922047999999</v>
      </c>
      <c r="AQ49" s="36">
        <f t="shared" si="53"/>
        <v>-5166.4074047999993</v>
      </c>
      <c r="AR49" s="31">
        <v>44629</v>
      </c>
      <c r="AS49" s="32">
        <v>-0.49099999999999999</v>
      </c>
      <c r="AT49" s="10"/>
      <c r="BU49" s="1"/>
      <c r="CC49" s="11"/>
      <c r="CD49" s="11"/>
    </row>
    <row r="50" spans="1:82" ht="15" customHeight="1" x14ac:dyDescent="0.25">
      <c r="A50">
        <v>1047</v>
      </c>
      <c r="B50" t="s">
        <v>205</v>
      </c>
      <c r="C50" t="s">
        <v>206</v>
      </c>
      <c r="D50">
        <v>11391</v>
      </c>
      <c r="E50" t="s">
        <v>2</v>
      </c>
      <c r="F50" t="s">
        <v>3</v>
      </c>
      <c r="G50" t="s">
        <v>4</v>
      </c>
      <c r="H50" t="s">
        <v>207</v>
      </c>
      <c r="I50" s="1">
        <v>45084</v>
      </c>
      <c r="J50" s="1">
        <v>45086</v>
      </c>
      <c r="K50" s="1">
        <v>45180</v>
      </c>
      <c r="L50" s="1">
        <v>45132</v>
      </c>
      <c r="M50" s="2">
        <v>10144920.23</v>
      </c>
      <c r="N50" s="39">
        <f t="shared" si="0"/>
        <v>45107</v>
      </c>
      <c r="O50" t="s">
        <v>7</v>
      </c>
      <c r="P50" t="s">
        <v>8</v>
      </c>
      <c r="Q50" s="4"/>
      <c r="R50" s="1">
        <v>45084</v>
      </c>
      <c r="S50" s="1">
        <v>45086</v>
      </c>
      <c r="T50" s="1">
        <v>45180</v>
      </c>
      <c r="U50" s="1">
        <v>45132</v>
      </c>
      <c r="V50" s="5">
        <f t="shared" si="1"/>
        <v>5.7534246575342465E-2</v>
      </c>
      <c r="W50">
        <f t="shared" si="2"/>
        <v>21</v>
      </c>
      <c r="X50" s="6">
        <v>-91394.169028613309</v>
      </c>
      <c r="Y50" s="6">
        <v>-91394.169028613309</v>
      </c>
      <c r="Z50" s="6">
        <v>-91627.228697321683</v>
      </c>
      <c r="AA50" s="6">
        <v>-91627.228697321683</v>
      </c>
      <c r="AB50">
        <v>0.99745643656343408</v>
      </c>
      <c r="AC50">
        <v>-974.75775209916685</v>
      </c>
      <c r="AD50" s="7">
        <v>10144920.23</v>
      </c>
      <c r="AE50" s="4">
        <v>3.4590000000000003E-2</v>
      </c>
      <c r="AF50" s="8">
        <v>0</v>
      </c>
      <c r="AG50" s="6">
        <v>0</v>
      </c>
      <c r="AH50" s="6">
        <v>0</v>
      </c>
      <c r="AI50" s="9">
        <v>-91394.169028613309</v>
      </c>
      <c r="AJ50" t="s">
        <v>6</v>
      </c>
      <c r="AK50">
        <f t="shared" si="47"/>
        <v>3.4590000000000001</v>
      </c>
      <c r="AL50" s="8">
        <f t="shared" si="48"/>
        <v>4.4590000000000005E-2</v>
      </c>
      <c r="AM50" s="35">
        <f t="shared" si="49"/>
        <v>2.4590000000000001E-2</v>
      </c>
      <c r="AN50" s="4">
        <f t="shared" si="50"/>
        <v>2.4590000000000001E-2</v>
      </c>
      <c r="AO50" s="36">
        <f t="shared" si="51"/>
        <v>-26026.306449780004</v>
      </c>
      <c r="AP50" s="37">
        <f t="shared" si="52"/>
        <v>-20189.50302978</v>
      </c>
      <c r="AQ50" s="36">
        <f t="shared" si="53"/>
        <v>-14352.699609780002</v>
      </c>
      <c r="AR50" s="31">
        <v>44630</v>
      </c>
      <c r="AS50" s="32">
        <v>-0.505</v>
      </c>
      <c r="AT50" s="10"/>
      <c r="BU50" s="1"/>
      <c r="CC50" s="11"/>
      <c r="CD50" s="11"/>
    </row>
    <row r="51" spans="1:82" ht="15" customHeight="1" x14ac:dyDescent="0.25">
      <c r="A51">
        <v>1048</v>
      </c>
      <c r="B51" t="s">
        <v>205</v>
      </c>
      <c r="C51" t="s">
        <v>206</v>
      </c>
      <c r="D51">
        <v>11391</v>
      </c>
      <c r="E51" t="s">
        <v>2</v>
      </c>
      <c r="F51" t="s">
        <v>3</v>
      </c>
      <c r="G51" t="s">
        <v>4</v>
      </c>
      <c r="H51" t="s">
        <v>207</v>
      </c>
      <c r="I51" s="1">
        <v>45084</v>
      </c>
      <c r="J51" s="1">
        <v>45086</v>
      </c>
      <c r="K51" s="1">
        <v>45180</v>
      </c>
      <c r="L51" s="1">
        <v>45180</v>
      </c>
      <c r="M51" s="2">
        <v>5012784.1100000003</v>
      </c>
      <c r="N51" s="39">
        <f t="shared" si="0"/>
        <v>45107</v>
      </c>
      <c r="O51" t="s">
        <v>7</v>
      </c>
      <c r="P51" t="s">
        <v>8</v>
      </c>
      <c r="Q51" s="4"/>
      <c r="R51" s="1">
        <v>45084</v>
      </c>
      <c r="S51" s="1">
        <v>45086</v>
      </c>
      <c r="T51" s="1">
        <v>45180</v>
      </c>
      <c r="U51" s="1">
        <v>45180</v>
      </c>
      <c r="V51" s="5">
        <f t="shared" si="1"/>
        <v>5.7534246575342465E-2</v>
      </c>
      <c r="W51">
        <f t="shared" si="2"/>
        <v>21</v>
      </c>
      <c r="X51" s="6">
        <v>-44947.488178887863</v>
      </c>
      <c r="Y51" s="6">
        <v>-44947.488178887863</v>
      </c>
      <c r="Z51" s="6">
        <v>-45274.63061750168</v>
      </c>
      <c r="AA51" s="6">
        <v>-45274.63061750168</v>
      </c>
      <c r="AB51">
        <v>0.99277426598181107</v>
      </c>
      <c r="AC51">
        <v>-481.64500656916681</v>
      </c>
      <c r="AD51" s="7">
        <v>5012784.1100000003</v>
      </c>
      <c r="AE51" s="4">
        <v>3.4590000000000003E-2</v>
      </c>
      <c r="AF51" s="8">
        <v>0</v>
      </c>
      <c r="AG51" s="6">
        <v>0</v>
      </c>
      <c r="AH51" s="6">
        <v>0</v>
      </c>
      <c r="AI51" s="9">
        <v>-44947.488178887863</v>
      </c>
      <c r="AJ51" t="s">
        <v>6</v>
      </c>
      <c r="AK51">
        <f t="shared" si="47"/>
        <v>3.4590000000000001</v>
      </c>
      <c r="AL51" s="8">
        <f t="shared" si="48"/>
        <v>4.4590000000000005E-2</v>
      </c>
      <c r="AM51" s="35">
        <f t="shared" si="49"/>
        <v>2.4590000000000001E-2</v>
      </c>
      <c r="AN51" s="4">
        <f t="shared" si="50"/>
        <v>2.4590000000000001E-2</v>
      </c>
      <c r="AO51" s="36">
        <f t="shared" si="51"/>
        <v>-12860.057295240826</v>
      </c>
      <c r="AP51" s="37">
        <f t="shared" si="52"/>
        <v>-9975.9897251038383</v>
      </c>
      <c r="AQ51" s="36">
        <f t="shared" si="53"/>
        <v>-7091.92215496685</v>
      </c>
      <c r="AR51" s="1">
        <v>44631</v>
      </c>
      <c r="AS51" s="33">
        <v>-0.502</v>
      </c>
      <c r="AT51" s="10"/>
      <c r="BU51" s="1"/>
      <c r="CC51" s="11"/>
      <c r="CD51" s="11"/>
    </row>
    <row r="52" spans="1:82" ht="15" customHeight="1" x14ac:dyDescent="0.25">
      <c r="A52">
        <v>7836</v>
      </c>
      <c r="B52" t="s">
        <v>208</v>
      </c>
      <c r="C52" t="s">
        <v>209</v>
      </c>
      <c r="D52">
        <v>11392</v>
      </c>
      <c r="E52" t="s">
        <v>2</v>
      </c>
      <c r="F52" t="s">
        <v>3</v>
      </c>
      <c r="G52" t="s">
        <v>4</v>
      </c>
      <c r="H52" t="s">
        <v>56</v>
      </c>
      <c r="I52" s="1">
        <v>44956</v>
      </c>
      <c r="J52" s="1">
        <v>45017</v>
      </c>
      <c r="K52" s="1">
        <v>45108</v>
      </c>
      <c r="L52" s="1">
        <v>45017</v>
      </c>
      <c r="M52" s="2">
        <v>15999892.43</v>
      </c>
      <c r="N52" s="39">
        <f t="shared" si="0"/>
        <v>45107</v>
      </c>
      <c r="O52" t="s">
        <v>7</v>
      </c>
      <c r="P52" t="s">
        <v>8</v>
      </c>
      <c r="Q52" s="4">
        <v>1.4999999999999999E-2</v>
      </c>
      <c r="R52" s="1">
        <v>44956</v>
      </c>
      <c r="S52" s="1">
        <v>45017</v>
      </c>
      <c r="T52" s="1">
        <v>45108</v>
      </c>
      <c r="U52" s="1">
        <v>45017</v>
      </c>
      <c r="V52" s="5">
        <f t="shared" si="1"/>
        <v>0.24657534246575341</v>
      </c>
      <c r="W52">
        <f t="shared" si="2"/>
        <v>90</v>
      </c>
      <c r="X52" s="6">
        <v>0</v>
      </c>
      <c r="Y52" s="6">
        <v>0</v>
      </c>
      <c r="Z52" s="6">
        <v>-100382.43622290721</v>
      </c>
      <c r="AA52" s="6">
        <v>-100382.43622290721</v>
      </c>
      <c r="AB52">
        <v>0</v>
      </c>
      <c r="AC52">
        <v>-1769.7658793405556</v>
      </c>
      <c r="AD52" s="7">
        <v>15999892.43</v>
      </c>
      <c r="AE52" s="4">
        <v>2.4820000000000002E-2</v>
      </c>
      <c r="AF52" s="8">
        <v>1.4999999999999999E-2</v>
      </c>
      <c r="AG52" s="6">
        <v>0</v>
      </c>
      <c r="AH52" s="6">
        <v>-60666.258797083326</v>
      </c>
      <c r="AI52" s="9">
        <v>-161048.69501999056</v>
      </c>
      <c r="AJ52" t="s">
        <v>6</v>
      </c>
      <c r="AK52">
        <f t="shared" si="47"/>
        <v>2.4820000000000002</v>
      </c>
      <c r="AL52" s="8">
        <f t="shared" si="48"/>
        <v>3.4820000000000004E-2</v>
      </c>
      <c r="AM52" s="35">
        <f t="shared" si="49"/>
        <v>1.4820000000000002E-2</v>
      </c>
      <c r="AN52" s="4">
        <f t="shared" si="50"/>
        <v>1.4820000000000002E-2</v>
      </c>
      <c r="AO52" s="36">
        <f t="shared" si="51"/>
        <v>-196548.81555516165</v>
      </c>
      <c r="AP52" s="37">
        <f t="shared" si="52"/>
        <v>-157097.02600173699</v>
      </c>
      <c r="AQ52" s="36">
        <f t="shared" si="53"/>
        <v>-117645.23644831232</v>
      </c>
      <c r="AR52" s="31">
        <v>44634</v>
      </c>
      <c r="AS52" s="32">
        <v>-0.5</v>
      </c>
      <c r="AT52" s="10"/>
      <c r="BU52" s="1"/>
      <c r="CC52" s="11"/>
      <c r="CD52" s="11"/>
    </row>
    <row r="53" spans="1:82" ht="15" customHeight="1" x14ac:dyDescent="0.25">
      <c r="A53">
        <v>8665</v>
      </c>
      <c r="B53" t="s">
        <v>210</v>
      </c>
      <c r="C53" t="s">
        <v>211</v>
      </c>
      <c r="D53">
        <v>11394</v>
      </c>
      <c r="E53" t="s">
        <v>2</v>
      </c>
      <c r="F53" t="s">
        <v>3</v>
      </c>
      <c r="G53" t="s">
        <v>4</v>
      </c>
      <c r="H53" t="s">
        <v>147</v>
      </c>
      <c r="I53" s="1">
        <v>45029</v>
      </c>
      <c r="J53" s="1">
        <v>45029</v>
      </c>
      <c r="K53" s="1">
        <v>45120</v>
      </c>
      <c r="L53" s="1">
        <v>45029</v>
      </c>
      <c r="M53" s="2">
        <v>5916294.6299999999</v>
      </c>
      <c r="N53" s="39">
        <f t="shared" si="0"/>
        <v>45107</v>
      </c>
      <c r="O53" t="s">
        <v>15</v>
      </c>
      <c r="P53" t="s">
        <v>8</v>
      </c>
      <c r="Q53" s="4">
        <v>1.6400000000000001E-2</v>
      </c>
      <c r="R53" s="1">
        <v>45029</v>
      </c>
      <c r="S53" s="1">
        <v>45029</v>
      </c>
      <c r="T53" s="1">
        <v>45120</v>
      </c>
      <c r="U53" s="1">
        <v>45029</v>
      </c>
      <c r="V53" s="5">
        <f t="shared" si="1"/>
        <v>0.21369863013698631</v>
      </c>
      <c r="W53">
        <f t="shared" si="2"/>
        <v>78</v>
      </c>
      <c r="X53" s="6">
        <v>0</v>
      </c>
      <c r="Y53" s="6">
        <v>0</v>
      </c>
      <c r="Z53" s="6">
        <v>-47512.283099872497</v>
      </c>
      <c r="AA53" s="6">
        <v>-47512.283099872497</v>
      </c>
      <c r="AB53">
        <v>0</v>
      </c>
      <c r="AC53">
        <v>-791.63308979750002</v>
      </c>
      <c r="AD53" s="7">
        <v>5916294.6299999999</v>
      </c>
      <c r="AE53" s="4">
        <v>3.177E-2</v>
      </c>
      <c r="AF53" s="8">
        <v>1.6400000000000001E-2</v>
      </c>
      <c r="AG53" s="6">
        <v>0</v>
      </c>
      <c r="AH53" s="6">
        <v>-24526.328071700002</v>
      </c>
      <c r="AI53" s="9">
        <v>-72038.611171572498</v>
      </c>
      <c r="AJ53" t="s">
        <v>6</v>
      </c>
      <c r="AK53">
        <f t="shared" si="47"/>
        <v>3.177</v>
      </c>
      <c r="AL53" s="8">
        <f t="shared" si="48"/>
        <v>4.1770000000000002E-2</v>
      </c>
      <c r="AM53" s="35">
        <f t="shared" si="49"/>
        <v>2.1769999999999998E-2</v>
      </c>
      <c r="AN53" s="4">
        <f t="shared" si="50"/>
        <v>2.1769999999999998E-2</v>
      </c>
      <c r="AO53" s="36">
        <f t="shared" si="51"/>
        <v>-73544.567049078905</v>
      </c>
      <c r="AP53" s="37">
        <f t="shared" si="52"/>
        <v>-60901.526469900826</v>
      </c>
      <c r="AQ53" s="36">
        <f t="shared" si="53"/>
        <v>-48258.485890722732</v>
      </c>
      <c r="AR53" s="31">
        <v>44635</v>
      </c>
      <c r="AS53" s="32">
        <v>-0.502</v>
      </c>
      <c r="AT53" s="10"/>
      <c r="BU53" s="1"/>
      <c r="CC53" s="11"/>
      <c r="CD53" s="11"/>
    </row>
    <row r="54" spans="1:82" ht="15" customHeight="1" x14ac:dyDescent="0.25">
      <c r="A54">
        <v>9804</v>
      </c>
      <c r="B54" t="s">
        <v>212</v>
      </c>
      <c r="C54" t="s">
        <v>213</v>
      </c>
      <c r="D54">
        <v>11395</v>
      </c>
      <c r="E54" t="s">
        <v>2</v>
      </c>
      <c r="F54" t="s">
        <v>3</v>
      </c>
      <c r="G54" t="s">
        <v>4</v>
      </c>
      <c r="H54" t="s">
        <v>147</v>
      </c>
      <c r="I54" s="1">
        <v>45047</v>
      </c>
      <c r="J54" s="1">
        <v>45070</v>
      </c>
      <c r="K54" s="1">
        <v>45162</v>
      </c>
      <c r="L54" s="1">
        <v>45070</v>
      </c>
      <c r="M54" s="2">
        <v>6074626.7199999997</v>
      </c>
      <c r="N54" s="39">
        <f t="shared" si="0"/>
        <v>45107</v>
      </c>
      <c r="O54" t="s">
        <v>15</v>
      </c>
      <c r="P54" t="s">
        <v>8</v>
      </c>
      <c r="Q54" s="4">
        <v>1.46E-2</v>
      </c>
      <c r="R54" s="1">
        <v>45047</v>
      </c>
      <c r="S54" s="1">
        <v>45070</v>
      </c>
      <c r="T54" s="1">
        <v>45162</v>
      </c>
      <c r="U54" s="1">
        <v>45070</v>
      </c>
      <c r="V54" s="5">
        <f t="shared" si="1"/>
        <v>0.10136986301369863</v>
      </c>
      <c r="W54">
        <f t="shared" si="2"/>
        <v>37</v>
      </c>
      <c r="X54" s="6">
        <v>0</v>
      </c>
      <c r="Y54" s="6">
        <v>0</v>
      </c>
      <c r="Z54" s="6">
        <v>-50686.010393155542</v>
      </c>
      <c r="AA54" s="6">
        <v>-50686.010393155542</v>
      </c>
      <c r="AB54">
        <v>0</v>
      </c>
      <c r="AC54">
        <v>-797.29475699999978</v>
      </c>
      <c r="AD54" s="7">
        <v>6074626.7199999997</v>
      </c>
      <c r="AE54" s="4">
        <v>3.2649999999999998E-2</v>
      </c>
      <c r="AF54" s="8">
        <v>1.46E-2</v>
      </c>
      <c r="AG54" s="6">
        <v>0</v>
      </c>
      <c r="AH54" s="6">
        <v>-22665.107250844441</v>
      </c>
      <c r="AI54" s="9">
        <v>-73351.117643999984</v>
      </c>
      <c r="AJ54" t="s">
        <v>6</v>
      </c>
      <c r="AK54">
        <f>VLOOKUP(I54,$AR$2:$AS$603,2,TRUE)</f>
        <v>3.2650000000000001</v>
      </c>
      <c r="AL54" s="8">
        <f t="shared" si="48"/>
        <v>4.265E-2</v>
      </c>
      <c r="AM54" s="35">
        <f t="shared" si="49"/>
        <v>2.2649999999999997E-2</v>
      </c>
      <c r="AN54" s="4">
        <f t="shared" si="50"/>
        <v>2.2649999999999997E-2</v>
      </c>
      <c r="AO54" s="36">
        <f t="shared" si="51"/>
        <v>-35253.638492164384</v>
      </c>
      <c r="AP54" s="37">
        <f t="shared" si="52"/>
        <v>-29095.797707506845</v>
      </c>
      <c r="AQ54" s="36">
        <f t="shared" si="53"/>
        <v>-22937.956922849313</v>
      </c>
      <c r="AR54" s="31">
        <v>44636</v>
      </c>
      <c r="AS54" s="32">
        <v>-0.48799999999999999</v>
      </c>
      <c r="AT54" s="10"/>
      <c r="BU54" s="1"/>
      <c r="CC54" s="11"/>
      <c r="CD54" s="11"/>
    </row>
    <row r="55" spans="1:82" ht="15" customHeight="1" x14ac:dyDescent="0.25">
      <c r="A55">
        <v>2213</v>
      </c>
      <c r="B55" t="s">
        <v>214</v>
      </c>
      <c r="C55" t="s">
        <v>215</v>
      </c>
      <c r="D55">
        <v>11396</v>
      </c>
      <c r="E55" t="s">
        <v>127</v>
      </c>
      <c r="F55" t="s">
        <v>3</v>
      </c>
      <c r="G55" t="s">
        <v>4</v>
      </c>
      <c r="H55" t="s">
        <v>188</v>
      </c>
      <c r="I55" s="1"/>
      <c r="J55" s="1">
        <v>45107</v>
      </c>
      <c r="K55" s="1">
        <v>45138</v>
      </c>
      <c r="L55" s="1">
        <v>45138</v>
      </c>
      <c r="M55" s="2">
        <v>22710741.899999999</v>
      </c>
      <c r="N55" s="39">
        <f t="shared" si="0"/>
        <v>45107</v>
      </c>
      <c r="O55" s="12">
        <v>1.7999999999999999E-2</v>
      </c>
      <c r="P55" t="s">
        <v>109</v>
      </c>
      <c r="Q55" s="4"/>
      <c r="R55" s="1">
        <v>45138</v>
      </c>
      <c r="S55" s="1">
        <v>45107</v>
      </c>
      <c r="T55" s="1">
        <v>45138</v>
      </c>
      <c r="U55" s="1">
        <v>45138</v>
      </c>
      <c r="V55" s="5">
        <f t="shared" si="1"/>
        <v>0</v>
      </c>
      <c r="W55">
        <f t="shared" si="2"/>
        <v>0</v>
      </c>
      <c r="X55" s="6">
        <v>-33959.769898033483</v>
      </c>
      <c r="Y55" s="6">
        <v>-33959.769898033483</v>
      </c>
      <c r="Z55" s="6">
        <v>-34066.11284999999</v>
      </c>
      <c r="AA55" s="6">
        <v>-34066.11284999999</v>
      </c>
      <c r="AB55">
        <v>0.99687833618015775</v>
      </c>
      <c r="AC55">
        <v>-1135.5370949999997</v>
      </c>
      <c r="AD55" s="7">
        <v>22710741.899999999</v>
      </c>
      <c r="AE55" s="4">
        <v>1.7999999999999999E-2</v>
      </c>
      <c r="AF55" s="8">
        <v>0</v>
      </c>
      <c r="AG55" s="6">
        <v>0</v>
      </c>
      <c r="AH55" s="6">
        <v>0</v>
      </c>
      <c r="AI55" s="9">
        <v>-33959.769898033483</v>
      </c>
      <c r="AJ55" t="s">
        <v>6</v>
      </c>
      <c r="AO55" s="40">
        <f>AP55</f>
        <v>0</v>
      </c>
      <c r="AP55" s="40">
        <f>-V55*M55*AE55</f>
        <v>0</v>
      </c>
      <c r="AQ55" s="40">
        <f>AP55</f>
        <v>0</v>
      </c>
      <c r="AR55" s="31">
        <v>44637</v>
      </c>
      <c r="AS55" s="32">
        <v>-0.49299999999999999</v>
      </c>
      <c r="AT55" s="10"/>
      <c r="BU55" s="1"/>
      <c r="CC55" s="11"/>
      <c r="CD55" s="11"/>
    </row>
    <row r="56" spans="1:82" ht="15" customHeight="1" x14ac:dyDescent="0.25">
      <c r="A56">
        <v>3692</v>
      </c>
      <c r="B56" t="s">
        <v>216</v>
      </c>
      <c r="C56" t="s">
        <v>217</v>
      </c>
      <c r="D56">
        <v>11398</v>
      </c>
      <c r="E56" t="s">
        <v>2</v>
      </c>
      <c r="F56" t="s">
        <v>3</v>
      </c>
      <c r="G56" t="s">
        <v>4</v>
      </c>
      <c r="H56" t="s">
        <v>95</v>
      </c>
      <c r="I56" s="1">
        <v>45041</v>
      </c>
      <c r="J56" s="1">
        <v>45043</v>
      </c>
      <c r="K56" s="1">
        <v>45134</v>
      </c>
      <c r="L56" s="1">
        <v>45043</v>
      </c>
      <c r="M56" s="2">
        <v>1017847.04</v>
      </c>
      <c r="N56" s="39">
        <f t="shared" si="0"/>
        <v>45107</v>
      </c>
      <c r="O56" s="12" t="s">
        <v>15</v>
      </c>
      <c r="P56" t="s">
        <v>8</v>
      </c>
      <c r="Q56" s="4"/>
      <c r="R56" s="1">
        <v>45041</v>
      </c>
      <c r="S56" s="1">
        <v>45043</v>
      </c>
      <c r="T56" s="1">
        <v>45134</v>
      </c>
      <c r="U56" s="1">
        <v>45043</v>
      </c>
      <c r="V56" s="5">
        <f t="shared" si="1"/>
        <v>0.17534246575342466</v>
      </c>
      <c r="W56">
        <f t="shared" si="2"/>
        <v>64</v>
      </c>
      <c r="X56" s="6">
        <v>0</v>
      </c>
      <c r="Y56" s="6">
        <v>0</v>
      </c>
      <c r="Z56" s="6">
        <v>-8408.2082092088876</v>
      </c>
      <c r="AA56" s="6">
        <v>-8408.2082092088876</v>
      </c>
      <c r="AB56">
        <v>0</v>
      </c>
      <c r="AC56">
        <v>-92.397892408888879</v>
      </c>
      <c r="AD56" s="7">
        <v>1017847.04</v>
      </c>
      <c r="AE56" s="4">
        <v>3.2680000000000001E-2</v>
      </c>
      <c r="AF56" s="8">
        <v>0</v>
      </c>
      <c r="AG56" s="6">
        <v>0</v>
      </c>
      <c r="AH56" s="6">
        <v>0</v>
      </c>
      <c r="AI56" s="9">
        <v>-8408.2082092088876</v>
      </c>
      <c r="AJ56" t="s">
        <v>6</v>
      </c>
      <c r="AK56">
        <f t="shared" ref="AK56" si="54">VLOOKUP(I56,$AR$2:$AS$603,2,FALSE)</f>
        <v>3.2679999999999998</v>
      </c>
      <c r="AL56" s="8">
        <f t="shared" ref="AL56:AL57" si="55">AK56/100+$AT$1</f>
        <v>4.2680000000000003E-2</v>
      </c>
      <c r="AM56" s="35">
        <f t="shared" ref="AM56:AM57" si="56">AK56/100-$AT$1</f>
        <v>2.2679999999999999E-2</v>
      </c>
      <c r="AN56" s="4">
        <f t="shared" ref="AN56:AN57" si="57">IF(AND(RIGHT(O56,3)="Max",AM56&lt;0%),0%,AM56)</f>
        <v>2.2679999999999999E-2</v>
      </c>
      <c r="AO56" s="36">
        <f t="shared" ref="AO56:AO57" si="58">-(((AL56+AF56)*AD56*V56))</f>
        <v>-7617.1768402761654</v>
      </c>
      <c r="AP56" s="37">
        <f t="shared" ref="AP56:AP57" si="59">-(((AE56+AF56)*AD56*V56))</f>
        <v>-5832.4587427419174</v>
      </c>
      <c r="AQ56" s="36">
        <f t="shared" ref="AQ56:AQ57" si="60">-(((AN56+AF56)*AD56*V56))</f>
        <v>-4047.7406452076716</v>
      </c>
      <c r="AR56" s="31">
        <v>44638</v>
      </c>
      <c r="AS56" s="32">
        <v>-0.48699999999999999</v>
      </c>
      <c r="AT56" s="10"/>
      <c r="BU56" s="1"/>
      <c r="CC56" s="11"/>
      <c r="CD56" s="11"/>
    </row>
    <row r="57" spans="1:82" ht="15" customHeight="1" x14ac:dyDescent="0.25">
      <c r="A57">
        <v>32823</v>
      </c>
      <c r="B57" t="s">
        <v>218</v>
      </c>
      <c r="C57" t="s">
        <v>219</v>
      </c>
      <c r="D57">
        <v>11401</v>
      </c>
      <c r="E57" t="s">
        <v>2</v>
      </c>
      <c r="F57" t="s">
        <v>3</v>
      </c>
      <c r="G57" t="s">
        <v>4</v>
      </c>
      <c r="H57" t="s">
        <v>5</v>
      </c>
      <c r="I57" s="1">
        <v>45017</v>
      </c>
      <c r="J57" s="1">
        <v>45017</v>
      </c>
      <c r="K57" s="1">
        <v>45108</v>
      </c>
      <c r="L57" s="1">
        <v>45108</v>
      </c>
      <c r="M57" s="2">
        <v>646696.53</v>
      </c>
      <c r="N57" s="39">
        <f t="shared" si="0"/>
        <v>45107</v>
      </c>
      <c r="O57" s="12" t="s">
        <v>15</v>
      </c>
      <c r="P57" t="s">
        <v>8</v>
      </c>
      <c r="Q57" s="4">
        <v>1.6E-2</v>
      </c>
      <c r="R57" s="1">
        <v>45017</v>
      </c>
      <c r="S57" s="1">
        <v>45017</v>
      </c>
      <c r="T57" s="1">
        <v>45108</v>
      </c>
      <c r="U57" s="1">
        <v>45108</v>
      </c>
      <c r="V57" s="5">
        <f t="shared" si="1"/>
        <v>0.24657534246575341</v>
      </c>
      <c r="W57">
        <f t="shared" si="2"/>
        <v>90</v>
      </c>
      <c r="X57" s="6">
        <v>-4965.6473333573076</v>
      </c>
      <c r="Y57" s="6">
        <v>-4965.6473333573076</v>
      </c>
      <c r="Z57" s="6">
        <v>-4966.2341469649991</v>
      </c>
      <c r="AA57" s="6">
        <v>-4966.2341469649991</v>
      </c>
      <c r="AB57">
        <v>0.99988183931922536</v>
      </c>
      <c r="AC57">
        <v>-83.316069614999989</v>
      </c>
      <c r="AD57" s="7">
        <v>646696.53</v>
      </c>
      <c r="AE57" s="4">
        <v>3.0379999999999997E-2</v>
      </c>
      <c r="AF57" s="8">
        <v>1.6E-2</v>
      </c>
      <c r="AG57" s="6">
        <v>-2615.2191354087208</v>
      </c>
      <c r="AH57" s="6">
        <v>-2615.5281880000002</v>
      </c>
      <c r="AI57" s="9">
        <v>-7580.8664687660284</v>
      </c>
      <c r="AJ57" t="s">
        <v>6</v>
      </c>
      <c r="AK57">
        <f>VLOOKUP(I57,$AR$2:$AS$603,2,TRUE)</f>
        <v>3.0379999999999998</v>
      </c>
      <c r="AL57" s="8">
        <f t="shared" si="55"/>
        <v>4.0379999999999999E-2</v>
      </c>
      <c r="AM57" s="35">
        <f t="shared" si="56"/>
        <v>2.0379999999999995E-2</v>
      </c>
      <c r="AN57" s="4">
        <f t="shared" si="57"/>
        <v>2.0379999999999995E-2</v>
      </c>
      <c r="AO57" s="36">
        <f t="shared" si="58"/>
        <v>-8990.3220069205472</v>
      </c>
      <c r="AP57" s="37">
        <f t="shared" si="59"/>
        <v>-7395.7278233589032</v>
      </c>
      <c r="AQ57" s="36">
        <f t="shared" si="60"/>
        <v>-5801.1336397972591</v>
      </c>
      <c r="AR57" s="31">
        <v>44641</v>
      </c>
      <c r="AS57" s="32">
        <v>-0.49399999999999999</v>
      </c>
      <c r="AT57" s="10"/>
      <c r="BU57" s="1"/>
      <c r="CC57" s="11"/>
      <c r="CD57" s="11"/>
    </row>
    <row r="58" spans="1:82" ht="15" customHeight="1" x14ac:dyDescent="0.25">
      <c r="A58">
        <v>2603</v>
      </c>
      <c r="B58" t="s">
        <v>220</v>
      </c>
      <c r="C58" t="s">
        <v>221</v>
      </c>
      <c r="D58">
        <v>11412</v>
      </c>
      <c r="E58" t="s">
        <v>127</v>
      </c>
      <c r="F58" t="s">
        <v>3</v>
      </c>
      <c r="G58" t="s">
        <v>4</v>
      </c>
      <c r="H58" t="s">
        <v>222</v>
      </c>
      <c r="I58" s="1"/>
      <c r="J58" s="1">
        <v>44927</v>
      </c>
      <c r="K58" s="1">
        <v>45292</v>
      </c>
      <c r="L58" s="1">
        <v>45292</v>
      </c>
      <c r="M58" s="2">
        <v>50000000</v>
      </c>
      <c r="N58" s="39">
        <f t="shared" si="0"/>
        <v>45107</v>
      </c>
      <c r="O58">
        <v>2.3E-2</v>
      </c>
      <c r="P58" t="s">
        <v>223</v>
      </c>
      <c r="Q58" s="4"/>
      <c r="R58" s="1">
        <v>45292</v>
      </c>
      <c r="S58" s="1">
        <v>44927</v>
      </c>
      <c r="T58" s="1">
        <v>45292</v>
      </c>
      <c r="U58" s="1">
        <v>45292</v>
      </c>
      <c r="V58" s="5">
        <f t="shared" si="1"/>
        <v>0.49315068493150682</v>
      </c>
      <c r="W58">
        <f t="shared" si="2"/>
        <v>180</v>
      </c>
      <c r="X58" s="6">
        <v>-1128169.5730349519</v>
      </c>
      <c r="Y58" s="6">
        <v>-1128169.5730349519</v>
      </c>
      <c r="Z58" s="6">
        <v>-1150000</v>
      </c>
      <c r="AA58" s="6">
        <v>-1150000</v>
      </c>
      <c r="AB58">
        <v>0.98101702003039304</v>
      </c>
      <c r="AC58">
        <v>-3150.6849315068494</v>
      </c>
      <c r="AD58" s="7">
        <v>50000000</v>
      </c>
      <c r="AE58" s="4">
        <v>2.3E-2</v>
      </c>
      <c r="AF58" s="8">
        <v>0</v>
      </c>
      <c r="AG58" s="6">
        <v>0</v>
      </c>
      <c r="AH58" s="6">
        <v>0</v>
      </c>
      <c r="AI58" s="9">
        <v>-1128169.5730349519</v>
      </c>
      <c r="AJ58" t="s">
        <v>6</v>
      </c>
      <c r="AO58" s="40">
        <f t="shared" ref="AO58:AO59" si="61">AP58</f>
        <v>-567123.28767123283</v>
      </c>
      <c r="AP58" s="40">
        <f t="shared" ref="AP58:AP59" si="62">-V58*M58*AE58</f>
        <v>-567123.28767123283</v>
      </c>
      <c r="AQ58" s="40">
        <f t="shared" ref="AQ58:AQ59" si="63">AP58</f>
        <v>-567123.28767123283</v>
      </c>
      <c r="AR58" s="31">
        <v>44642</v>
      </c>
      <c r="AS58" s="32">
        <v>-0.499</v>
      </c>
      <c r="AT58" s="10"/>
      <c r="BU58" s="1"/>
      <c r="CC58" s="11"/>
      <c r="CD58" s="11"/>
    </row>
    <row r="59" spans="1:82" ht="15" customHeight="1" x14ac:dyDescent="0.25">
      <c r="A59">
        <v>2604</v>
      </c>
      <c r="B59" t="s">
        <v>220</v>
      </c>
      <c r="C59" t="s">
        <v>221</v>
      </c>
      <c r="D59">
        <v>11412</v>
      </c>
      <c r="E59" t="s">
        <v>127</v>
      </c>
      <c r="F59" t="s">
        <v>3</v>
      </c>
      <c r="G59" t="s">
        <v>4</v>
      </c>
      <c r="H59" t="s">
        <v>222</v>
      </c>
      <c r="I59" s="1"/>
      <c r="J59" s="1">
        <v>44991</v>
      </c>
      <c r="K59" s="1">
        <v>45357</v>
      </c>
      <c r="L59" s="1">
        <v>45357</v>
      </c>
      <c r="M59" s="2">
        <v>50000000</v>
      </c>
      <c r="N59" s="39">
        <f t="shared" si="0"/>
        <v>45107</v>
      </c>
      <c r="O59">
        <v>2.3E-2</v>
      </c>
      <c r="P59" t="s">
        <v>223</v>
      </c>
      <c r="Q59" s="4"/>
      <c r="R59" s="1">
        <v>45357</v>
      </c>
      <c r="S59" s="1">
        <v>44991</v>
      </c>
      <c r="T59" s="1">
        <v>45357</v>
      </c>
      <c r="U59" s="1">
        <v>45357</v>
      </c>
      <c r="V59" s="5">
        <f t="shared" si="1"/>
        <v>0.31780821917808222</v>
      </c>
      <c r="W59">
        <f t="shared" si="2"/>
        <v>116</v>
      </c>
      <c r="X59" s="6">
        <v>-1123386.0911254021</v>
      </c>
      <c r="Y59" s="6">
        <v>-1123386.0911254021</v>
      </c>
      <c r="Z59" s="6">
        <v>-1153150.6849315069</v>
      </c>
      <c r="AA59" s="6">
        <v>-1153150.6849315069</v>
      </c>
      <c r="AB59">
        <v>0.97418846106146773</v>
      </c>
      <c r="AC59">
        <v>-3150.6849315068494</v>
      </c>
      <c r="AD59" s="7">
        <v>50000000</v>
      </c>
      <c r="AE59" s="4">
        <v>2.3E-2</v>
      </c>
      <c r="AF59" s="8">
        <v>0</v>
      </c>
      <c r="AG59" s="6">
        <v>0</v>
      </c>
      <c r="AH59" s="6">
        <v>0</v>
      </c>
      <c r="AI59" s="9">
        <v>-1123386.0911254021</v>
      </c>
      <c r="AJ59" t="s">
        <v>6</v>
      </c>
      <c r="AO59" s="40">
        <f t="shared" si="61"/>
        <v>-365479.45205479459</v>
      </c>
      <c r="AP59" s="40">
        <f t="shared" si="62"/>
        <v>-365479.45205479459</v>
      </c>
      <c r="AQ59" s="40">
        <f t="shared" si="63"/>
        <v>-365479.45205479459</v>
      </c>
      <c r="AR59" s="31">
        <v>44643</v>
      </c>
      <c r="AS59" s="32">
        <v>-0.49299999999999999</v>
      </c>
      <c r="AT59" s="10"/>
      <c r="BU59" s="1"/>
      <c r="CC59" s="11"/>
      <c r="CD59" s="11"/>
    </row>
    <row r="60" spans="1:82" ht="15" customHeight="1" x14ac:dyDescent="0.25">
      <c r="A60">
        <v>646</v>
      </c>
      <c r="B60" t="s">
        <v>224</v>
      </c>
      <c r="C60" t="s">
        <v>225</v>
      </c>
      <c r="D60">
        <v>11417</v>
      </c>
      <c r="E60" t="s">
        <v>2</v>
      </c>
      <c r="F60" t="s">
        <v>3</v>
      </c>
      <c r="G60" t="s">
        <v>4</v>
      </c>
      <c r="H60" t="s">
        <v>226</v>
      </c>
      <c r="I60" s="1">
        <v>45105</v>
      </c>
      <c r="J60" s="1">
        <v>45107</v>
      </c>
      <c r="K60" s="1">
        <v>45199</v>
      </c>
      <c r="L60" s="1">
        <v>45199</v>
      </c>
      <c r="M60" s="2">
        <v>5382283.8499999996</v>
      </c>
      <c r="N60" s="39">
        <f t="shared" si="0"/>
        <v>45107</v>
      </c>
      <c r="O60" t="s">
        <v>7</v>
      </c>
      <c r="P60" t="s">
        <v>8</v>
      </c>
      <c r="Q60" s="4">
        <v>1.4999999999999999E-2</v>
      </c>
      <c r="R60" s="1">
        <v>45105</v>
      </c>
      <c r="S60" s="1">
        <v>45107</v>
      </c>
      <c r="T60" s="1">
        <v>45199</v>
      </c>
      <c r="U60" s="1">
        <v>45199</v>
      </c>
      <c r="V60" s="5">
        <f t="shared" si="1"/>
        <v>0</v>
      </c>
      <c r="W60">
        <f t="shared" si="2"/>
        <v>0</v>
      </c>
      <c r="X60" s="6">
        <v>-49032.17199135133</v>
      </c>
      <c r="Y60" s="6">
        <v>-49032.17199135133</v>
      </c>
      <c r="Z60" s="6">
        <v>-49489.501969211102</v>
      </c>
      <c r="AA60" s="6">
        <v>-49489.501969211102</v>
      </c>
      <c r="AB60">
        <v>0.99075905071454762</v>
      </c>
      <c r="AC60">
        <v>-762.19119631388867</v>
      </c>
      <c r="AD60" s="7">
        <v>5382283.8499999996</v>
      </c>
      <c r="AE60" s="4">
        <v>3.5979999999999998E-2</v>
      </c>
      <c r="AF60" s="8">
        <v>1.4999999999999999E-2</v>
      </c>
      <c r="AG60" s="6">
        <v>-20441.428011958582</v>
      </c>
      <c r="AH60" s="6">
        <v>-20632.088091666661</v>
      </c>
      <c r="AI60" s="9">
        <v>-69473.600003309912</v>
      </c>
      <c r="AJ60" t="s">
        <v>6</v>
      </c>
      <c r="AK60">
        <f t="shared" ref="AK60:AK63" si="64">VLOOKUP(I60,$AR$2:$AS$603,2,FALSE)</f>
        <v>3.5979999999999999</v>
      </c>
      <c r="AL60" s="8">
        <f t="shared" ref="AL60:AL63" si="65">AK60/100+$AT$1</f>
        <v>4.598E-2</v>
      </c>
      <c r="AM60" s="35">
        <f t="shared" ref="AM60:AM63" si="66">AK60/100-$AT$1</f>
        <v>2.5979999999999996E-2</v>
      </c>
      <c r="AN60" s="4">
        <f t="shared" ref="AN60:AN63" si="67">IF(AND(RIGHT(O60,3)="Max",AM60&lt;0%),0%,AM60)</f>
        <v>2.5979999999999996E-2</v>
      </c>
      <c r="AO60" s="36">
        <f t="shared" ref="AO60:AO63" si="68">-(((AL60+AF60)*AD60*V60))</f>
        <v>0</v>
      </c>
      <c r="AP60" s="37">
        <f t="shared" ref="AP60:AP63" si="69">-(((AE60+AF60)*AD60*V60))</f>
        <v>0</v>
      </c>
      <c r="AQ60" s="36">
        <f t="shared" ref="AQ60:AQ63" si="70">-(((AN60+AF60)*AD60*V60))</f>
        <v>0</v>
      </c>
      <c r="AR60" s="31">
        <v>44644</v>
      </c>
      <c r="AS60" s="32">
        <v>-0.48299999999999998</v>
      </c>
      <c r="AT60" s="10"/>
      <c r="BU60" s="1"/>
      <c r="CC60" s="11"/>
      <c r="CD60" s="11"/>
    </row>
    <row r="61" spans="1:82" ht="15" customHeight="1" x14ac:dyDescent="0.25">
      <c r="A61">
        <v>2028</v>
      </c>
      <c r="B61" t="s">
        <v>227</v>
      </c>
      <c r="C61" t="s">
        <v>228</v>
      </c>
      <c r="D61">
        <v>11421</v>
      </c>
      <c r="E61" t="s">
        <v>2</v>
      </c>
      <c r="F61" t="s">
        <v>3</v>
      </c>
      <c r="G61" t="s">
        <v>4</v>
      </c>
      <c r="H61" t="s">
        <v>229</v>
      </c>
      <c r="I61" s="1">
        <v>44963</v>
      </c>
      <c r="J61" s="1">
        <v>45017</v>
      </c>
      <c r="K61" s="1">
        <v>45108</v>
      </c>
      <c r="L61" s="1">
        <v>45017</v>
      </c>
      <c r="M61" s="2">
        <v>3710966.02</v>
      </c>
      <c r="N61" s="39">
        <f t="shared" si="0"/>
        <v>45107</v>
      </c>
      <c r="O61" t="s">
        <v>15</v>
      </c>
      <c r="P61" t="s">
        <v>8</v>
      </c>
      <c r="Q61" s="4">
        <v>1.6E-2</v>
      </c>
      <c r="R61" s="1">
        <v>44963</v>
      </c>
      <c r="S61" s="1">
        <v>45017</v>
      </c>
      <c r="T61" s="1">
        <v>45108</v>
      </c>
      <c r="U61" s="1">
        <v>45017</v>
      </c>
      <c r="V61" s="5">
        <f t="shared" si="1"/>
        <v>0.24657534246575341</v>
      </c>
      <c r="W61">
        <f t="shared" si="2"/>
        <v>90</v>
      </c>
      <c r="X61" s="6">
        <v>0</v>
      </c>
      <c r="Y61" s="6">
        <v>0</v>
      </c>
      <c r="Z61" s="6">
        <v>-24060.975932174999</v>
      </c>
      <c r="AA61" s="6">
        <v>-24060.975932174999</v>
      </c>
      <c r="AB61">
        <v>0</v>
      </c>
      <c r="AC61">
        <v>-429.33815203611113</v>
      </c>
      <c r="AD61" s="7">
        <v>3710966.02</v>
      </c>
      <c r="AE61" s="4">
        <v>2.5649999999999999E-2</v>
      </c>
      <c r="AF61" s="8">
        <v>1.6E-2</v>
      </c>
      <c r="AG61" s="6">
        <v>0</v>
      </c>
      <c r="AH61" s="6">
        <v>-15008.795903111111</v>
      </c>
      <c r="AI61" s="9">
        <v>-39069.771835286112</v>
      </c>
      <c r="AJ61" t="s">
        <v>6</v>
      </c>
      <c r="AK61">
        <f t="shared" si="64"/>
        <v>2.5649999999999999</v>
      </c>
      <c r="AL61" s="8">
        <f t="shared" si="65"/>
        <v>3.5650000000000001E-2</v>
      </c>
      <c r="AM61" s="35">
        <f t="shared" si="66"/>
        <v>1.5649999999999997E-2</v>
      </c>
      <c r="AN61" s="4">
        <f t="shared" si="67"/>
        <v>1.5649999999999997E-2</v>
      </c>
      <c r="AO61" s="36">
        <f t="shared" si="68"/>
        <v>-47261.439846493151</v>
      </c>
      <c r="AP61" s="37">
        <f t="shared" si="69"/>
        <v>-38111.112673890406</v>
      </c>
      <c r="AQ61" s="36">
        <f t="shared" si="70"/>
        <v>-28960.785501287668</v>
      </c>
      <c r="AR61" s="31">
        <v>44645</v>
      </c>
      <c r="AS61" s="32">
        <v>-0.47699999999999998</v>
      </c>
      <c r="AT61" s="10"/>
      <c r="BU61" s="1"/>
      <c r="CC61" s="11"/>
      <c r="CD61" s="11"/>
    </row>
    <row r="62" spans="1:82" ht="15" customHeight="1" x14ac:dyDescent="0.25">
      <c r="A62">
        <v>10357</v>
      </c>
      <c r="B62" t="s">
        <v>230</v>
      </c>
      <c r="C62" t="s">
        <v>231</v>
      </c>
      <c r="D62">
        <v>11422</v>
      </c>
      <c r="E62" t="s">
        <v>2</v>
      </c>
      <c r="F62" t="s">
        <v>3</v>
      </c>
      <c r="G62" t="s">
        <v>4</v>
      </c>
      <c r="H62" t="s">
        <v>56</v>
      </c>
      <c r="I62" s="1">
        <v>44985</v>
      </c>
      <c r="J62" s="1">
        <v>45017</v>
      </c>
      <c r="K62" s="1">
        <v>45108</v>
      </c>
      <c r="L62" s="1">
        <v>45017</v>
      </c>
      <c r="M62" s="2">
        <v>2261543.4900000002</v>
      </c>
      <c r="N62" s="39">
        <f t="shared" si="0"/>
        <v>45107</v>
      </c>
      <c r="O62" t="s">
        <v>7</v>
      </c>
      <c r="P62" t="s">
        <v>8</v>
      </c>
      <c r="Q62" s="4">
        <v>2.0500000000000001E-2</v>
      </c>
      <c r="R62" s="1">
        <v>44985</v>
      </c>
      <c r="S62" s="1">
        <v>45017</v>
      </c>
      <c r="T62" s="1">
        <v>45108</v>
      </c>
      <c r="U62" s="1">
        <v>45017</v>
      </c>
      <c r="V62" s="5">
        <f t="shared" si="1"/>
        <v>0.24657534246575341</v>
      </c>
      <c r="W62">
        <f t="shared" si="2"/>
        <v>90</v>
      </c>
      <c r="X62" s="6">
        <v>0</v>
      </c>
      <c r="Y62" s="6">
        <v>0</v>
      </c>
      <c r="Z62" s="6">
        <v>-15686.568211860002</v>
      </c>
      <c r="AA62" s="6">
        <v>-15686.568211860002</v>
      </c>
      <c r="AB62">
        <v>0</v>
      </c>
      <c r="AC62">
        <v>-301.16220808500003</v>
      </c>
      <c r="AD62" s="7">
        <v>2261543.4900000002</v>
      </c>
      <c r="AE62" s="4">
        <v>2.7440000000000003E-2</v>
      </c>
      <c r="AF62" s="8">
        <v>2.0500000000000001E-2</v>
      </c>
      <c r="AG62" s="6">
        <v>0</v>
      </c>
      <c r="AH62" s="6">
        <v>-11719.192723875001</v>
      </c>
      <c r="AI62" s="9">
        <v>-27405.760935735001</v>
      </c>
      <c r="AJ62" t="s">
        <v>6</v>
      </c>
      <c r="AK62">
        <f t="shared" si="64"/>
        <v>2.7440000000000002</v>
      </c>
      <c r="AL62" s="8">
        <f t="shared" si="65"/>
        <v>3.7440000000000001E-2</v>
      </c>
      <c r="AM62" s="35">
        <f t="shared" si="66"/>
        <v>1.7440000000000004E-2</v>
      </c>
      <c r="AN62" s="4">
        <f t="shared" si="67"/>
        <v>1.7440000000000004E-2</v>
      </c>
      <c r="AO62" s="36">
        <f t="shared" si="68"/>
        <v>-32309.711460147952</v>
      </c>
      <c r="AP62" s="37">
        <f t="shared" si="69"/>
        <v>-26733.302854668498</v>
      </c>
      <c r="AQ62" s="36">
        <f t="shared" si="70"/>
        <v>-21156.894249189045</v>
      </c>
      <c r="AR62" s="31">
        <v>44648</v>
      </c>
      <c r="AS62" s="32">
        <v>-0.47699999999999998</v>
      </c>
      <c r="AT62" s="10"/>
      <c r="BU62" s="1"/>
      <c r="CC62" s="11"/>
      <c r="CD62" s="11"/>
    </row>
    <row r="63" spans="1:82" ht="15" customHeight="1" x14ac:dyDescent="0.25">
      <c r="A63">
        <v>1134</v>
      </c>
      <c r="B63" t="s">
        <v>232</v>
      </c>
      <c r="C63" t="s">
        <v>233</v>
      </c>
      <c r="D63">
        <v>11423</v>
      </c>
      <c r="E63" t="s">
        <v>2</v>
      </c>
      <c r="F63" t="s">
        <v>3</v>
      </c>
      <c r="G63" t="s">
        <v>4</v>
      </c>
      <c r="H63" t="s">
        <v>234</v>
      </c>
      <c r="I63" s="1">
        <v>45076</v>
      </c>
      <c r="J63" s="1">
        <v>45078</v>
      </c>
      <c r="K63" s="1">
        <v>45108</v>
      </c>
      <c r="L63" s="1">
        <v>45108</v>
      </c>
      <c r="M63" s="2">
        <v>7743027.21</v>
      </c>
      <c r="N63" s="39">
        <f t="shared" si="0"/>
        <v>45107</v>
      </c>
      <c r="O63" t="s">
        <v>7</v>
      </c>
      <c r="P63" t="s">
        <v>109</v>
      </c>
      <c r="Q63" s="4"/>
      <c r="R63" s="1">
        <v>45076</v>
      </c>
      <c r="S63" s="1">
        <v>45078</v>
      </c>
      <c r="T63" s="1">
        <v>45108</v>
      </c>
      <c r="U63" s="1">
        <v>45108</v>
      </c>
      <c r="V63" s="5">
        <f t="shared" si="1"/>
        <v>7.9452054794520555E-2</v>
      </c>
      <c r="W63">
        <f t="shared" si="2"/>
        <v>29</v>
      </c>
      <c r="X63" s="6">
        <v>-22413.415075594301</v>
      </c>
      <c r="Y63" s="6">
        <v>-22413.415075594301</v>
      </c>
      <c r="Z63" s="6">
        <v>-22416.063772950001</v>
      </c>
      <c r="AA63" s="6">
        <v>-22416.063772950001</v>
      </c>
      <c r="AB63">
        <v>0.99988183931922536</v>
      </c>
      <c r="AC63">
        <v>-747.20212576500001</v>
      </c>
      <c r="AD63" s="7">
        <v>7743027.21</v>
      </c>
      <c r="AE63" s="4">
        <v>3.474E-2</v>
      </c>
      <c r="AF63" s="8">
        <v>0</v>
      </c>
      <c r="AG63" s="6">
        <v>0</v>
      </c>
      <c r="AH63" s="6">
        <v>0</v>
      </c>
      <c r="AI63" s="9">
        <v>-22413.415075594301</v>
      </c>
      <c r="AJ63" t="s">
        <v>6</v>
      </c>
      <c r="AK63">
        <f t="shared" si="64"/>
        <v>3.4740000000000002</v>
      </c>
      <c r="AL63" s="8">
        <f t="shared" si="65"/>
        <v>4.4740000000000002E-2</v>
      </c>
      <c r="AM63" s="35">
        <f t="shared" si="66"/>
        <v>2.4739999999999998E-2</v>
      </c>
      <c r="AN63" s="4">
        <f t="shared" si="67"/>
        <v>2.4739999999999998E-2</v>
      </c>
      <c r="AO63" s="36">
        <f t="shared" si="68"/>
        <v>-27524.022147634525</v>
      </c>
      <c r="AP63" s="37">
        <f t="shared" si="69"/>
        <v>-21372.027925990689</v>
      </c>
      <c r="AQ63" s="36">
        <f t="shared" si="70"/>
        <v>-15220.03370434685</v>
      </c>
      <c r="AR63" s="31">
        <v>44649</v>
      </c>
      <c r="AS63" s="32">
        <v>-0.47299999999999998</v>
      </c>
      <c r="AT63" s="10"/>
      <c r="BU63" s="1"/>
      <c r="CC63" s="11"/>
      <c r="CD63" s="11"/>
    </row>
    <row r="64" spans="1:82" ht="15" customHeight="1" x14ac:dyDescent="0.25">
      <c r="A64">
        <v>2680</v>
      </c>
      <c r="B64" t="s">
        <v>235</v>
      </c>
      <c r="C64" t="s">
        <v>236</v>
      </c>
      <c r="D64">
        <v>11447</v>
      </c>
      <c r="E64" t="s">
        <v>127</v>
      </c>
      <c r="F64" t="s">
        <v>3</v>
      </c>
      <c r="G64" t="s">
        <v>4</v>
      </c>
      <c r="H64" t="s">
        <v>188</v>
      </c>
      <c r="I64" s="1"/>
      <c r="J64" s="1">
        <v>45104</v>
      </c>
      <c r="K64" s="1">
        <v>45134</v>
      </c>
      <c r="L64" s="1">
        <v>45134</v>
      </c>
      <c r="M64" s="2">
        <v>13391434.92</v>
      </c>
      <c r="N64" s="39">
        <f t="shared" si="0"/>
        <v>45107</v>
      </c>
      <c r="O64" s="12">
        <v>1.7999999999999999E-2</v>
      </c>
      <c r="P64" t="s">
        <v>109</v>
      </c>
      <c r="Q64" s="4"/>
      <c r="R64" s="1">
        <v>45134</v>
      </c>
      <c r="S64" s="1">
        <v>45104</v>
      </c>
      <c r="T64" s="1">
        <v>45134</v>
      </c>
      <c r="U64" s="1">
        <v>45134</v>
      </c>
      <c r="V64" s="5">
        <f t="shared" si="1"/>
        <v>8.21917808219178E-3</v>
      </c>
      <c r="W64">
        <f t="shared" si="2"/>
        <v>3</v>
      </c>
      <c r="X64" s="6">
        <v>-20032.232261122543</v>
      </c>
      <c r="Y64" s="6">
        <v>-20032.232261122543</v>
      </c>
      <c r="Z64" s="6">
        <v>-20087.15238</v>
      </c>
      <c r="AA64" s="6">
        <v>-20087.15238</v>
      </c>
      <c r="AB64">
        <v>0.99726590818656113</v>
      </c>
      <c r="AC64">
        <v>-669.57174599999996</v>
      </c>
      <c r="AD64" s="7">
        <v>13391434.92</v>
      </c>
      <c r="AE64" s="4">
        <v>1.7999999999999999E-2</v>
      </c>
      <c r="AF64" s="8">
        <v>0</v>
      </c>
      <c r="AG64" s="6">
        <v>0</v>
      </c>
      <c r="AH64" s="6">
        <v>0</v>
      </c>
      <c r="AI64" s="9">
        <v>-20032.232261122543</v>
      </c>
      <c r="AJ64" t="s">
        <v>6</v>
      </c>
      <c r="AO64" s="40">
        <f>AP64</f>
        <v>-1981.1985909041091</v>
      </c>
      <c r="AP64" s="40">
        <f>-V64*M64*AE64</f>
        <v>-1981.1985909041091</v>
      </c>
      <c r="AQ64" s="40">
        <f>AP64</f>
        <v>-1981.1985909041091</v>
      </c>
      <c r="AR64" s="31">
        <v>44650</v>
      </c>
      <c r="AS64" s="32">
        <v>-0.46400000000000002</v>
      </c>
      <c r="AT64" s="10"/>
      <c r="BU64" s="1"/>
      <c r="CC64" s="11"/>
      <c r="CD64" s="11"/>
    </row>
    <row r="65" spans="1:82" ht="15" customHeight="1" x14ac:dyDescent="0.25">
      <c r="A65">
        <v>3516</v>
      </c>
      <c r="B65" t="s">
        <v>237</v>
      </c>
      <c r="C65" t="s">
        <v>238</v>
      </c>
      <c r="D65">
        <v>11448</v>
      </c>
      <c r="E65" t="s">
        <v>2</v>
      </c>
      <c r="F65" t="s">
        <v>3</v>
      </c>
      <c r="G65" t="s">
        <v>4</v>
      </c>
      <c r="H65" t="s">
        <v>156</v>
      </c>
      <c r="I65" s="1">
        <v>45078</v>
      </c>
      <c r="J65" s="1">
        <v>45107</v>
      </c>
      <c r="K65" s="1">
        <v>45199</v>
      </c>
      <c r="L65" s="1">
        <v>45199</v>
      </c>
      <c r="M65" s="2">
        <v>288201.67</v>
      </c>
      <c r="N65" s="39">
        <f t="shared" si="0"/>
        <v>45107</v>
      </c>
      <c r="O65" t="s">
        <v>15</v>
      </c>
      <c r="P65" t="s">
        <v>8</v>
      </c>
      <c r="Q65" s="4">
        <v>1.6E-2</v>
      </c>
      <c r="R65" s="1">
        <v>45078</v>
      </c>
      <c r="S65" s="1">
        <v>45107</v>
      </c>
      <c r="T65" s="1">
        <v>45199</v>
      </c>
      <c r="U65" s="1">
        <v>45199</v>
      </c>
      <c r="V65" s="5">
        <f t="shared" si="1"/>
        <v>0</v>
      </c>
      <c r="W65">
        <f t="shared" si="2"/>
        <v>0</v>
      </c>
      <c r="X65" s="6">
        <v>-2526.2535191364377</v>
      </c>
      <c r="Y65" s="6">
        <v>-2526.2535191364377</v>
      </c>
      <c r="Z65" s="6">
        <v>-2549.8162417133335</v>
      </c>
      <c r="AA65" s="6">
        <v>-2549.8162417133335</v>
      </c>
      <c r="AB65">
        <v>0.99075905071454762</v>
      </c>
      <c r="AC65">
        <v>-40.524357042777773</v>
      </c>
      <c r="AD65" s="7">
        <v>288201.67</v>
      </c>
      <c r="AE65" s="4">
        <v>3.4620000000000005E-2</v>
      </c>
      <c r="AF65" s="8">
        <v>1.6E-2</v>
      </c>
      <c r="AG65" s="6">
        <v>-1167.5348441993933</v>
      </c>
      <c r="AH65" s="6">
        <v>-1178.4246062222221</v>
      </c>
      <c r="AI65" s="9">
        <v>-3693.788363335831</v>
      </c>
      <c r="AJ65" t="s">
        <v>6</v>
      </c>
      <c r="AK65">
        <f t="shared" ref="AK65:AK66" si="71">VLOOKUP(I65,$AR$2:$AS$603,2,FALSE)</f>
        <v>3.4620000000000002</v>
      </c>
      <c r="AL65" s="8">
        <f t="shared" ref="AL65:AL66" si="72">AK65/100+$AT$1</f>
        <v>4.4620000000000007E-2</v>
      </c>
      <c r="AM65" s="35">
        <f t="shared" ref="AM65:AM66" si="73">AK65/100-$AT$1</f>
        <v>2.4620000000000003E-2</v>
      </c>
      <c r="AN65" s="4">
        <f t="shared" ref="AN65:AN66" si="74">IF(AND(RIGHT(O65,3)="Max",AM65&lt;0%),0%,AM65)</f>
        <v>2.4620000000000003E-2</v>
      </c>
      <c r="AO65" s="36">
        <f t="shared" ref="AO65:AO66" si="75">-(((AL65+AF65)*AD65*V65))</f>
        <v>0</v>
      </c>
      <c r="AP65" s="37">
        <f t="shared" ref="AP65:AP66" si="76">-(((AE65+AF65)*AD65*V65))</f>
        <v>0</v>
      </c>
      <c r="AQ65" s="36">
        <f t="shared" ref="AQ65:AQ66" si="77">-(((AN65+AF65)*AD65*V65))</f>
        <v>0</v>
      </c>
      <c r="AR65" s="31">
        <v>44651</v>
      </c>
      <c r="AS65" s="32">
        <v>-0.45800000000000002</v>
      </c>
      <c r="AT65" s="10"/>
      <c r="BU65" s="1"/>
      <c r="CC65" s="11"/>
      <c r="CD65" s="11"/>
    </row>
    <row r="66" spans="1:82" ht="15" customHeight="1" x14ac:dyDescent="0.25">
      <c r="A66">
        <v>4199</v>
      </c>
      <c r="B66" t="s">
        <v>239</v>
      </c>
      <c r="C66" t="s">
        <v>240</v>
      </c>
      <c r="D66">
        <v>11450</v>
      </c>
      <c r="E66" t="s">
        <v>2</v>
      </c>
      <c r="F66" t="s">
        <v>3</v>
      </c>
      <c r="G66" t="s">
        <v>4</v>
      </c>
      <c r="H66" t="s">
        <v>167</v>
      </c>
      <c r="I66" s="1">
        <v>44974</v>
      </c>
      <c r="J66" s="1">
        <v>45017</v>
      </c>
      <c r="K66" s="1">
        <v>45108</v>
      </c>
      <c r="L66" s="1">
        <v>45017</v>
      </c>
      <c r="M66" s="2">
        <v>2708451.88</v>
      </c>
      <c r="N66" s="39">
        <f t="shared" si="0"/>
        <v>45107</v>
      </c>
      <c r="O66" t="s">
        <v>15</v>
      </c>
      <c r="P66" t="s">
        <v>8</v>
      </c>
      <c r="Q66" s="4">
        <v>1.7999999999999999E-2</v>
      </c>
      <c r="R66" s="1">
        <v>44974</v>
      </c>
      <c r="S66" s="1">
        <v>45017</v>
      </c>
      <c r="T66" s="1">
        <v>45108</v>
      </c>
      <c r="U66" s="1">
        <v>45017</v>
      </c>
      <c r="V66" s="5">
        <f t="shared" si="1"/>
        <v>0.24657534246575341</v>
      </c>
      <c r="W66">
        <f t="shared" si="2"/>
        <v>90</v>
      </c>
      <c r="X66" s="6">
        <v>0</v>
      </c>
      <c r="Y66" s="6">
        <v>0</v>
      </c>
      <c r="Z66" s="6">
        <v>-18259.254053343331</v>
      </c>
      <c r="AA66" s="6">
        <v>-18259.254053343331</v>
      </c>
      <c r="AB66">
        <v>0</v>
      </c>
      <c r="AC66">
        <v>-336.0737374433333</v>
      </c>
      <c r="AD66" s="7">
        <v>2708451.88</v>
      </c>
      <c r="AE66" s="4">
        <v>2.6669999999999999E-2</v>
      </c>
      <c r="AF66" s="8">
        <v>1.7999999999999999E-2</v>
      </c>
      <c r="AG66" s="6">
        <v>0</v>
      </c>
      <c r="AH66" s="6">
        <v>-12323.456053999998</v>
      </c>
      <c r="AI66" s="9">
        <v>-30582.71010734333</v>
      </c>
      <c r="AJ66" t="s">
        <v>6</v>
      </c>
      <c r="AK66">
        <f t="shared" si="71"/>
        <v>2.6669999999999998</v>
      </c>
      <c r="AL66" s="8">
        <f t="shared" si="72"/>
        <v>3.6670000000000001E-2</v>
      </c>
      <c r="AM66" s="35">
        <f t="shared" si="73"/>
        <v>1.6669999999999997E-2</v>
      </c>
      <c r="AN66" s="4">
        <f t="shared" si="74"/>
        <v>1.6669999999999997E-2</v>
      </c>
      <c r="AO66" s="36">
        <f t="shared" si="75"/>
        <v>-36510.673384010952</v>
      </c>
      <c r="AP66" s="37">
        <f t="shared" si="76"/>
        <v>-29832.29888538082</v>
      </c>
      <c r="AQ66" s="36">
        <f t="shared" si="77"/>
        <v>-23153.924386750678</v>
      </c>
      <c r="AR66" s="31">
        <v>44652</v>
      </c>
      <c r="AS66" s="32">
        <v>-0.46100000000000002</v>
      </c>
      <c r="AT66" s="10"/>
      <c r="BU66" s="1"/>
      <c r="CC66" s="11"/>
      <c r="CD66" s="11"/>
    </row>
    <row r="67" spans="1:82" ht="15" customHeight="1" x14ac:dyDescent="0.25">
      <c r="A67">
        <v>48695</v>
      </c>
      <c r="B67" t="s">
        <v>241</v>
      </c>
      <c r="C67" t="s">
        <v>242</v>
      </c>
      <c r="D67">
        <v>11451</v>
      </c>
      <c r="E67" t="s">
        <v>127</v>
      </c>
      <c r="F67" t="s">
        <v>3</v>
      </c>
      <c r="G67" t="s">
        <v>4</v>
      </c>
      <c r="H67" t="s">
        <v>243</v>
      </c>
      <c r="I67" s="1"/>
      <c r="J67" s="1">
        <v>45078</v>
      </c>
      <c r="K67" s="1">
        <v>45108</v>
      </c>
      <c r="L67" s="1">
        <v>45078</v>
      </c>
      <c r="M67" s="2">
        <v>67044.81</v>
      </c>
      <c r="N67" s="39">
        <f t="shared" ref="N67:N130" si="78">$A$1</f>
        <v>45107</v>
      </c>
      <c r="O67" s="8">
        <v>2.6499999999999999E-2</v>
      </c>
      <c r="P67" t="s">
        <v>8</v>
      </c>
      <c r="Q67" s="4"/>
      <c r="R67" s="1">
        <v>45078</v>
      </c>
      <c r="S67" s="1">
        <v>45078</v>
      </c>
      <c r="T67" s="1">
        <v>45108</v>
      </c>
      <c r="U67" s="1">
        <v>45078</v>
      </c>
      <c r="V67" s="5">
        <f t="shared" ref="V67:V130" si="79">W67/365</f>
        <v>7.9452054794520555E-2</v>
      </c>
      <c r="W67">
        <f t="shared" ref="W67:W130" si="80">N67-J67</f>
        <v>29</v>
      </c>
      <c r="X67" s="6">
        <v>0</v>
      </c>
      <c r="Y67" s="6">
        <v>0</v>
      </c>
      <c r="Z67" s="6">
        <v>-148.05728875</v>
      </c>
      <c r="AA67" s="6">
        <v>-148.05728875</v>
      </c>
      <c r="AB67">
        <v>0</v>
      </c>
      <c r="AC67">
        <v>-4.9352429583333333</v>
      </c>
      <c r="AD67" s="7">
        <v>67044.81</v>
      </c>
      <c r="AE67" s="4">
        <v>2.6499999999999999E-2</v>
      </c>
      <c r="AF67" s="8">
        <v>0</v>
      </c>
      <c r="AG67" s="6">
        <v>0</v>
      </c>
      <c r="AH67" s="6">
        <v>0</v>
      </c>
      <c r="AI67" s="9">
        <v>-148.05728875</v>
      </c>
      <c r="AJ67" t="s">
        <v>6</v>
      </c>
      <c r="AO67" s="40">
        <f t="shared" ref="AO67:AO68" si="81">AP67</f>
        <v>-141.16146982191782</v>
      </c>
      <c r="AP67" s="40">
        <f t="shared" ref="AP67:AP68" si="82">-V67*M67*AE67</f>
        <v>-141.16146982191782</v>
      </c>
      <c r="AQ67" s="40">
        <f t="shared" ref="AQ67:AQ68" si="83">AP67</f>
        <v>-141.16146982191782</v>
      </c>
      <c r="AR67" s="31">
        <v>44655</v>
      </c>
      <c r="AS67" s="32">
        <v>-0.44700000000000001</v>
      </c>
      <c r="AT67" s="10"/>
      <c r="BU67" s="1"/>
      <c r="CC67" s="11"/>
      <c r="CD67" s="11"/>
    </row>
    <row r="68" spans="1:82" ht="15" customHeight="1" x14ac:dyDescent="0.25">
      <c r="A68">
        <v>3167</v>
      </c>
      <c r="B68" t="s">
        <v>244</v>
      </c>
      <c r="C68" t="s">
        <v>245</v>
      </c>
      <c r="D68">
        <v>11452</v>
      </c>
      <c r="E68" t="s">
        <v>127</v>
      </c>
      <c r="F68" t="s">
        <v>3</v>
      </c>
      <c r="G68" t="s">
        <v>4</v>
      </c>
      <c r="H68" t="s">
        <v>246</v>
      </c>
      <c r="I68" s="1"/>
      <c r="J68" s="1">
        <v>45077</v>
      </c>
      <c r="K68" s="1">
        <v>45169</v>
      </c>
      <c r="L68" s="1">
        <v>45169</v>
      </c>
      <c r="M68" s="2">
        <v>3354166.75</v>
      </c>
      <c r="N68" s="39">
        <f t="shared" si="78"/>
        <v>45107</v>
      </c>
      <c r="O68" s="8">
        <v>1.4E-2</v>
      </c>
      <c r="P68" t="s">
        <v>109</v>
      </c>
      <c r="Q68" s="4"/>
      <c r="R68" s="1">
        <v>45169</v>
      </c>
      <c r="S68" s="1">
        <v>45077</v>
      </c>
      <c r="T68" s="1">
        <v>45169</v>
      </c>
      <c r="U68" s="1">
        <v>45169</v>
      </c>
      <c r="V68" s="5">
        <f t="shared" si="79"/>
        <v>8.2191780821917804E-2</v>
      </c>
      <c r="W68">
        <f t="shared" si="80"/>
        <v>30</v>
      </c>
      <c r="X68" s="6">
        <v>-11667.755049974718</v>
      </c>
      <c r="Y68" s="6">
        <v>-11667.755049974718</v>
      </c>
      <c r="Z68" s="6">
        <v>-11739.583625000001</v>
      </c>
      <c r="AA68" s="6">
        <v>-11739.583625000001</v>
      </c>
      <c r="AB68">
        <v>0.99388150573992073</v>
      </c>
      <c r="AC68">
        <v>-130.43981805555558</v>
      </c>
      <c r="AD68" s="7">
        <v>3354166.75</v>
      </c>
      <c r="AE68" s="4">
        <v>1.4E-2</v>
      </c>
      <c r="AF68" s="8">
        <v>0</v>
      </c>
      <c r="AG68" s="6">
        <v>0</v>
      </c>
      <c r="AH68" s="6">
        <v>0</v>
      </c>
      <c r="AI68" s="9">
        <v>-11667.755049974718</v>
      </c>
      <c r="AJ68" t="s">
        <v>6</v>
      </c>
      <c r="AO68" s="40">
        <f t="shared" si="81"/>
        <v>-3859.5891369863016</v>
      </c>
      <c r="AP68" s="40">
        <f t="shared" si="82"/>
        <v>-3859.5891369863016</v>
      </c>
      <c r="AQ68" s="40">
        <f t="shared" si="83"/>
        <v>-3859.5891369863016</v>
      </c>
      <c r="AR68" s="31">
        <v>44656</v>
      </c>
      <c r="AS68" s="32">
        <v>-0.46700000000000003</v>
      </c>
      <c r="AT68" s="10"/>
      <c r="BU68" s="1"/>
      <c r="CC68" s="11"/>
      <c r="CD68" s="11"/>
    </row>
    <row r="69" spans="1:82" ht="15" customHeight="1" x14ac:dyDescent="0.25">
      <c r="A69">
        <v>3313</v>
      </c>
      <c r="B69" t="s">
        <v>247</v>
      </c>
      <c r="C69" t="s">
        <v>248</v>
      </c>
      <c r="D69">
        <v>11455</v>
      </c>
      <c r="E69" t="s">
        <v>2</v>
      </c>
      <c r="F69" t="s">
        <v>3</v>
      </c>
      <c r="G69" t="s">
        <v>4</v>
      </c>
      <c r="H69" t="s">
        <v>249</v>
      </c>
      <c r="I69" s="1">
        <v>45105</v>
      </c>
      <c r="J69" s="1">
        <v>45107</v>
      </c>
      <c r="K69" s="1">
        <v>45199</v>
      </c>
      <c r="L69" s="1">
        <v>45199</v>
      </c>
      <c r="M69" s="2">
        <v>12484213.52</v>
      </c>
      <c r="N69" s="39">
        <f t="shared" si="78"/>
        <v>45107</v>
      </c>
      <c r="O69" t="s">
        <v>174</v>
      </c>
      <c r="P69" t="s">
        <v>8</v>
      </c>
      <c r="Q69" s="4">
        <v>1.8749999999999999E-2</v>
      </c>
      <c r="R69" s="1">
        <v>45105</v>
      </c>
      <c r="S69" s="1">
        <v>45107</v>
      </c>
      <c r="T69" s="1">
        <v>45199</v>
      </c>
      <c r="U69" s="1">
        <v>45199</v>
      </c>
      <c r="V69" s="5">
        <f t="shared" si="79"/>
        <v>0</v>
      </c>
      <c r="W69">
        <f t="shared" si="80"/>
        <v>0</v>
      </c>
      <c r="X69" s="6">
        <v>-124224.45875315557</v>
      </c>
      <c r="Y69" s="6">
        <v>-124224.45875315557</v>
      </c>
      <c r="Z69" s="6">
        <v>-125383.11778586666</v>
      </c>
      <c r="AA69" s="6">
        <v>-125383.11778586666</v>
      </c>
      <c r="AB69">
        <v>0.99075905071454762</v>
      </c>
      <c r="AC69">
        <v>-2013.0794301000001</v>
      </c>
      <c r="AD69" s="7">
        <v>12484213.52</v>
      </c>
      <c r="AE69" s="4">
        <v>3.9300000000000002E-2</v>
      </c>
      <c r="AF69" s="8">
        <v>1.8749999999999999E-2</v>
      </c>
      <c r="AG69" s="6">
        <v>-59267.39444329941</v>
      </c>
      <c r="AH69" s="6">
        <v>-59820.189783333328</v>
      </c>
      <c r="AI69" s="9">
        <v>-183491.85319645499</v>
      </c>
      <c r="AJ69" t="s">
        <v>6</v>
      </c>
      <c r="AK69">
        <f t="shared" ref="AK69:AK70" si="84">VLOOKUP(I69,$AR$2:$AS$603,2,FALSE)</f>
        <v>3.5979999999999999</v>
      </c>
      <c r="AL69" s="8">
        <f t="shared" ref="AL69:AL70" si="85">AK69/100+$AT$1</f>
        <v>4.598E-2</v>
      </c>
      <c r="AM69" s="35">
        <f t="shared" ref="AM69:AM70" si="86">AK69/100-$AT$1</f>
        <v>2.5979999999999996E-2</v>
      </c>
      <c r="AN69" s="4">
        <f t="shared" ref="AN69:AN70" si="87">IF(AND(RIGHT(O69,3)="Max",AM69&lt;0%),0%,AM69)</f>
        <v>2.5979999999999996E-2</v>
      </c>
      <c r="AO69" s="36">
        <f t="shared" ref="AO69:AO70" si="88">-(((AL69+AF69)*AD69*V69))</f>
        <v>0</v>
      </c>
      <c r="AP69" s="37">
        <f t="shared" ref="AP69:AP70" si="89">-(((AE69+AF69)*AD69*V69))</f>
        <v>0</v>
      </c>
      <c r="AQ69" s="36">
        <f t="shared" ref="AQ69:AQ70" si="90">-(((AN69+AF69)*AD69*V69))</f>
        <v>0</v>
      </c>
      <c r="AR69" s="31">
        <v>44657</v>
      </c>
      <c r="AS69" s="32">
        <v>-0.46300000000000002</v>
      </c>
      <c r="AT69" s="10"/>
      <c r="BU69" s="1"/>
      <c r="CC69" s="11"/>
      <c r="CD69" s="11"/>
    </row>
    <row r="70" spans="1:82" ht="15" customHeight="1" x14ac:dyDescent="0.25">
      <c r="A70">
        <v>3394</v>
      </c>
      <c r="B70" t="s">
        <v>250</v>
      </c>
      <c r="C70" t="s">
        <v>251</v>
      </c>
      <c r="D70">
        <v>11456</v>
      </c>
      <c r="E70" t="s">
        <v>2</v>
      </c>
      <c r="F70" t="s">
        <v>3</v>
      </c>
      <c r="G70" t="s">
        <v>4</v>
      </c>
      <c r="H70" t="s">
        <v>196</v>
      </c>
      <c r="I70" s="1">
        <v>45105</v>
      </c>
      <c r="J70" s="1">
        <v>45107</v>
      </c>
      <c r="K70" s="1">
        <v>45199</v>
      </c>
      <c r="L70" s="1">
        <v>45199</v>
      </c>
      <c r="M70" s="2">
        <v>789464</v>
      </c>
      <c r="N70" s="39">
        <f t="shared" si="78"/>
        <v>45107</v>
      </c>
      <c r="O70" t="s">
        <v>7</v>
      </c>
      <c r="P70" t="s">
        <v>8</v>
      </c>
      <c r="Q70" s="4">
        <v>0.02</v>
      </c>
      <c r="R70" s="1">
        <v>45105</v>
      </c>
      <c r="S70" s="1">
        <v>45107</v>
      </c>
      <c r="T70" s="1">
        <v>45199</v>
      </c>
      <c r="U70" s="1">
        <v>45199</v>
      </c>
      <c r="V70" s="5">
        <f t="shared" si="79"/>
        <v>0</v>
      </c>
      <c r="W70">
        <f t="shared" si="80"/>
        <v>0</v>
      </c>
      <c r="X70" s="6">
        <v>-7191.9533989238016</v>
      </c>
      <c r="Y70" s="6">
        <v>-7191.9533989238016</v>
      </c>
      <c r="Z70" s="6">
        <v>-7259.0337617777768</v>
      </c>
      <c r="AA70" s="6">
        <v>-7259.0337617777768</v>
      </c>
      <c r="AB70">
        <v>0.99075905071454762</v>
      </c>
      <c r="AC70">
        <v>-122.76165199999998</v>
      </c>
      <c r="AD70" s="7">
        <v>789464</v>
      </c>
      <c r="AE70" s="4">
        <v>3.5979999999999998E-2</v>
      </c>
      <c r="AF70" s="8">
        <v>0.02</v>
      </c>
      <c r="AG70" s="6">
        <v>-3997.7506386458044</v>
      </c>
      <c r="AH70" s="6">
        <v>-4035.038222222222</v>
      </c>
      <c r="AI70" s="9">
        <v>-11189.704037569605</v>
      </c>
      <c r="AJ70" t="s">
        <v>6</v>
      </c>
      <c r="AK70">
        <f t="shared" si="84"/>
        <v>3.5979999999999999</v>
      </c>
      <c r="AL70" s="8">
        <f t="shared" si="85"/>
        <v>4.598E-2</v>
      </c>
      <c r="AM70" s="35">
        <f t="shared" si="86"/>
        <v>2.5979999999999996E-2</v>
      </c>
      <c r="AN70" s="4">
        <f t="shared" si="87"/>
        <v>2.5979999999999996E-2</v>
      </c>
      <c r="AO70" s="36">
        <f t="shared" si="88"/>
        <v>0</v>
      </c>
      <c r="AP70" s="37">
        <f t="shared" si="89"/>
        <v>0</v>
      </c>
      <c r="AQ70" s="36">
        <f t="shared" si="90"/>
        <v>0</v>
      </c>
      <c r="AR70" s="31">
        <v>44658</v>
      </c>
      <c r="AS70" s="32">
        <v>-0.46500000000000002</v>
      </c>
      <c r="AT70" s="10"/>
      <c r="BU70" s="1"/>
      <c r="CC70" s="11"/>
      <c r="CD70" s="11"/>
    </row>
    <row r="71" spans="1:82" ht="15" customHeight="1" x14ac:dyDescent="0.25">
      <c r="A71">
        <v>3857</v>
      </c>
      <c r="B71" t="s">
        <v>252</v>
      </c>
      <c r="C71" t="s">
        <v>253</v>
      </c>
      <c r="D71">
        <v>11458</v>
      </c>
      <c r="E71" t="s">
        <v>127</v>
      </c>
      <c r="F71" t="s">
        <v>3</v>
      </c>
      <c r="G71" t="s">
        <v>4</v>
      </c>
      <c r="H71" t="s">
        <v>254</v>
      </c>
      <c r="I71" s="1"/>
      <c r="J71" s="1">
        <v>45097</v>
      </c>
      <c r="K71" s="1">
        <v>45127</v>
      </c>
      <c r="L71" s="1">
        <v>45127</v>
      </c>
      <c r="M71" s="2">
        <v>10636.52</v>
      </c>
      <c r="N71" s="39">
        <f t="shared" si="78"/>
        <v>45107</v>
      </c>
      <c r="O71" s="8">
        <v>4.5999999999999999E-2</v>
      </c>
      <c r="P71" t="s">
        <v>109</v>
      </c>
      <c r="Q71" s="4"/>
      <c r="R71" s="1">
        <v>45127</v>
      </c>
      <c r="S71" s="1">
        <v>45097</v>
      </c>
      <c r="T71" s="1">
        <v>45127</v>
      </c>
      <c r="U71" s="1">
        <v>45127</v>
      </c>
      <c r="V71" s="5">
        <f t="shared" si="79"/>
        <v>2.7397260273972601E-2</v>
      </c>
      <c r="W71">
        <f t="shared" si="80"/>
        <v>10</v>
      </c>
      <c r="X71" s="6">
        <v>-40.688444857574105</v>
      </c>
      <c r="Y71" s="6">
        <v>-40.688444857574105</v>
      </c>
      <c r="Z71" s="6">
        <v>-40.773326666666662</v>
      </c>
      <c r="AA71" s="6">
        <v>-40.773326666666662</v>
      </c>
      <c r="AB71">
        <v>0.99791820251051644</v>
      </c>
      <c r="AC71">
        <v>-1.3591108888888888</v>
      </c>
      <c r="AD71" s="7">
        <v>10636.52</v>
      </c>
      <c r="AE71" s="4">
        <v>4.5999999999999999E-2</v>
      </c>
      <c r="AF71" s="8">
        <v>0</v>
      </c>
      <c r="AG71" s="6">
        <v>0</v>
      </c>
      <c r="AH71" s="6">
        <v>0</v>
      </c>
      <c r="AI71" s="9">
        <v>-40.688444857574105</v>
      </c>
      <c r="AJ71" t="s">
        <v>6</v>
      </c>
      <c r="AO71" s="40">
        <f t="shared" ref="AO71:AO72" si="91">AP71</f>
        <v>-13.404929315068493</v>
      </c>
      <c r="AP71" s="40">
        <f t="shared" ref="AP71:AP72" si="92">-V71*M71*AE71</f>
        <v>-13.404929315068493</v>
      </c>
      <c r="AQ71" s="40">
        <f t="shared" ref="AQ71:AQ72" si="93">AP71</f>
        <v>-13.404929315068493</v>
      </c>
      <c r="AR71" s="31">
        <v>44659</v>
      </c>
      <c r="AS71" s="32">
        <v>-0.44900000000000001</v>
      </c>
      <c r="AT71" s="10"/>
      <c r="BU71" s="1"/>
      <c r="CC71" s="11"/>
      <c r="CD71" s="11"/>
    </row>
    <row r="72" spans="1:82" ht="15" customHeight="1" x14ac:dyDescent="0.25">
      <c r="A72">
        <v>3940</v>
      </c>
      <c r="B72" t="s">
        <v>255</v>
      </c>
      <c r="C72" t="s">
        <v>256</v>
      </c>
      <c r="D72">
        <v>11459</v>
      </c>
      <c r="E72" t="s">
        <v>127</v>
      </c>
      <c r="F72" t="s">
        <v>3</v>
      </c>
      <c r="G72" t="s">
        <v>4</v>
      </c>
      <c r="H72" t="s">
        <v>254</v>
      </c>
      <c r="I72" s="1"/>
      <c r="J72" s="1">
        <v>45097</v>
      </c>
      <c r="K72" s="1">
        <v>45127</v>
      </c>
      <c r="L72" s="1">
        <v>45127</v>
      </c>
      <c r="M72" s="2">
        <v>10575.26</v>
      </c>
      <c r="N72" s="39">
        <f t="shared" si="78"/>
        <v>45107</v>
      </c>
      <c r="O72" s="8">
        <v>4.5999999999999999E-2</v>
      </c>
      <c r="P72" t="s">
        <v>109</v>
      </c>
      <c r="Q72" s="4"/>
      <c r="R72" s="1">
        <v>45127</v>
      </c>
      <c r="S72" s="1">
        <v>45097</v>
      </c>
      <c r="T72" s="1">
        <v>45127</v>
      </c>
      <c r="U72" s="1">
        <v>45127</v>
      </c>
      <c r="V72" s="5">
        <f t="shared" si="79"/>
        <v>2.7397260273972601E-2</v>
      </c>
      <c r="W72">
        <f t="shared" si="80"/>
        <v>10</v>
      </c>
      <c r="X72" s="6">
        <v>-40.454103726078557</v>
      </c>
      <c r="Y72" s="6">
        <v>-40.454103726078557</v>
      </c>
      <c r="Z72" s="6">
        <v>-40.53849666666666</v>
      </c>
      <c r="AA72" s="6">
        <v>-40.53849666666666</v>
      </c>
      <c r="AB72">
        <v>0.99791820251051644</v>
      </c>
      <c r="AC72">
        <v>-1.351283222222222</v>
      </c>
      <c r="AD72" s="7">
        <v>10575.26</v>
      </c>
      <c r="AE72" s="4">
        <v>4.5999999999999999E-2</v>
      </c>
      <c r="AF72" s="8">
        <v>0</v>
      </c>
      <c r="AG72" s="6">
        <v>0</v>
      </c>
      <c r="AH72" s="6">
        <v>0</v>
      </c>
      <c r="AI72" s="9">
        <v>-40.454103726078557</v>
      </c>
      <c r="AJ72" t="s">
        <v>6</v>
      </c>
      <c r="AO72" s="40">
        <f t="shared" si="91"/>
        <v>-13.327724931506848</v>
      </c>
      <c r="AP72" s="40">
        <f t="shared" si="92"/>
        <v>-13.327724931506848</v>
      </c>
      <c r="AQ72" s="40">
        <f t="shared" si="93"/>
        <v>-13.327724931506848</v>
      </c>
      <c r="AR72" s="31">
        <v>44662</v>
      </c>
      <c r="AS72" s="32">
        <v>-0.435</v>
      </c>
      <c r="AT72" s="10"/>
      <c r="BU72" s="1"/>
      <c r="CC72" s="11"/>
      <c r="CD72" s="11"/>
    </row>
    <row r="73" spans="1:82" ht="15" customHeight="1" x14ac:dyDescent="0.25">
      <c r="A73">
        <v>4035</v>
      </c>
      <c r="B73" t="s">
        <v>257</v>
      </c>
      <c r="C73" t="s">
        <v>258</v>
      </c>
      <c r="D73">
        <v>11463</v>
      </c>
      <c r="E73" t="s">
        <v>2</v>
      </c>
      <c r="F73" t="s">
        <v>3</v>
      </c>
      <c r="G73" t="s">
        <v>4</v>
      </c>
      <c r="H73" t="s">
        <v>95</v>
      </c>
      <c r="I73" s="1">
        <v>44929</v>
      </c>
      <c r="J73" s="1">
        <v>44931</v>
      </c>
      <c r="K73" s="1">
        <v>45112</v>
      </c>
      <c r="L73" s="1">
        <v>45112</v>
      </c>
      <c r="M73" s="2">
        <v>11000000</v>
      </c>
      <c r="N73" s="39">
        <f t="shared" si="78"/>
        <v>45107</v>
      </c>
      <c r="O73" s="8" t="s">
        <v>174</v>
      </c>
      <c r="P73" t="s">
        <v>8</v>
      </c>
      <c r="Q73" s="4">
        <v>1.7500000000000002E-2</v>
      </c>
      <c r="R73" s="1">
        <v>44929</v>
      </c>
      <c r="S73" s="1">
        <v>44931</v>
      </c>
      <c r="T73" s="1">
        <v>45112</v>
      </c>
      <c r="U73" s="1">
        <v>45112</v>
      </c>
      <c r="V73" s="5">
        <f t="shared" si="79"/>
        <v>0.48219178082191783</v>
      </c>
      <c r="W73">
        <f t="shared" si="80"/>
        <v>176</v>
      </c>
      <c r="X73" s="6">
        <v>-151393.17574482638</v>
      </c>
      <c r="Y73" s="6">
        <v>-151393.17574482638</v>
      </c>
      <c r="Z73" s="6">
        <v>-151481.91666666666</v>
      </c>
      <c r="AA73" s="6">
        <v>-151481.91666666666</v>
      </c>
      <c r="AB73">
        <v>0.99941418141654781</v>
      </c>
      <c r="AC73">
        <v>-1371.6388888888889</v>
      </c>
      <c r="AD73" s="7">
        <v>11000000</v>
      </c>
      <c r="AE73" s="4">
        <v>2.7389999999999998E-2</v>
      </c>
      <c r="AF73" s="8">
        <v>1.7500000000000002E-2</v>
      </c>
      <c r="AG73" s="6">
        <v>-96728.023933350196</v>
      </c>
      <c r="AH73" s="6">
        <v>-96784.722222222234</v>
      </c>
      <c r="AI73" s="9">
        <v>-248121.19967817658</v>
      </c>
      <c r="AJ73" t="s">
        <v>6</v>
      </c>
      <c r="AK73">
        <f t="shared" ref="AK73:AK76" si="94">VLOOKUP(I73,$AR$2:$AS$603,2,FALSE)</f>
        <v>2.1720000000000002</v>
      </c>
      <c r="AL73" s="8">
        <f t="shared" ref="AL73:AL76" si="95">AK73/100+$AT$1</f>
        <v>3.1720000000000005E-2</v>
      </c>
      <c r="AM73" s="35">
        <f t="shared" ref="AM73:AM76" si="96">AK73/100-$AT$1</f>
        <v>1.1720000000000003E-2</v>
      </c>
      <c r="AN73" s="4">
        <f t="shared" ref="AN73:AN76" si="97">IF(AND(RIGHT(O73,3)="Max",AM73&lt;0%),0%,AM73)</f>
        <v>1.1720000000000003E-2</v>
      </c>
      <c r="AO73" s="36">
        <f t="shared" ref="AO73:AO76" si="98">-(((AL73+AF73)*AD73*V73))</f>
        <v>-261068.27397260279</v>
      </c>
      <c r="AP73" s="37">
        <f t="shared" ref="AP73:AP76" si="99">-(((AE73+AF73)*AD73*V73))</f>
        <v>-238101.4794520548</v>
      </c>
      <c r="AQ73" s="36">
        <f t="shared" ref="AQ73:AQ76" si="100">-(((AN73+AF73)*AD73*V73))</f>
        <v>-154986.08219178085</v>
      </c>
      <c r="AR73" s="31">
        <v>44663</v>
      </c>
      <c r="AS73" s="32">
        <v>-0.433</v>
      </c>
      <c r="AT73" s="10"/>
      <c r="BU73" s="1"/>
      <c r="CC73" s="11"/>
      <c r="CD73" s="11"/>
    </row>
    <row r="74" spans="1:82" ht="15" customHeight="1" x14ac:dyDescent="0.25">
      <c r="A74">
        <v>4049</v>
      </c>
      <c r="B74" t="s">
        <v>259</v>
      </c>
      <c r="C74" t="s">
        <v>260</v>
      </c>
      <c r="D74">
        <v>11464</v>
      </c>
      <c r="E74" t="s">
        <v>2</v>
      </c>
      <c r="F74" t="s">
        <v>3</v>
      </c>
      <c r="G74" t="s">
        <v>4</v>
      </c>
      <c r="H74" t="s">
        <v>95</v>
      </c>
      <c r="I74" s="1">
        <v>44929</v>
      </c>
      <c r="J74" s="1">
        <v>44931</v>
      </c>
      <c r="K74" s="1">
        <v>45112</v>
      </c>
      <c r="L74" s="1">
        <v>45112</v>
      </c>
      <c r="M74" s="2">
        <v>18000000</v>
      </c>
      <c r="N74" s="39">
        <f t="shared" si="78"/>
        <v>45107</v>
      </c>
      <c r="O74" t="s">
        <v>174</v>
      </c>
      <c r="P74" t="s">
        <v>8</v>
      </c>
      <c r="Q74" s="4">
        <v>1.7999999999999999E-2</v>
      </c>
      <c r="R74" s="1">
        <v>44929</v>
      </c>
      <c r="S74" s="1">
        <v>44931</v>
      </c>
      <c r="T74" s="1">
        <v>45112</v>
      </c>
      <c r="U74" s="1">
        <v>45112</v>
      </c>
      <c r="V74" s="5">
        <f t="shared" si="79"/>
        <v>0.48219178082191783</v>
      </c>
      <c r="W74">
        <f t="shared" si="80"/>
        <v>176</v>
      </c>
      <c r="X74" s="6">
        <v>-247734.28758244312</v>
      </c>
      <c r="Y74" s="6">
        <v>-247734.28758244312</v>
      </c>
      <c r="Z74" s="6">
        <v>-247879.49999999997</v>
      </c>
      <c r="AA74" s="6">
        <v>-247879.49999999997</v>
      </c>
      <c r="AB74">
        <v>0.99941418141654781</v>
      </c>
      <c r="AC74">
        <v>-2269.5</v>
      </c>
      <c r="AD74" s="7">
        <v>18000000</v>
      </c>
      <c r="AE74" s="4">
        <v>2.7389999999999998E-2</v>
      </c>
      <c r="AF74" s="8">
        <v>1.7999999999999999E-2</v>
      </c>
      <c r="AG74" s="6">
        <v>-162804.57015275565</v>
      </c>
      <c r="AH74" s="6">
        <v>-162900</v>
      </c>
      <c r="AI74" s="9">
        <v>-410538.85773519881</v>
      </c>
      <c r="AJ74" t="s">
        <v>6</v>
      </c>
      <c r="AK74">
        <f t="shared" si="94"/>
        <v>2.1720000000000002</v>
      </c>
      <c r="AL74" s="8">
        <f t="shared" si="95"/>
        <v>3.1720000000000005E-2</v>
      </c>
      <c r="AM74" s="35">
        <f t="shared" si="96"/>
        <v>1.1720000000000003E-2</v>
      </c>
      <c r="AN74" s="4">
        <f t="shared" si="97"/>
        <v>1.1720000000000003E-2</v>
      </c>
      <c r="AO74" s="36">
        <f t="shared" si="98"/>
        <v>-431542.35616438359</v>
      </c>
      <c r="AP74" s="37">
        <f t="shared" si="99"/>
        <v>-393960.32876712328</v>
      </c>
      <c r="AQ74" s="36">
        <f t="shared" si="100"/>
        <v>-257953.31506849322</v>
      </c>
      <c r="AR74" s="31">
        <v>44664</v>
      </c>
      <c r="AS74" s="32">
        <v>-0.44800000000000001</v>
      </c>
      <c r="AT74" s="10"/>
      <c r="BU74" s="1"/>
      <c r="CC74" s="11"/>
      <c r="CD74" s="11"/>
    </row>
    <row r="75" spans="1:82" ht="15" customHeight="1" x14ac:dyDescent="0.25">
      <c r="A75">
        <v>4065</v>
      </c>
      <c r="B75" t="s">
        <v>261</v>
      </c>
      <c r="C75" t="s">
        <v>262</v>
      </c>
      <c r="D75">
        <v>11465</v>
      </c>
      <c r="E75" t="s">
        <v>2</v>
      </c>
      <c r="F75" t="s">
        <v>3</v>
      </c>
      <c r="G75" t="s">
        <v>4</v>
      </c>
      <c r="H75" t="s">
        <v>263</v>
      </c>
      <c r="I75" s="1">
        <v>44929</v>
      </c>
      <c r="J75" s="1">
        <v>44931</v>
      </c>
      <c r="K75" s="1">
        <v>45112</v>
      </c>
      <c r="L75" s="1">
        <v>45112</v>
      </c>
      <c r="M75" s="2">
        <v>15000000</v>
      </c>
      <c r="N75" s="39">
        <f t="shared" si="78"/>
        <v>45107</v>
      </c>
      <c r="O75" t="s">
        <v>174</v>
      </c>
      <c r="P75" t="s">
        <v>8</v>
      </c>
      <c r="Q75" s="4">
        <v>0.02</v>
      </c>
      <c r="R75" s="1">
        <v>44929</v>
      </c>
      <c r="S75" s="1">
        <v>44931</v>
      </c>
      <c r="T75" s="1">
        <v>45112</v>
      </c>
      <c r="U75" s="1">
        <v>45112</v>
      </c>
      <c r="V75" s="5">
        <f t="shared" si="79"/>
        <v>0.48219178082191783</v>
      </c>
      <c r="W75">
        <f t="shared" si="80"/>
        <v>176</v>
      </c>
      <c r="X75" s="6">
        <v>-206445.23965203593</v>
      </c>
      <c r="Y75" s="6">
        <v>-206445.23965203593</v>
      </c>
      <c r="Z75" s="6">
        <v>-206566.24999999997</v>
      </c>
      <c r="AA75" s="6">
        <v>-206566.24999999997</v>
      </c>
      <c r="AB75">
        <v>0.99941418141654781</v>
      </c>
      <c r="AC75">
        <v>-1974.5833333333333</v>
      </c>
      <c r="AD75" s="7">
        <v>15000000</v>
      </c>
      <c r="AE75" s="4">
        <v>2.7389999999999998E-2</v>
      </c>
      <c r="AF75" s="8">
        <v>0.02</v>
      </c>
      <c r="AG75" s="6">
        <v>-150744.97236366264</v>
      </c>
      <c r="AH75" s="6">
        <v>-150833.33333333334</v>
      </c>
      <c r="AI75" s="9">
        <v>-357190.21201569855</v>
      </c>
      <c r="AJ75" t="s">
        <v>6</v>
      </c>
      <c r="AK75">
        <f t="shared" si="94"/>
        <v>2.1720000000000002</v>
      </c>
      <c r="AL75" s="8">
        <f t="shared" si="95"/>
        <v>3.1720000000000005E-2</v>
      </c>
      <c r="AM75" s="35">
        <f t="shared" si="96"/>
        <v>1.1720000000000003E-2</v>
      </c>
      <c r="AN75" s="4">
        <f t="shared" si="97"/>
        <v>1.1720000000000003E-2</v>
      </c>
      <c r="AO75" s="36">
        <f t="shared" si="98"/>
        <v>-374084.38356164383</v>
      </c>
      <c r="AP75" s="37">
        <f t="shared" si="99"/>
        <v>-342766.0273972603</v>
      </c>
      <c r="AQ75" s="36">
        <f t="shared" si="100"/>
        <v>-229426.84931506854</v>
      </c>
      <c r="AR75" s="31">
        <v>44665</v>
      </c>
      <c r="AS75" s="32">
        <v>-0.45200000000000001</v>
      </c>
      <c r="AT75" s="10"/>
      <c r="BU75" s="1"/>
      <c r="CC75" s="11"/>
      <c r="CD75" s="11"/>
    </row>
    <row r="76" spans="1:82" ht="15" customHeight="1" x14ac:dyDescent="0.25">
      <c r="A76">
        <v>39178</v>
      </c>
      <c r="B76" t="s">
        <v>264</v>
      </c>
      <c r="C76" t="s">
        <v>265</v>
      </c>
      <c r="D76">
        <v>11487</v>
      </c>
      <c r="E76" t="s">
        <v>2</v>
      </c>
      <c r="F76" t="s">
        <v>3</v>
      </c>
      <c r="G76" t="s">
        <v>4</v>
      </c>
      <c r="H76" t="s">
        <v>266</v>
      </c>
      <c r="I76" s="1">
        <v>45105</v>
      </c>
      <c r="J76" s="1">
        <v>45107</v>
      </c>
      <c r="K76" s="1">
        <v>45198</v>
      </c>
      <c r="L76" s="1">
        <v>45198</v>
      </c>
      <c r="M76" s="2">
        <v>9900000</v>
      </c>
      <c r="N76" s="39">
        <f t="shared" si="78"/>
        <v>45107</v>
      </c>
      <c r="O76" t="s">
        <v>15</v>
      </c>
      <c r="P76" t="s">
        <v>8</v>
      </c>
      <c r="Q76" s="4">
        <v>0.02</v>
      </c>
      <c r="R76" s="1">
        <v>45105</v>
      </c>
      <c r="S76" s="1">
        <v>45107</v>
      </c>
      <c r="T76" s="1">
        <v>45198</v>
      </c>
      <c r="U76" s="1">
        <v>45198</v>
      </c>
      <c r="V76" s="5">
        <f t="shared" si="79"/>
        <v>0</v>
      </c>
      <c r="W76">
        <f t="shared" si="80"/>
        <v>0</v>
      </c>
      <c r="X76" s="6">
        <v>-89217.525084727837</v>
      </c>
      <c r="Y76" s="6">
        <v>-89217.525084727837</v>
      </c>
      <c r="Z76" s="6">
        <v>-90039.95</v>
      </c>
      <c r="AA76" s="6">
        <v>-90039.95</v>
      </c>
      <c r="AB76">
        <v>0.99086599986703505</v>
      </c>
      <c r="AC76">
        <v>-1539.45</v>
      </c>
      <c r="AD76" s="7">
        <v>9900000</v>
      </c>
      <c r="AE76" s="4">
        <v>3.5979999999999998E-2</v>
      </c>
      <c r="AF76" s="8">
        <v>0.02</v>
      </c>
      <c r="AG76" s="6">
        <v>-49592.843293345104</v>
      </c>
      <c r="AH76" s="6">
        <v>-50050</v>
      </c>
      <c r="AI76" s="9">
        <v>-138810.36837807295</v>
      </c>
      <c r="AJ76" t="s">
        <v>6</v>
      </c>
      <c r="AK76">
        <f t="shared" si="94"/>
        <v>3.5979999999999999</v>
      </c>
      <c r="AL76" s="8">
        <f t="shared" si="95"/>
        <v>4.598E-2</v>
      </c>
      <c r="AM76" s="35">
        <f t="shared" si="96"/>
        <v>2.5979999999999996E-2</v>
      </c>
      <c r="AN76" s="4">
        <f t="shared" si="97"/>
        <v>2.5979999999999996E-2</v>
      </c>
      <c r="AO76" s="36">
        <f t="shared" si="98"/>
        <v>0</v>
      </c>
      <c r="AP76" s="37">
        <f t="shared" si="99"/>
        <v>0</v>
      </c>
      <c r="AQ76" s="36">
        <f t="shared" si="100"/>
        <v>0</v>
      </c>
      <c r="AR76" s="31">
        <v>44670</v>
      </c>
      <c r="AS76" s="32">
        <v>-0.46800000000000003</v>
      </c>
      <c r="AT76" s="10"/>
      <c r="BU76" s="1"/>
      <c r="CC76" s="11"/>
      <c r="CD76" s="11"/>
    </row>
    <row r="77" spans="1:82" ht="15" customHeight="1" x14ac:dyDescent="0.25">
      <c r="A77">
        <v>36901</v>
      </c>
      <c r="B77" t="s">
        <v>267</v>
      </c>
      <c r="C77" t="s">
        <v>268</v>
      </c>
      <c r="D77">
        <v>11488</v>
      </c>
      <c r="E77" t="s">
        <v>127</v>
      </c>
      <c r="F77" t="s">
        <v>3</v>
      </c>
      <c r="G77" t="s">
        <v>4</v>
      </c>
      <c r="H77" t="s">
        <v>234</v>
      </c>
      <c r="I77" s="1"/>
      <c r="J77" s="1">
        <v>45047</v>
      </c>
      <c r="K77" s="1">
        <v>45139</v>
      </c>
      <c r="L77" s="1">
        <v>45139</v>
      </c>
      <c r="M77" s="2">
        <v>8758135.0899999999</v>
      </c>
      <c r="N77" s="39">
        <f t="shared" si="78"/>
        <v>45107</v>
      </c>
      <c r="O77">
        <v>2.1600000000000001E-2</v>
      </c>
      <c r="P77" t="s">
        <v>109</v>
      </c>
      <c r="Q77" s="4"/>
      <c r="R77" s="1">
        <v>45139</v>
      </c>
      <c r="S77" s="1">
        <v>45047</v>
      </c>
      <c r="T77" s="1">
        <v>45139</v>
      </c>
      <c r="U77" s="1">
        <v>45139</v>
      </c>
      <c r="V77" s="5">
        <f t="shared" si="79"/>
        <v>0.16438356164383561</v>
      </c>
      <c r="W77">
        <f t="shared" si="80"/>
        <v>60</v>
      </c>
      <c r="X77" s="6">
        <v>-47141.668820120685</v>
      </c>
      <c r="Y77" s="6">
        <v>-47141.668820120685</v>
      </c>
      <c r="Z77" s="6">
        <v>-47293.929486000001</v>
      </c>
      <c r="AA77" s="6">
        <v>-47293.929486000001</v>
      </c>
      <c r="AB77">
        <v>0.99678054525106885</v>
      </c>
      <c r="AC77">
        <v>-525.48810539999999</v>
      </c>
      <c r="AD77" s="7">
        <v>8758135.0899999999</v>
      </c>
      <c r="AE77" s="4">
        <v>2.1600000000000001E-2</v>
      </c>
      <c r="AF77" s="8">
        <v>0</v>
      </c>
      <c r="AG77" s="6">
        <v>0</v>
      </c>
      <c r="AH77" s="6">
        <v>0</v>
      </c>
      <c r="AI77" s="9">
        <v>-47141.668820120685</v>
      </c>
      <c r="AJ77" t="s">
        <v>6</v>
      </c>
      <c r="AO77" s="40">
        <f>AP77</f>
        <v>-31097.378292164383</v>
      </c>
      <c r="AP77" s="40">
        <f>-V77*M77*AE77</f>
        <v>-31097.378292164383</v>
      </c>
      <c r="AQ77" s="40">
        <f>AP77</f>
        <v>-31097.378292164383</v>
      </c>
      <c r="AR77" s="31">
        <v>44671</v>
      </c>
      <c r="AS77" s="32">
        <v>-0.47499999999999998</v>
      </c>
      <c r="AT77" s="10"/>
      <c r="BU77" s="1"/>
      <c r="CC77" s="11"/>
      <c r="CD77" s="11"/>
    </row>
    <row r="78" spans="1:82" ht="15" customHeight="1" x14ac:dyDescent="0.25">
      <c r="A78">
        <v>34896</v>
      </c>
      <c r="B78" t="s">
        <v>269</v>
      </c>
      <c r="C78" t="s">
        <v>270</v>
      </c>
      <c r="D78">
        <v>11489</v>
      </c>
      <c r="E78" t="s">
        <v>2</v>
      </c>
      <c r="F78" t="s">
        <v>3</v>
      </c>
      <c r="G78" t="s">
        <v>4</v>
      </c>
      <c r="H78" t="s">
        <v>266</v>
      </c>
      <c r="I78" s="1">
        <v>45105</v>
      </c>
      <c r="J78" s="1">
        <v>45107</v>
      </c>
      <c r="K78" s="1">
        <v>45199</v>
      </c>
      <c r="L78" s="1">
        <v>45199</v>
      </c>
      <c r="M78" s="2">
        <v>7490625</v>
      </c>
      <c r="N78" s="39">
        <f t="shared" si="78"/>
        <v>45107</v>
      </c>
      <c r="O78" s="8" t="s">
        <v>7</v>
      </c>
      <c r="P78" t="s">
        <v>8</v>
      </c>
      <c r="Q78" s="4">
        <v>1.4999999999999999E-2</v>
      </c>
      <c r="R78" s="1">
        <v>45105</v>
      </c>
      <c r="S78" s="1">
        <v>45107</v>
      </c>
      <c r="T78" s="1">
        <v>45199</v>
      </c>
      <c r="U78" s="1">
        <v>45199</v>
      </c>
      <c r="V78" s="5">
        <f t="shared" si="79"/>
        <v>0</v>
      </c>
      <c r="W78">
        <f t="shared" si="80"/>
        <v>0</v>
      </c>
      <c r="X78" s="6">
        <v>-68238.989908106785</v>
      </c>
      <c r="Y78" s="6">
        <v>-68238.989908106785</v>
      </c>
      <c r="Z78" s="6">
        <v>-68875.464583333334</v>
      </c>
      <c r="AA78" s="6">
        <v>-68875.464583333334</v>
      </c>
      <c r="AB78">
        <v>0.99075905071454762</v>
      </c>
      <c r="AC78">
        <v>-1060.7557291666667</v>
      </c>
      <c r="AD78" s="7">
        <v>7490625</v>
      </c>
      <c r="AE78" s="4">
        <v>3.5979999999999998E-2</v>
      </c>
      <c r="AF78" s="8">
        <v>1.4999999999999999E-2</v>
      </c>
      <c r="AG78" s="6">
        <v>-28448.717304658185</v>
      </c>
      <c r="AH78" s="6">
        <v>-28714.062499999996</v>
      </c>
      <c r="AI78" s="9">
        <v>-96687.707212764974</v>
      </c>
      <c r="AJ78" t="s">
        <v>6</v>
      </c>
      <c r="AK78">
        <f>VLOOKUP(I78,$AR$2:$AS$603,2,FALSE)</f>
        <v>3.5979999999999999</v>
      </c>
      <c r="AL78" s="8">
        <f>AK78/100+$AT$1</f>
        <v>4.598E-2</v>
      </c>
      <c r="AM78" s="35">
        <f>AK78/100-$AT$1</f>
        <v>2.5979999999999996E-2</v>
      </c>
      <c r="AN78" s="4">
        <f>IF(AND(RIGHT(O78,3)="Max",AM78&lt;0%),0%,AM78)</f>
        <v>2.5979999999999996E-2</v>
      </c>
      <c r="AO78" s="36">
        <f>-(((AL78+AF78)*AD78*V78))</f>
        <v>0</v>
      </c>
      <c r="AP78" s="37">
        <f>-(((AE78+AF78)*AD78*V78))</f>
        <v>0</v>
      </c>
      <c r="AQ78" s="36">
        <f>-(((AN78+AF78)*AD78*V78))</f>
        <v>0</v>
      </c>
      <c r="AR78" s="31">
        <v>44672</v>
      </c>
      <c r="AS78" s="32">
        <v>-0.46300000000000002</v>
      </c>
      <c r="AT78" s="10"/>
      <c r="BU78" s="1"/>
      <c r="CC78" s="11"/>
      <c r="CD78" s="11"/>
    </row>
    <row r="79" spans="1:82" ht="15" customHeight="1" x14ac:dyDescent="0.25">
      <c r="A79">
        <v>39114</v>
      </c>
      <c r="B79" t="s">
        <v>271</v>
      </c>
      <c r="C79" t="s">
        <v>272</v>
      </c>
      <c r="D79">
        <v>11490</v>
      </c>
      <c r="E79" t="s">
        <v>127</v>
      </c>
      <c r="F79" t="s">
        <v>3</v>
      </c>
      <c r="G79" t="s">
        <v>4</v>
      </c>
      <c r="H79" t="s">
        <v>273</v>
      </c>
      <c r="I79" s="1"/>
      <c r="J79" s="1">
        <v>45107</v>
      </c>
      <c r="K79" s="1">
        <v>45199</v>
      </c>
      <c r="L79" s="1">
        <v>45199</v>
      </c>
      <c r="M79" s="2">
        <v>6393448.0300000003</v>
      </c>
      <c r="N79" s="39">
        <f t="shared" si="78"/>
        <v>45107</v>
      </c>
      <c r="O79" s="8">
        <v>5.1999999999999998E-2</v>
      </c>
      <c r="P79" t="s">
        <v>109</v>
      </c>
      <c r="Q79" s="4"/>
      <c r="R79" s="1">
        <v>45199</v>
      </c>
      <c r="S79" s="1">
        <v>45107</v>
      </c>
      <c r="T79" s="1">
        <v>45199</v>
      </c>
      <c r="U79" s="1">
        <v>45199</v>
      </c>
      <c r="V79" s="5">
        <f t="shared" si="79"/>
        <v>0</v>
      </c>
      <c r="W79">
        <f t="shared" si="80"/>
        <v>0</v>
      </c>
      <c r="X79" s="6">
        <v>-82346.764512942726</v>
      </c>
      <c r="Y79" s="6">
        <v>-82346.764512942726</v>
      </c>
      <c r="Z79" s="6">
        <v>-83114.824389999994</v>
      </c>
      <c r="AA79" s="6">
        <v>-83114.824389999994</v>
      </c>
      <c r="AB79">
        <v>0.99075905071454762</v>
      </c>
      <c r="AC79">
        <v>-923.49804877777774</v>
      </c>
      <c r="AD79" s="7">
        <v>6393448.0300000003</v>
      </c>
      <c r="AE79" s="4">
        <v>5.1999999999999998E-2</v>
      </c>
      <c r="AF79" s="8">
        <v>0</v>
      </c>
      <c r="AG79" s="6">
        <v>0</v>
      </c>
      <c r="AH79" s="6">
        <v>0</v>
      </c>
      <c r="AI79" s="9">
        <v>-82346.764512942726</v>
      </c>
      <c r="AJ79" t="s">
        <v>6</v>
      </c>
      <c r="AO79" s="40">
        <f>AP79</f>
        <v>0</v>
      </c>
      <c r="AP79" s="40">
        <f>-V79*M79*AE79</f>
        <v>0</v>
      </c>
      <c r="AQ79" s="40">
        <f>AP79</f>
        <v>0</v>
      </c>
      <c r="AR79" s="31">
        <v>44673</v>
      </c>
      <c r="AS79" s="32">
        <v>-0.42699999999999999</v>
      </c>
      <c r="AT79" s="10"/>
      <c r="BU79" s="1"/>
      <c r="CC79" s="11"/>
      <c r="CD79" s="11"/>
    </row>
    <row r="80" spans="1:82" ht="15" customHeight="1" x14ac:dyDescent="0.25">
      <c r="A80">
        <v>39258</v>
      </c>
      <c r="B80" t="s">
        <v>274</v>
      </c>
      <c r="C80" t="s">
        <v>275</v>
      </c>
      <c r="D80">
        <v>11491</v>
      </c>
      <c r="E80" t="s">
        <v>2</v>
      </c>
      <c r="F80" t="s">
        <v>3</v>
      </c>
      <c r="G80" t="s">
        <v>4</v>
      </c>
      <c r="H80" t="s">
        <v>266</v>
      </c>
      <c r="I80" s="1">
        <v>45105</v>
      </c>
      <c r="J80" s="1">
        <v>45107</v>
      </c>
      <c r="K80" s="1">
        <v>45198</v>
      </c>
      <c r="L80" s="1">
        <v>45198</v>
      </c>
      <c r="M80" s="2">
        <v>4831579.08</v>
      </c>
      <c r="N80" s="39">
        <f t="shared" si="78"/>
        <v>45107</v>
      </c>
      <c r="O80" s="8" t="s">
        <v>15</v>
      </c>
      <c r="P80" t="s">
        <v>8</v>
      </c>
      <c r="Q80" s="4">
        <v>0.02</v>
      </c>
      <c r="R80" s="1">
        <v>45105</v>
      </c>
      <c r="S80" s="1">
        <v>45107</v>
      </c>
      <c r="T80" s="1">
        <v>45198</v>
      </c>
      <c r="U80" s="1">
        <v>45198</v>
      </c>
      <c r="V80" s="5">
        <f t="shared" si="79"/>
        <v>0</v>
      </c>
      <c r="W80">
        <f t="shared" si="80"/>
        <v>0</v>
      </c>
      <c r="X80" s="6">
        <v>-43541.568461489514</v>
      </c>
      <c r="Y80" s="6">
        <v>-43541.568461489514</v>
      </c>
      <c r="Z80" s="6">
        <v>-43942.943311539995</v>
      </c>
      <c r="AA80" s="6">
        <v>-43942.943311539995</v>
      </c>
      <c r="AB80">
        <v>0.99086599986703505</v>
      </c>
      <c r="AC80">
        <v>-751.31054693999999</v>
      </c>
      <c r="AD80" s="7">
        <v>4831579.08</v>
      </c>
      <c r="AE80" s="4">
        <v>3.5979999999999998E-2</v>
      </c>
      <c r="AF80" s="8">
        <v>0.02</v>
      </c>
      <c r="AG80" s="6">
        <v>-24203.206482206519</v>
      </c>
      <c r="AH80" s="6">
        <v>-24426.316460000002</v>
      </c>
      <c r="AI80" s="9">
        <v>-67744.774943696029</v>
      </c>
      <c r="AJ80" t="s">
        <v>6</v>
      </c>
      <c r="AK80">
        <f t="shared" ref="AK80:AK81" si="101">VLOOKUP(I80,$AR$2:$AS$603,2,FALSE)</f>
        <v>3.5979999999999999</v>
      </c>
      <c r="AL80" s="8">
        <f t="shared" ref="AL80:AL81" si="102">AK80/100+$AT$1</f>
        <v>4.598E-2</v>
      </c>
      <c r="AM80" s="35">
        <f t="shared" ref="AM80:AM81" si="103">AK80/100-$AT$1</f>
        <v>2.5979999999999996E-2</v>
      </c>
      <c r="AN80" s="4">
        <f t="shared" ref="AN80:AN81" si="104">IF(AND(RIGHT(O80,3)="Max",AM80&lt;0%),0%,AM80)</f>
        <v>2.5979999999999996E-2</v>
      </c>
      <c r="AO80" s="36">
        <f t="shared" ref="AO80:AO81" si="105">-(((AL80+AF80)*AD80*V80))</f>
        <v>0</v>
      </c>
      <c r="AP80" s="37">
        <f t="shared" ref="AP80:AP81" si="106">-(((AE80+AF80)*AD80*V80))</f>
        <v>0</v>
      </c>
      <c r="AQ80" s="36">
        <f t="shared" ref="AQ80:AQ81" si="107">-(((AN80+AF80)*AD80*V80))</f>
        <v>0</v>
      </c>
      <c r="AR80" s="31">
        <v>44676</v>
      </c>
      <c r="AS80" s="32">
        <v>-0.41499999999999998</v>
      </c>
      <c r="AT80" s="10"/>
      <c r="BU80" s="1"/>
      <c r="CC80" s="11"/>
      <c r="CD80" s="11"/>
    </row>
    <row r="81" spans="1:82" ht="15" customHeight="1" x14ac:dyDescent="0.25">
      <c r="A81">
        <v>39060</v>
      </c>
      <c r="B81" t="s">
        <v>276</v>
      </c>
      <c r="C81" t="s">
        <v>277</v>
      </c>
      <c r="D81">
        <v>11492</v>
      </c>
      <c r="E81" t="s">
        <v>2</v>
      </c>
      <c r="F81" t="s">
        <v>3</v>
      </c>
      <c r="G81" t="s">
        <v>4</v>
      </c>
      <c r="H81" t="s">
        <v>278</v>
      </c>
      <c r="I81" s="1">
        <v>45057</v>
      </c>
      <c r="J81" s="1">
        <v>45061</v>
      </c>
      <c r="K81" s="1">
        <v>45153</v>
      </c>
      <c r="L81" s="1">
        <v>45153</v>
      </c>
      <c r="M81" s="2">
        <v>625000</v>
      </c>
      <c r="N81" s="39">
        <f t="shared" si="78"/>
        <v>45107</v>
      </c>
      <c r="O81" s="8" t="s">
        <v>7</v>
      </c>
      <c r="P81" t="s">
        <v>8</v>
      </c>
      <c r="Q81" s="4">
        <v>1.7500000000000002E-2</v>
      </c>
      <c r="R81" s="1">
        <v>45057</v>
      </c>
      <c r="S81" s="1">
        <v>45061</v>
      </c>
      <c r="T81" s="1">
        <v>45153</v>
      </c>
      <c r="U81" s="1">
        <v>45153</v>
      </c>
      <c r="V81" s="5">
        <f t="shared" si="79"/>
        <v>0.12602739726027398</v>
      </c>
      <c r="W81">
        <f t="shared" si="80"/>
        <v>46</v>
      </c>
      <c r="X81" s="6">
        <v>-5283.2595778870054</v>
      </c>
      <c r="Y81" s="6">
        <v>-5283.2595778870054</v>
      </c>
      <c r="Z81" s="6">
        <v>-5307.5694444444443</v>
      </c>
      <c r="AA81" s="6">
        <v>-5307.5694444444443</v>
      </c>
      <c r="AB81">
        <v>0.99541977419007033</v>
      </c>
      <c r="AC81">
        <v>-88.072916666666671</v>
      </c>
      <c r="AD81" s="7">
        <v>625000</v>
      </c>
      <c r="AE81" s="4">
        <v>3.3230000000000003E-2</v>
      </c>
      <c r="AF81" s="8">
        <v>1.7500000000000002E-2</v>
      </c>
      <c r="AG81" s="6">
        <v>-2782.3365216076622</v>
      </c>
      <c r="AH81" s="6">
        <v>-2795.1388888888891</v>
      </c>
      <c r="AI81" s="9">
        <v>-8065.5960994946672</v>
      </c>
      <c r="AJ81" t="s">
        <v>6</v>
      </c>
      <c r="AK81">
        <f t="shared" si="101"/>
        <v>3.323</v>
      </c>
      <c r="AL81" s="8">
        <f t="shared" si="102"/>
        <v>4.3230000000000005E-2</v>
      </c>
      <c r="AM81" s="35">
        <f t="shared" si="103"/>
        <v>2.3230000000000001E-2</v>
      </c>
      <c r="AN81" s="4">
        <f t="shared" si="104"/>
        <v>2.3230000000000001E-2</v>
      </c>
      <c r="AO81" s="36">
        <f t="shared" si="105"/>
        <v>-4783.5273972602754</v>
      </c>
      <c r="AP81" s="37">
        <f t="shared" si="106"/>
        <v>-3995.8561643835624</v>
      </c>
      <c r="AQ81" s="36">
        <f t="shared" si="107"/>
        <v>-3208.1849315068494</v>
      </c>
      <c r="AR81" s="31">
        <v>44677</v>
      </c>
      <c r="AS81" s="32">
        <v>-0.43</v>
      </c>
      <c r="AT81" s="10"/>
      <c r="BU81" s="1"/>
      <c r="CC81" s="11"/>
      <c r="CD81" s="11"/>
    </row>
    <row r="82" spans="1:82" ht="15" customHeight="1" x14ac:dyDescent="0.25">
      <c r="A82">
        <v>40876</v>
      </c>
      <c r="B82" t="s">
        <v>279</v>
      </c>
      <c r="C82" t="s">
        <v>280</v>
      </c>
      <c r="D82">
        <v>11494</v>
      </c>
      <c r="E82" t="s">
        <v>55</v>
      </c>
      <c r="F82" t="s">
        <v>3</v>
      </c>
      <c r="G82" t="s">
        <v>4</v>
      </c>
      <c r="H82" t="s">
        <v>281</v>
      </c>
      <c r="I82" s="1">
        <v>45105</v>
      </c>
      <c r="J82" s="1">
        <v>45107</v>
      </c>
      <c r="K82" s="1">
        <v>45108</v>
      </c>
      <c r="L82" s="1">
        <v>45108</v>
      </c>
      <c r="M82" s="2">
        <v>4288245.33</v>
      </c>
      <c r="N82" s="39">
        <f t="shared" si="78"/>
        <v>45107</v>
      </c>
      <c r="O82" s="8">
        <v>0</v>
      </c>
      <c r="P82" t="s">
        <v>109</v>
      </c>
      <c r="Q82" s="4"/>
      <c r="R82" s="1">
        <v>45105</v>
      </c>
      <c r="S82" s="1">
        <v>45107</v>
      </c>
      <c r="T82" s="1">
        <v>45108</v>
      </c>
      <c r="U82" s="1">
        <v>45108</v>
      </c>
      <c r="V82" s="5">
        <f t="shared" si="79"/>
        <v>0</v>
      </c>
      <c r="W82">
        <f t="shared" si="80"/>
        <v>0</v>
      </c>
      <c r="X82" s="6">
        <v>0</v>
      </c>
      <c r="Y82" s="6">
        <v>0</v>
      </c>
      <c r="Z82" s="6">
        <v>0</v>
      </c>
      <c r="AA82" s="6">
        <v>0</v>
      </c>
      <c r="AB82">
        <v>0.99988183931922536</v>
      </c>
      <c r="AC82">
        <v>0</v>
      </c>
      <c r="AD82" s="7">
        <v>4288245.33</v>
      </c>
      <c r="AE82" s="4">
        <v>0</v>
      </c>
      <c r="AF82" s="8">
        <v>0</v>
      </c>
      <c r="AG82" s="6">
        <v>0</v>
      </c>
      <c r="AH82" s="6">
        <v>0</v>
      </c>
      <c r="AI82" s="9">
        <v>0</v>
      </c>
      <c r="AJ82" t="s">
        <v>6</v>
      </c>
      <c r="AR82" s="31">
        <v>44678</v>
      </c>
      <c r="AS82" s="32">
        <v>-0.44500000000000001</v>
      </c>
      <c r="AT82" s="10"/>
      <c r="BU82" s="1"/>
      <c r="CC82" s="11"/>
      <c r="CD82" s="11"/>
    </row>
    <row r="83" spans="1:82" ht="15" customHeight="1" x14ac:dyDescent="0.25">
      <c r="A83">
        <v>1740</v>
      </c>
      <c r="B83" t="s">
        <v>282</v>
      </c>
      <c r="C83" t="s">
        <v>283</v>
      </c>
      <c r="D83">
        <v>11509</v>
      </c>
      <c r="E83" t="s">
        <v>2</v>
      </c>
      <c r="F83" t="s">
        <v>3</v>
      </c>
      <c r="G83" t="s">
        <v>4</v>
      </c>
      <c r="H83" t="s">
        <v>95</v>
      </c>
      <c r="I83" s="1">
        <v>44987</v>
      </c>
      <c r="J83" s="1">
        <v>45017</v>
      </c>
      <c r="K83" s="1">
        <v>45108</v>
      </c>
      <c r="L83" s="1">
        <v>45017</v>
      </c>
      <c r="M83" s="2">
        <v>8679646.5</v>
      </c>
      <c r="N83" s="39">
        <f t="shared" si="78"/>
        <v>45107</v>
      </c>
      <c r="O83" t="s">
        <v>15</v>
      </c>
      <c r="P83" t="s">
        <v>8</v>
      </c>
      <c r="Q83" s="4">
        <v>1.6E-2</v>
      </c>
      <c r="R83" s="1">
        <v>44987</v>
      </c>
      <c r="S83" s="1">
        <v>45017</v>
      </c>
      <c r="T83" s="1">
        <v>45108</v>
      </c>
      <c r="U83" s="1">
        <v>45017</v>
      </c>
      <c r="V83" s="5">
        <f t="shared" si="79"/>
        <v>0.24657534246575341</v>
      </c>
      <c r="W83">
        <f t="shared" si="80"/>
        <v>90</v>
      </c>
      <c r="X83" s="6">
        <v>0</v>
      </c>
      <c r="Y83" s="6">
        <v>0</v>
      </c>
      <c r="Z83" s="6">
        <v>-61454.549334208335</v>
      </c>
      <c r="AA83" s="6">
        <v>-61454.549334208335</v>
      </c>
      <c r="AB83">
        <v>0</v>
      </c>
      <c r="AC83">
        <v>-1061.0867846249998</v>
      </c>
      <c r="AD83" s="7">
        <v>8679646.5</v>
      </c>
      <c r="AE83" s="4">
        <v>2.801E-2</v>
      </c>
      <c r="AF83" s="8">
        <v>1.6E-2</v>
      </c>
      <c r="AG83" s="6">
        <v>0</v>
      </c>
      <c r="AH83" s="6">
        <v>-35104.348066666666</v>
      </c>
      <c r="AI83" s="9">
        <v>-96558.897400874994</v>
      </c>
      <c r="AJ83" t="s">
        <v>6</v>
      </c>
      <c r="AK83">
        <f t="shared" ref="AK83:AK84" si="108">VLOOKUP(I83,$AR$2:$AS$603,2,FALSE)</f>
        <v>2.8010000000000002</v>
      </c>
      <c r="AL83" s="8">
        <f t="shared" ref="AL83:AL85" si="109">AK83/100+$AT$1</f>
        <v>3.8010000000000002E-2</v>
      </c>
      <c r="AM83" s="35">
        <f t="shared" ref="AM83:AM85" si="110">AK83/100-$AT$1</f>
        <v>1.8009999999999998E-2</v>
      </c>
      <c r="AN83" s="4">
        <f t="shared" ref="AN83:AN85" si="111">IF(AND(RIGHT(O83,3)="Max",AM83&lt;0%),0%,AM83)</f>
        <v>1.8009999999999998E-2</v>
      </c>
      <c r="AO83" s="36">
        <f t="shared" ref="AO83:AO85" si="112">-(((AL83+AF83)*AD83*V83))</f>
        <v>-115591.48951191781</v>
      </c>
      <c r="AP83" s="37">
        <f t="shared" ref="AP83:AP85" si="113">-(((AE83+AF83)*AD83*V83))</f>
        <v>-94189.62142972603</v>
      </c>
      <c r="AQ83" s="36">
        <f t="shared" ref="AQ83:AQ85" si="114">-(((AN83+AF83)*AD83*V83))</f>
        <v>-72787.753347534235</v>
      </c>
      <c r="AR83" s="31">
        <v>44679</v>
      </c>
      <c r="AS83" s="32">
        <v>-0.438</v>
      </c>
      <c r="AT83" s="10"/>
      <c r="BU83" s="1"/>
      <c r="CC83" s="11"/>
      <c r="CD83" s="11"/>
    </row>
    <row r="84" spans="1:82" ht="15" customHeight="1" x14ac:dyDescent="0.25">
      <c r="A84">
        <v>3569</v>
      </c>
      <c r="B84" t="s">
        <v>284</v>
      </c>
      <c r="C84" t="s">
        <v>285</v>
      </c>
      <c r="D84">
        <v>11511</v>
      </c>
      <c r="E84" t="s">
        <v>2</v>
      </c>
      <c r="F84" t="s">
        <v>3</v>
      </c>
      <c r="G84" t="s">
        <v>4</v>
      </c>
      <c r="H84" t="s">
        <v>147</v>
      </c>
      <c r="I84" s="1">
        <v>45103</v>
      </c>
      <c r="J84" s="1">
        <v>45105</v>
      </c>
      <c r="K84" s="1">
        <v>45197</v>
      </c>
      <c r="L84" s="1">
        <v>45105</v>
      </c>
      <c r="M84" s="2">
        <v>6858443.6600000001</v>
      </c>
      <c r="N84" s="39">
        <f t="shared" si="78"/>
        <v>45107</v>
      </c>
      <c r="O84" t="s">
        <v>7</v>
      </c>
      <c r="P84" t="s">
        <v>8</v>
      </c>
      <c r="Q84" s="4">
        <v>1.55E-2</v>
      </c>
      <c r="R84" s="1">
        <v>45103</v>
      </c>
      <c r="S84" s="1">
        <v>45105</v>
      </c>
      <c r="T84" s="1">
        <v>45197</v>
      </c>
      <c r="U84" s="1">
        <v>45105</v>
      </c>
      <c r="V84" s="5">
        <f t="shared" si="79"/>
        <v>5.4794520547945206E-3</v>
      </c>
      <c r="W84">
        <f t="shared" si="80"/>
        <v>2</v>
      </c>
      <c r="X84" s="6">
        <v>0</v>
      </c>
      <c r="Y84" s="6">
        <v>0</v>
      </c>
      <c r="Z84" s="6">
        <v>-62694.557594651102</v>
      </c>
      <c r="AA84" s="6">
        <v>-62694.557594651102</v>
      </c>
      <c r="AB84">
        <v>0</v>
      </c>
      <c r="AC84">
        <v>-976.75668457833319</v>
      </c>
      <c r="AD84" s="7">
        <v>6858443.6600000001</v>
      </c>
      <c r="AE84" s="4">
        <v>3.5769999999999996E-2</v>
      </c>
      <c r="AF84" s="8">
        <v>1.55E-2</v>
      </c>
      <c r="AG84" s="6">
        <v>0</v>
      </c>
      <c r="AH84" s="6">
        <v>-27167.057386555556</v>
      </c>
      <c r="AI84" s="9">
        <v>-89861.614981206658</v>
      </c>
      <c r="AJ84" t="s">
        <v>6</v>
      </c>
      <c r="AK84">
        <f t="shared" si="108"/>
        <v>3.577</v>
      </c>
      <c r="AL84" s="8">
        <f t="shared" si="109"/>
        <v>4.5769999999999998E-2</v>
      </c>
      <c r="AM84" s="35">
        <f t="shared" si="110"/>
        <v>2.5769999999999994E-2</v>
      </c>
      <c r="AN84" s="4">
        <f t="shared" si="111"/>
        <v>2.5769999999999994E-2</v>
      </c>
      <c r="AO84" s="36">
        <f t="shared" si="112"/>
        <v>-2302.558044099726</v>
      </c>
      <c r="AP84" s="37">
        <f t="shared" si="113"/>
        <v>-1926.7529120449315</v>
      </c>
      <c r="AQ84" s="36">
        <f t="shared" si="114"/>
        <v>-1550.947779990137</v>
      </c>
      <c r="AR84" s="31">
        <v>44680</v>
      </c>
      <c r="AS84" s="32">
        <v>-0.42899999999999999</v>
      </c>
      <c r="AT84" s="10"/>
      <c r="BU84" s="1"/>
      <c r="CC84" s="11"/>
      <c r="CD84" s="11"/>
    </row>
    <row r="85" spans="1:82" ht="15" customHeight="1" x14ac:dyDescent="0.25">
      <c r="A85">
        <v>11123</v>
      </c>
      <c r="B85" t="s">
        <v>286</v>
      </c>
      <c r="C85" t="s">
        <v>287</v>
      </c>
      <c r="D85">
        <v>11512</v>
      </c>
      <c r="E85" t="s">
        <v>2</v>
      </c>
      <c r="F85" t="s">
        <v>3</v>
      </c>
      <c r="G85" t="s">
        <v>4</v>
      </c>
      <c r="H85" t="s">
        <v>147</v>
      </c>
      <c r="I85" s="1">
        <v>45017</v>
      </c>
      <c r="J85" s="1">
        <v>45017</v>
      </c>
      <c r="K85" s="1">
        <v>45108</v>
      </c>
      <c r="L85" s="1">
        <v>45017</v>
      </c>
      <c r="M85" s="2">
        <v>5641220.2999999998</v>
      </c>
      <c r="N85" s="39">
        <f t="shared" si="78"/>
        <v>45107</v>
      </c>
      <c r="O85" t="s">
        <v>15</v>
      </c>
      <c r="P85" t="s">
        <v>8</v>
      </c>
      <c r="Q85" s="4">
        <v>1.55E-2</v>
      </c>
      <c r="R85" s="1">
        <v>45017</v>
      </c>
      <c r="S85" s="1">
        <v>45017</v>
      </c>
      <c r="T85" s="1">
        <v>45108</v>
      </c>
      <c r="U85" s="1">
        <v>45017</v>
      </c>
      <c r="V85" s="5">
        <f t="shared" si="79"/>
        <v>0.24657534246575341</v>
      </c>
      <c r="W85">
        <f t="shared" si="80"/>
        <v>90</v>
      </c>
      <c r="X85" s="6">
        <v>0</v>
      </c>
      <c r="Y85" s="6">
        <v>0</v>
      </c>
      <c r="Z85" s="6">
        <v>-43321.124491594441</v>
      </c>
      <c r="AA85" s="6">
        <v>-43321.124491594441</v>
      </c>
      <c r="AB85">
        <v>0</v>
      </c>
      <c r="AC85">
        <v>-718.94218712222221</v>
      </c>
      <c r="AD85" s="7">
        <v>5641220.2999999998</v>
      </c>
      <c r="AE85" s="4">
        <v>3.0379999999999997E-2</v>
      </c>
      <c r="AF85" s="8">
        <v>1.55E-2</v>
      </c>
      <c r="AG85" s="6">
        <v>0</v>
      </c>
      <c r="AH85" s="6">
        <v>-22102.614536527773</v>
      </c>
      <c r="AI85" s="9">
        <v>-65423.739028122218</v>
      </c>
      <c r="AJ85" t="s">
        <v>6</v>
      </c>
      <c r="AK85">
        <f>VLOOKUP(I85,$AR$2:$AS$603,2,TRUE)</f>
        <v>3.0379999999999998</v>
      </c>
      <c r="AL85" s="8">
        <f t="shared" si="109"/>
        <v>4.0379999999999999E-2</v>
      </c>
      <c r="AM85" s="35">
        <f t="shared" si="110"/>
        <v>2.0379999999999995E-2</v>
      </c>
      <c r="AN85" s="4">
        <f t="shared" si="111"/>
        <v>2.0379999999999995E-2</v>
      </c>
      <c r="AO85" s="36">
        <f t="shared" si="112"/>
        <v>-77728.288034958896</v>
      </c>
      <c r="AP85" s="37">
        <f t="shared" si="113"/>
        <v>-63818.429760986292</v>
      </c>
      <c r="AQ85" s="36">
        <f t="shared" si="114"/>
        <v>-49908.571487013687</v>
      </c>
      <c r="AR85" s="31">
        <v>44683</v>
      </c>
      <c r="AS85" s="32">
        <v>-0.41599999999999998</v>
      </c>
      <c r="AT85" s="10"/>
      <c r="BU85" s="1"/>
      <c r="CC85" s="11"/>
      <c r="CD85" s="11"/>
    </row>
    <row r="86" spans="1:82" ht="15" customHeight="1" x14ac:dyDescent="0.25">
      <c r="A86">
        <v>6522</v>
      </c>
      <c r="B86" t="s">
        <v>288</v>
      </c>
      <c r="C86" t="s">
        <v>289</v>
      </c>
      <c r="D86">
        <v>11513</v>
      </c>
      <c r="E86" t="s">
        <v>127</v>
      </c>
      <c r="F86" t="s">
        <v>3</v>
      </c>
      <c r="G86" t="s">
        <v>4</v>
      </c>
      <c r="H86" t="s">
        <v>188</v>
      </c>
      <c r="I86" s="1"/>
      <c r="J86" s="1">
        <v>45097</v>
      </c>
      <c r="K86" s="1">
        <v>45127</v>
      </c>
      <c r="L86" s="1">
        <v>45097</v>
      </c>
      <c r="M86" s="2">
        <v>1219972.7</v>
      </c>
      <c r="N86" s="39">
        <f t="shared" si="78"/>
        <v>45107</v>
      </c>
      <c r="O86">
        <v>2.0400000000000001E-2</v>
      </c>
      <c r="P86" t="s">
        <v>8</v>
      </c>
      <c r="Q86" s="4"/>
      <c r="R86" s="1">
        <v>45097</v>
      </c>
      <c r="S86" s="1">
        <v>45097</v>
      </c>
      <c r="T86" s="1">
        <v>45127</v>
      </c>
      <c r="U86" s="1">
        <v>45097</v>
      </c>
      <c r="V86" s="5">
        <f t="shared" si="79"/>
        <v>2.7397260273972601E-2</v>
      </c>
      <c r="W86">
        <f t="shared" si="80"/>
        <v>10</v>
      </c>
      <c r="X86" s="6">
        <v>0</v>
      </c>
      <c r="Y86" s="6">
        <v>0</v>
      </c>
      <c r="Z86" s="6">
        <v>-2073.9535900000001</v>
      </c>
      <c r="AA86" s="6">
        <v>-2073.9535900000001</v>
      </c>
      <c r="AB86">
        <v>0</v>
      </c>
      <c r="AC86">
        <v>-69.131786333333338</v>
      </c>
      <c r="AD86" s="7">
        <v>1219972.7</v>
      </c>
      <c r="AE86" s="4">
        <v>2.0400000000000001E-2</v>
      </c>
      <c r="AF86" s="8">
        <v>0</v>
      </c>
      <c r="AG86" s="6">
        <v>0</v>
      </c>
      <c r="AH86" s="6">
        <v>0</v>
      </c>
      <c r="AI86" s="9">
        <v>-2073.9535900000001</v>
      </c>
      <c r="AJ86" t="s">
        <v>6</v>
      </c>
      <c r="AO86" s="40">
        <f>AP86</f>
        <v>-681.84775561643823</v>
      </c>
      <c r="AP86" s="40">
        <f>-V86*M86*AE86</f>
        <v>-681.84775561643823</v>
      </c>
      <c r="AQ86" s="40">
        <f>AP86</f>
        <v>-681.84775561643823</v>
      </c>
      <c r="AR86" s="31">
        <v>44684</v>
      </c>
      <c r="AS86" s="32">
        <v>-0.42499999999999999</v>
      </c>
      <c r="AT86" s="10"/>
      <c r="BU86" s="1"/>
      <c r="CC86" s="11"/>
      <c r="CD86" s="11"/>
    </row>
    <row r="87" spans="1:82" ht="15" customHeight="1" x14ac:dyDescent="0.25">
      <c r="A87">
        <v>3473</v>
      </c>
      <c r="B87" t="s">
        <v>290</v>
      </c>
      <c r="C87" t="s">
        <v>291</v>
      </c>
      <c r="D87">
        <v>11514</v>
      </c>
      <c r="E87" t="s">
        <v>2</v>
      </c>
      <c r="F87" t="s">
        <v>3</v>
      </c>
      <c r="G87" t="s">
        <v>4</v>
      </c>
      <c r="H87" t="s">
        <v>156</v>
      </c>
      <c r="I87" s="1">
        <v>44987</v>
      </c>
      <c r="J87" s="1">
        <v>45017</v>
      </c>
      <c r="K87" s="1">
        <v>45108</v>
      </c>
      <c r="L87" s="1">
        <v>45017</v>
      </c>
      <c r="M87" s="2">
        <v>4303506.54</v>
      </c>
      <c r="N87" s="39">
        <f t="shared" si="78"/>
        <v>45107</v>
      </c>
      <c r="O87" t="s">
        <v>15</v>
      </c>
      <c r="P87" t="s">
        <v>8</v>
      </c>
      <c r="Q87" s="4">
        <v>1.9E-2</v>
      </c>
      <c r="R87" s="1">
        <v>44987</v>
      </c>
      <c r="S87" s="1">
        <v>45017</v>
      </c>
      <c r="T87" s="1">
        <v>45108</v>
      </c>
      <c r="U87" s="1">
        <v>45017</v>
      </c>
      <c r="V87" s="5">
        <f t="shared" si="79"/>
        <v>0.24657534246575341</v>
      </c>
      <c r="W87">
        <f t="shared" si="80"/>
        <v>90</v>
      </c>
      <c r="X87" s="6">
        <v>0</v>
      </c>
      <c r="Y87" s="6">
        <v>0</v>
      </c>
      <c r="Z87" s="6">
        <v>-30470.141263531666</v>
      </c>
      <c r="AA87" s="6">
        <v>-30470.141263531666</v>
      </c>
      <c r="AB87">
        <v>0</v>
      </c>
      <c r="AC87">
        <v>-561.96622901499995</v>
      </c>
      <c r="AD87" s="7">
        <v>4303506.54</v>
      </c>
      <c r="AE87" s="4">
        <v>2.801E-2</v>
      </c>
      <c r="AF87" s="8">
        <v>1.9E-2</v>
      </c>
      <c r="AG87" s="6">
        <v>0</v>
      </c>
      <c r="AH87" s="6">
        <v>-20668.785576833332</v>
      </c>
      <c r="AI87" s="9">
        <v>-51138.926840364998</v>
      </c>
      <c r="AJ87" t="s">
        <v>6</v>
      </c>
      <c r="AK87">
        <f t="shared" ref="AK87:AK99" si="115">VLOOKUP(I87,$AR$2:$AS$603,2,FALSE)</f>
        <v>2.8010000000000002</v>
      </c>
      <c r="AL87" s="8">
        <f t="shared" ref="AL87:AL99" si="116">AK87/100+$AT$1</f>
        <v>3.8010000000000002E-2</v>
      </c>
      <c r="AM87" s="35">
        <f t="shared" ref="AM87:AM99" si="117">AK87/100-$AT$1</f>
        <v>1.8009999999999998E-2</v>
      </c>
      <c r="AN87" s="4">
        <f t="shared" ref="AN87:AN99" si="118">IF(AND(RIGHT(O87,3)="Max",AM87&lt;0%),0%,AM87)</f>
        <v>1.8009999999999998E-2</v>
      </c>
      <c r="AO87" s="36">
        <f t="shared" ref="AO87:AO99" si="119">-(((AL87+AF87)*AD87*V87))</f>
        <v>-60495.511523523288</v>
      </c>
      <c r="AP87" s="37">
        <f t="shared" ref="AP87:AP99" si="120">-(((AE87+AF87)*AD87*V87))</f>
        <v>-49884.125534482184</v>
      </c>
      <c r="AQ87" s="36">
        <f t="shared" ref="AQ87:AQ99" si="121">-(((AN87+AF87)*AD87*V87))</f>
        <v>-39272.739545441094</v>
      </c>
      <c r="AR87" s="31">
        <v>44685</v>
      </c>
      <c r="AS87" s="32">
        <v>-0.42699999999999999</v>
      </c>
      <c r="AT87" s="10"/>
      <c r="BU87" s="1"/>
      <c r="CC87" s="11"/>
      <c r="CD87" s="11"/>
    </row>
    <row r="88" spans="1:82" ht="15" customHeight="1" x14ac:dyDescent="0.25">
      <c r="A88">
        <v>3271</v>
      </c>
      <c r="B88" t="s">
        <v>292</v>
      </c>
      <c r="C88" t="s">
        <v>293</v>
      </c>
      <c r="D88">
        <v>11515</v>
      </c>
      <c r="E88" t="s">
        <v>2</v>
      </c>
      <c r="F88" t="s">
        <v>3</v>
      </c>
      <c r="G88" t="s">
        <v>4</v>
      </c>
      <c r="H88" t="s">
        <v>294</v>
      </c>
      <c r="I88" s="1">
        <v>45096</v>
      </c>
      <c r="J88" s="1">
        <v>45098</v>
      </c>
      <c r="K88" s="1">
        <v>45190</v>
      </c>
      <c r="L88" s="1">
        <v>45098</v>
      </c>
      <c r="M88" s="2">
        <v>4832651.87</v>
      </c>
      <c r="N88" s="39">
        <f t="shared" si="78"/>
        <v>45107</v>
      </c>
      <c r="O88" s="3" t="s">
        <v>15</v>
      </c>
      <c r="P88" t="s">
        <v>8</v>
      </c>
      <c r="Q88" s="4"/>
      <c r="R88" s="1">
        <v>45096</v>
      </c>
      <c r="S88" s="1">
        <v>45098</v>
      </c>
      <c r="T88" s="1">
        <v>45190</v>
      </c>
      <c r="U88" s="1">
        <v>45098</v>
      </c>
      <c r="V88" s="5">
        <f t="shared" si="79"/>
        <v>2.4657534246575342E-2</v>
      </c>
      <c r="W88">
        <f t="shared" si="80"/>
        <v>9</v>
      </c>
      <c r="X88" s="6">
        <v>0</v>
      </c>
      <c r="Y88" s="6">
        <v>0</v>
      </c>
      <c r="Z88" s="6">
        <v>-43855.241797612223</v>
      </c>
      <c r="AA88" s="6">
        <v>-43855.241797612223</v>
      </c>
      <c r="AB88">
        <v>0</v>
      </c>
      <c r="AC88">
        <v>-476.68741084361113</v>
      </c>
      <c r="AD88" s="7">
        <v>4832651.87</v>
      </c>
      <c r="AE88" s="4">
        <v>3.551E-2</v>
      </c>
      <c r="AF88" s="8">
        <v>0</v>
      </c>
      <c r="AG88" s="6">
        <v>0</v>
      </c>
      <c r="AH88" s="6">
        <v>0</v>
      </c>
      <c r="AI88" s="9">
        <v>-43855.241797612223</v>
      </c>
      <c r="AJ88" t="s">
        <v>6</v>
      </c>
      <c r="AK88">
        <f t="shared" si="115"/>
        <v>3.5510000000000002</v>
      </c>
      <c r="AL88" s="8">
        <f t="shared" si="116"/>
        <v>4.5510000000000002E-2</v>
      </c>
      <c r="AM88" s="35">
        <f t="shared" si="117"/>
        <v>2.5509999999999998E-2</v>
      </c>
      <c r="AN88" s="4">
        <f t="shared" si="118"/>
        <v>2.5509999999999998E-2</v>
      </c>
      <c r="AO88" s="36">
        <f t="shared" si="119"/>
        <v>-5423.0298066665755</v>
      </c>
      <c r="AP88" s="37">
        <f t="shared" si="120"/>
        <v>-4231.4170168035616</v>
      </c>
      <c r="AQ88" s="36">
        <f t="shared" si="121"/>
        <v>-3039.8042269405473</v>
      </c>
      <c r="AR88" s="31">
        <v>44686</v>
      </c>
      <c r="AS88" s="32">
        <v>-0.42099999999999999</v>
      </c>
      <c r="AT88" s="10"/>
      <c r="BU88" s="1"/>
      <c r="CC88" s="11"/>
      <c r="CD88" s="11"/>
    </row>
    <row r="89" spans="1:82" ht="15" customHeight="1" x14ac:dyDescent="0.25">
      <c r="A89">
        <v>1991</v>
      </c>
      <c r="B89" t="s">
        <v>295</v>
      </c>
      <c r="C89" t="s">
        <v>296</v>
      </c>
      <c r="D89">
        <v>11516</v>
      </c>
      <c r="E89" t="s">
        <v>2</v>
      </c>
      <c r="F89" t="s">
        <v>3</v>
      </c>
      <c r="G89" t="s">
        <v>4</v>
      </c>
      <c r="H89" t="s">
        <v>95</v>
      </c>
      <c r="I89" s="1">
        <v>45052</v>
      </c>
      <c r="J89" s="1">
        <v>45078</v>
      </c>
      <c r="K89" s="1">
        <v>45170</v>
      </c>
      <c r="L89" s="1">
        <v>45078</v>
      </c>
      <c r="M89" s="2">
        <v>3811551.46</v>
      </c>
      <c r="N89" s="39">
        <f t="shared" si="78"/>
        <v>45107</v>
      </c>
      <c r="O89" s="3" t="s">
        <v>7</v>
      </c>
      <c r="P89" t="s">
        <v>8</v>
      </c>
      <c r="Q89" s="4">
        <v>1.2999999999999999E-2</v>
      </c>
      <c r="R89" s="1">
        <v>45052</v>
      </c>
      <c r="S89" s="1">
        <v>45078</v>
      </c>
      <c r="T89" s="1">
        <v>45170</v>
      </c>
      <c r="U89" s="1">
        <v>45078</v>
      </c>
      <c r="V89" s="5">
        <f t="shared" si="79"/>
        <v>7.9452054794520555E-2</v>
      </c>
      <c r="W89">
        <f t="shared" si="80"/>
        <v>29</v>
      </c>
      <c r="X89" s="6">
        <v>0</v>
      </c>
      <c r="Y89" s="6">
        <v>0</v>
      </c>
      <c r="Z89" s="6">
        <v>-31949.271349155548</v>
      </c>
      <c r="AA89" s="6">
        <v>-31949.271349155548</v>
      </c>
      <c r="AB89">
        <v>0</v>
      </c>
      <c r="AC89">
        <v>-484.91404685555545</v>
      </c>
      <c r="AD89" s="7">
        <v>3811551.46</v>
      </c>
      <c r="AE89" s="4">
        <v>3.2799999999999996E-2</v>
      </c>
      <c r="AF89" s="8">
        <v>1.2999999999999999E-2</v>
      </c>
      <c r="AG89" s="6">
        <v>0</v>
      </c>
      <c r="AH89" s="6">
        <v>-12662.820961555553</v>
      </c>
      <c r="AI89" s="9">
        <v>-44612.092310711101</v>
      </c>
      <c r="AJ89" t="s">
        <v>6</v>
      </c>
      <c r="AK89">
        <f>VLOOKUP(I89,$AR$2:$AS$603,2,TRUE)</f>
        <v>3.28</v>
      </c>
      <c r="AL89" s="8">
        <f t="shared" si="116"/>
        <v>4.2799999999999998E-2</v>
      </c>
      <c r="AM89" s="35">
        <f t="shared" si="117"/>
        <v>2.2799999999999994E-2</v>
      </c>
      <c r="AN89" s="4">
        <f t="shared" si="118"/>
        <v>2.2799999999999994E-2</v>
      </c>
      <c r="AO89" s="36">
        <f t="shared" si="119"/>
        <v>-16898.226226224659</v>
      </c>
      <c r="AP89" s="37">
        <f t="shared" si="120"/>
        <v>-13869.870271704109</v>
      </c>
      <c r="AQ89" s="36">
        <f t="shared" si="121"/>
        <v>-10841.514317183559</v>
      </c>
      <c r="AR89" s="31">
        <v>44687</v>
      </c>
      <c r="AS89" s="32">
        <v>-0.42599999999999999</v>
      </c>
      <c r="AT89" s="10"/>
      <c r="BU89" s="1"/>
      <c r="CC89" s="11"/>
      <c r="CD89" s="11"/>
    </row>
    <row r="90" spans="1:82" ht="15" customHeight="1" x14ac:dyDescent="0.25">
      <c r="A90">
        <v>42507</v>
      </c>
      <c r="B90" t="s">
        <v>297</v>
      </c>
      <c r="C90" t="s">
        <v>298</v>
      </c>
      <c r="D90">
        <v>11517</v>
      </c>
      <c r="E90" t="s">
        <v>2</v>
      </c>
      <c r="F90" t="s">
        <v>3</v>
      </c>
      <c r="G90" t="s">
        <v>4</v>
      </c>
      <c r="H90" t="s">
        <v>147</v>
      </c>
      <c r="I90" s="1">
        <v>45017</v>
      </c>
      <c r="J90" s="1">
        <v>45017</v>
      </c>
      <c r="K90" s="1">
        <v>45108</v>
      </c>
      <c r="L90" s="1">
        <v>45017</v>
      </c>
      <c r="M90" s="2">
        <v>4085067.17</v>
      </c>
      <c r="N90" s="39">
        <f t="shared" si="78"/>
        <v>45107</v>
      </c>
      <c r="O90" s="3" t="s">
        <v>15</v>
      </c>
      <c r="P90" t="s">
        <v>8</v>
      </c>
      <c r="Q90" s="4">
        <v>1.8800000000000001E-2</v>
      </c>
      <c r="R90" s="1">
        <v>45017</v>
      </c>
      <c r="S90" s="1">
        <v>45017</v>
      </c>
      <c r="T90" s="1">
        <v>45108</v>
      </c>
      <c r="U90" s="1">
        <v>45017</v>
      </c>
      <c r="V90" s="5">
        <f t="shared" si="79"/>
        <v>0.24657534246575341</v>
      </c>
      <c r="W90">
        <f t="shared" si="80"/>
        <v>90</v>
      </c>
      <c r="X90" s="6">
        <v>0</v>
      </c>
      <c r="Y90" s="6">
        <v>0</v>
      </c>
      <c r="Z90" s="6">
        <v>-31370.819435662772</v>
      </c>
      <c r="AA90" s="6">
        <v>-31370.819435662772</v>
      </c>
      <c r="AB90">
        <v>0</v>
      </c>
      <c r="AC90">
        <v>-558.0655650572221</v>
      </c>
      <c r="AD90" s="7">
        <v>4085067.17</v>
      </c>
      <c r="AE90" s="4">
        <v>3.0379999999999997E-2</v>
      </c>
      <c r="AF90" s="8">
        <v>1.8800000000000001E-2</v>
      </c>
      <c r="AG90" s="6">
        <v>0</v>
      </c>
      <c r="AH90" s="6">
        <v>-19413.146984544441</v>
      </c>
      <c r="AI90" s="9">
        <v>-50783.966420207216</v>
      </c>
      <c r="AJ90" t="s">
        <v>6</v>
      </c>
      <c r="AK90">
        <f>VLOOKUP(I90,$AR$2:$AS$603,2,TRUE)</f>
        <v>3.0379999999999998</v>
      </c>
      <c r="AL90" s="8">
        <f t="shared" si="116"/>
        <v>4.0379999999999999E-2</v>
      </c>
      <c r="AM90" s="35">
        <f t="shared" si="117"/>
        <v>2.0379999999999995E-2</v>
      </c>
      <c r="AN90" s="4">
        <f t="shared" si="118"/>
        <v>2.0379999999999995E-2</v>
      </c>
      <c r="AO90" s="36">
        <f t="shared" si="119"/>
        <v>-59610.64318042191</v>
      </c>
      <c r="AP90" s="37">
        <f t="shared" si="120"/>
        <v>-49537.874816038355</v>
      </c>
      <c r="AQ90" s="36">
        <f t="shared" si="121"/>
        <v>-39465.106451654785</v>
      </c>
      <c r="AR90" s="31">
        <v>44690</v>
      </c>
      <c r="AS90" s="32">
        <v>-0.40200000000000002</v>
      </c>
      <c r="AT90" s="10"/>
      <c r="BU90" s="1"/>
      <c r="CC90" s="11"/>
      <c r="CD90" s="11"/>
    </row>
    <row r="91" spans="1:82" ht="15" customHeight="1" x14ac:dyDescent="0.25">
      <c r="A91">
        <v>42768</v>
      </c>
      <c r="B91" t="s">
        <v>299</v>
      </c>
      <c r="C91" t="s">
        <v>300</v>
      </c>
      <c r="D91">
        <v>11519</v>
      </c>
      <c r="E91" t="s">
        <v>2</v>
      </c>
      <c r="F91" t="s">
        <v>3</v>
      </c>
      <c r="G91" t="s">
        <v>4</v>
      </c>
      <c r="H91" t="s">
        <v>56</v>
      </c>
      <c r="I91" s="1">
        <v>45015</v>
      </c>
      <c r="J91" s="1">
        <v>45017</v>
      </c>
      <c r="K91" s="1">
        <v>45108</v>
      </c>
      <c r="L91" s="1">
        <v>45017</v>
      </c>
      <c r="M91" s="2">
        <v>2892868.59</v>
      </c>
      <c r="N91" s="39">
        <f t="shared" si="78"/>
        <v>45107</v>
      </c>
      <c r="O91" s="3" t="s">
        <v>7</v>
      </c>
      <c r="P91" t="s">
        <v>8</v>
      </c>
      <c r="Q91" s="4">
        <v>1.95E-2</v>
      </c>
      <c r="R91" s="1">
        <v>45015</v>
      </c>
      <c r="S91" s="1">
        <v>45017</v>
      </c>
      <c r="T91" s="1">
        <v>45108</v>
      </c>
      <c r="U91" s="1">
        <v>45017</v>
      </c>
      <c r="V91" s="5">
        <f t="shared" si="79"/>
        <v>0.24657534246575341</v>
      </c>
      <c r="W91">
        <f t="shared" si="80"/>
        <v>90</v>
      </c>
      <c r="X91" s="6">
        <v>0</v>
      </c>
      <c r="Y91" s="6">
        <v>0</v>
      </c>
      <c r="Z91" s="6">
        <v>-22317.838312163334</v>
      </c>
      <c r="AA91" s="6">
        <v>-22317.838312163334</v>
      </c>
      <c r="AB91">
        <v>0</v>
      </c>
      <c r="AC91">
        <v>-401.9480190883333</v>
      </c>
      <c r="AD91" s="7">
        <v>2892868.59</v>
      </c>
      <c r="AE91" s="4">
        <v>3.0520000000000002E-2</v>
      </c>
      <c r="AF91" s="8">
        <v>1.95E-2</v>
      </c>
      <c r="AG91" s="6">
        <v>0</v>
      </c>
      <c r="AH91" s="6">
        <v>-14259.431424874998</v>
      </c>
      <c r="AI91" s="9">
        <v>-36577.269737038332</v>
      </c>
      <c r="AJ91" t="s">
        <v>6</v>
      </c>
      <c r="AK91">
        <f t="shared" si="115"/>
        <v>3.052</v>
      </c>
      <c r="AL91" s="8">
        <f t="shared" si="116"/>
        <v>4.052E-2</v>
      </c>
      <c r="AM91" s="35">
        <f t="shared" si="117"/>
        <v>2.0520000000000004E-2</v>
      </c>
      <c r="AN91" s="4">
        <f t="shared" si="118"/>
        <v>2.0520000000000004E-2</v>
      </c>
      <c r="AO91" s="36">
        <f t="shared" si="119"/>
        <v>-42812.869998526025</v>
      </c>
      <c r="AP91" s="37">
        <f t="shared" si="120"/>
        <v>-35679.769365649314</v>
      </c>
      <c r="AQ91" s="36">
        <f t="shared" si="121"/>
        <v>-28546.668732772599</v>
      </c>
      <c r="AR91" s="31">
        <v>44691</v>
      </c>
      <c r="AS91" s="32">
        <v>-0.41699999999999998</v>
      </c>
      <c r="AT91" s="10"/>
      <c r="BU91" s="1"/>
      <c r="CC91" s="11"/>
      <c r="CD91" s="11"/>
    </row>
    <row r="92" spans="1:82" ht="15" customHeight="1" x14ac:dyDescent="0.25">
      <c r="A92">
        <v>2520</v>
      </c>
      <c r="B92" t="s">
        <v>301</v>
      </c>
      <c r="C92" t="s">
        <v>302</v>
      </c>
      <c r="D92">
        <v>11520</v>
      </c>
      <c r="E92" t="s">
        <v>2</v>
      </c>
      <c r="F92" t="s">
        <v>3</v>
      </c>
      <c r="G92" t="s">
        <v>4</v>
      </c>
      <c r="H92" t="s">
        <v>144</v>
      </c>
      <c r="I92" s="1">
        <v>44987</v>
      </c>
      <c r="J92" s="1">
        <v>45017</v>
      </c>
      <c r="K92" s="1">
        <v>45108</v>
      </c>
      <c r="L92" s="1">
        <v>45017</v>
      </c>
      <c r="M92" s="2">
        <v>3128782.18</v>
      </c>
      <c r="N92" s="39">
        <f t="shared" si="78"/>
        <v>45107</v>
      </c>
      <c r="O92" s="3" t="s">
        <v>15</v>
      </c>
      <c r="P92" t="s">
        <v>8</v>
      </c>
      <c r="Q92" s="4">
        <v>1.9E-2</v>
      </c>
      <c r="R92" s="1">
        <v>44987</v>
      </c>
      <c r="S92" s="1">
        <v>45017</v>
      </c>
      <c r="T92" s="1">
        <v>45108</v>
      </c>
      <c r="U92" s="1">
        <v>45017</v>
      </c>
      <c r="V92" s="5">
        <f t="shared" si="79"/>
        <v>0.24657534246575341</v>
      </c>
      <c r="W92">
        <f t="shared" si="80"/>
        <v>90</v>
      </c>
      <c r="X92" s="6">
        <v>0</v>
      </c>
      <c r="Y92" s="6">
        <v>0</v>
      </c>
      <c r="Z92" s="6">
        <v>-22152.733851177225</v>
      </c>
      <c r="AA92" s="6">
        <v>-22152.733851177225</v>
      </c>
      <c r="AB92">
        <v>0</v>
      </c>
      <c r="AC92">
        <v>-408.56680633833338</v>
      </c>
      <c r="AD92" s="7">
        <v>3128782.18</v>
      </c>
      <c r="AE92" s="4">
        <v>2.801E-2</v>
      </c>
      <c r="AF92" s="8">
        <v>1.9E-2</v>
      </c>
      <c r="AG92" s="6">
        <v>0</v>
      </c>
      <c r="AH92" s="6">
        <v>-15026.84552561111</v>
      </c>
      <c r="AI92" s="9">
        <v>-37179.579376788337</v>
      </c>
      <c r="AJ92" t="s">
        <v>6</v>
      </c>
      <c r="AK92">
        <f t="shared" si="115"/>
        <v>2.8010000000000002</v>
      </c>
      <c r="AL92" s="8">
        <f t="shared" si="116"/>
        <v>3.8010000000000002E-2</v>
      </c>
      <c r="AM92" s="35">
        <f t="shared" si="117"/>
        <v>1.8009999999999998E-2</v>
      </c>
      <c r="AN92" s="4">
        <f t="shared" si="118"/>
        <v>1.8009999999999998E-2</v>
      </c>
      <c r="AO92" s="36">
        <f t="shared" si="119"/>
        <v>-43982.105444827401</v>
      </c>
      <c r="AP92" s="37">
        <f t="shared" si="120"/>
        <v>-36267.300069484932</v>
      </c>
      <c r="AQ92" s="36">
        <f t="shared" si="121"/>
        <v>-28552.494694142464</v>
      </c>
      <c r="AR92" s="31">
        <v>44692</v>
      </c>
      <c r="AS92" s="32">
        <v>-0.41399999999999998</v>
      </c>
      <c r="AT92" s="10"/>
      <c r="BU92" s="1"/>
      <c r="CC92" s="11"/>
      <c r="CD92" s="11"/>
    </row>
    <row r="93" spans="1:82" ht="15" customHeight="1" x14ac:dyDescent="0.25">
      <c r="A93">
        <v>36158</v>
      </c>
      <c r="B93" t="s">
        <v>303</v>
      </c>
      <c r="C93" t="s">
        <v>304</v>
      </c>
      <c r="D93">
        <v>11522</v>
      </c>
      <c r="E93" t="s">
        <v>2</v>
      </c>
      <c r="F93" t="s">
        <v>3</v>
      </c>
      <c r="G93" t="s">
        <v>4</v>
      </c>
      <c r="H93" t="s">
        <v>42</v>
      </c>
      <c r="I93" s="1">
        <v>45014</v>
      </c>
      <c r="J93" s="1">
        <v>45044</v>
      </c>
      <c r="K93" s="1">
        <v>45135</v>
      </c>
      <c r="L93" s="1">
        <v>45044</v>
      </c>
      <c r="M93" s="2">
        <v>154330.67000000001</v>
      </c>
      <c r="N93" s="39">
        <f t="shared" si="78"/>
        <v>45107</v>
      </c>
      <c r="O93" s="3" t="s">
        <v>15</v>
      </c>
      <c r="P93" t="s">
        <v>8</v>
      </c>
      <c r="Q93" s="4">
        <v>1.7500000000000002E-2</v>
      </c>
      <c r="R93" s="1">
        <v>45014</v>
      </c>
      <c r="S93" s="1">
        <v>45044</v>
      </c>
      <c r="T93" s="1">
        <v>45135</v>
      </c>
      <c r="U93" s="1">
        <v>45044</v>
      </c>
      <c r="V93" s="5">
        <f t="shared" si="79"/>
        <v>0.17260273972602741</v>
      </c>
      <c r="W93">
        <f t="shared" si="80"/>
        <v>63</v>
      </c>
      <c r="X93" s="6">
        <v>0</v>
      </c>
      <c r="Y93" s="6">
        <v>0</v>
      </c>
      <c r="Z93" s="6">
        <v>-1176.1926187375</v>
      </c>
      <c r="AA93" s="6">
        <v>-1176.1926187375</v>
      </c>
      <c r="AB93">
        <v>0</v>
      </c>
      <c r="AC93">
        <v>-20.427378959722223</v>
      </c>
      <c r="AD93" s="7">
        <v>154330.67000000001</v>
      </c>
      <c r="AE93" s="4">
        <v>3.015E-2</v>
      </c>
      <c r="AF93" s="8">
        <v>1.7500000000000002E-2</v>
      </c>
      <c r="AG93" s="6">
        <v>0</v>
      </c>
      <c r="AH93" s="6">
        <v>-682.69886659722226</v>
      </c>
      <c r="AI93" s="9">
        <v>-1858.8914853347223</v>
      </c>
      <c r="AJ93" t="s">
        <v>6</v>
      </c>
      <c r="AK93">
        <f t="shared" si="115"/>
        <v>3.0150000000000001</v>
      </c>
      <c r="AL93" s="8">
        <f t="shared" si="116"/>
        <v>4.0149999999999998E-2</v>
      </c>
      <c r="AM93" s="35">
        <f t="shared" si="117"/>
        <v>2.0150000000000001E-2</v>
      </c>
      <c r="AN93" s="4">
        <f t="shared" si="118"/>
        <v>2.0150000000000001E-2</v>
      </c>
      <c r="AO93" s="36">
        <f t="shared" si="119"/>
        <v>-1535.6747312506852</v>
      </c>
      <c r="AP93" s="37">
        <f t="shared" si="120"/>
        <v>-1269.2957665931508</v>
      </c>
      <c r="AQ93" s="36">
        <f t="shared" si="121"/>
        <v>-1002.9168019356167</v>
      </c>
      <c r="AR93" s="31">
        <v>44693</v>
      </c>
      <c r="AS93" s="32">
        <v>-0.40600000000000003</v>
      </c>
      <c r="AT93" s="10"/>
      <c r="BU93" s="1"/>
      <c r="CC93" s="11"/>
      <c r="CD93" s="11"/>
    </row>
    <row r="94" spans="1:82" ht="15" customHeight="1" x14ac:dyDescent="0.25">
      <c r="A94">
        <v>33205</v>
      </c>
      <c r="B94" t="s">
        <v>305</v>
      </c>
      <c r="C94" t="s">
        <v>306</v>
      </c>
      <c r="D94">
        <v>11525</v>
      </c>
      <c r="E94" t="s">
        <v>2</v>
      </c>
      <c r="F94" t="s">
        <v>3</v>
      </c>
      <c r="G94" t="s">
        <v>4</v>
      </c>
      <c r="H94" t="s">
        <v>156</v>
      </c>
      <c r="I94" s="1">
        <v>45078</v>
      </c>
      <c r="J94" s="1">
        <v>45107</v>
      </c>
      <c r="K94" s="1">
        <v>45199</v>
      </c>
      <c r="L94" s="1">
        <v>45199</v>
      </c>
      <c r="M94" s="2">
        <v>73101.429999999993</v>
      </c>
      <c r="N94" s="39">
        <f t="shared" si="78"/>
        <v>45107</v>
      </c>
      <c r="O94" s="12" t="s">
        <v>15</v>
      </c>
      <c r="P94" t="s">
        <v>8</v>
      </c>
      <c r="Q94" s="4">
        <v>1.6E-2</v>
      </c>
      <c r="R94" s="1">
        <v>45078</v>
      </c>
      <c r="S94" s="1">
        <v>45107</v>
      </c>
      <c r="T94" s="1">
        <v>45199</v>
      </c>
      <c r="U94" s="1">
        <v>45199</v>
      </c>
      <c r="V94" s="5">
        <f t="shared" si="79"/>
        <v>0</v>
      </c>
      <c r="W94">
        <f t="shared" si="80"/>
        <v>0</v>
      </c>
      <c r="X94" s="6">
        <v>-640.77610928280171</v>
      </c>
      <c r="Y94" s="6">
        <v>-640.77610928280171</v>
      </c>
      <c r="Z94" s="6">
        <v>-646.75271835333331</v>
      </c>
      <c r="AA94" s="6">
        <v>-646.75271835333331</v>
      </c>
      <c r="AB94">
        <v>0.99075905071454762</v>
      </c>
      <c r="AC94">
        <v>-10.278873296111112</v>
      </c>
      <c r="AD94" s="7">
        <v>73101.429999999993</v>
      </c>
      <c r="AE94" s="4">
        <v>3.4620000000000005E-2</v>
      </c>
      <c r="AF94" s="8">
        <v>1.6E-2</v>
      </c>
      <c r="AG94" s="6">
        <v>-296.14147165005272</v>
      </c>
      <c r="AH94" s="6">
        <v>-298.90362488888883</v>
      </c>
      <c r="AI94" s="9">
        <v>-936.91758093285443</v>
      </c>
      <c r="AJ94" t="s">
        <v>6</v>
      </c>
      <c r="AK94">
        <f t="shared" si="115"/>
        <v>3.4620000000000002</v>
      </c>
      <c r="AL94" s="8">
        <f t="shared" si="116"/>
        <v>4.4620000000000007E-2</v>
      </c>
      <c r="AM94" s="35">
        <f t="shared" si="117"/>
        <v>2.4620000000000003E-2</v>
      </c>
      <c r="AN94" s="4">
        <f t="shared" si="118"/>
        <v>2.4620000000000003E-2</v>
      </c>
      <c r="AO94" s="36">
        <f t="shared" si="119"/>
        <v>0</v>
      </c>
      <c r="AP94" s="37">
        <f t="shared" si="120"/>
        <v>0</v>
      </c>
      <c r="AQ94" s="36">
        <f t="shared" si="121"/>
        <v>0</v>
      </c>
      <c r="AR94" s="31">
        <v>44694</v>
      </c>
      <c r="AS94" s="32">
        <v>-0.40300000000000002</v>
      </c>
      <c r="AT94" s="10"/>
      <c r="BU94" s="1"/>
      <c r="CC94" s="11"/>
      <c r="CD94" s="11"/>
    </row>
    <row r="95" spans="1:82" ht="15" customHeight="1" x14ac:dyDescent="0.25">
      <c r="A95">
        <v>5381</v>
      </c>
      <c r="B95" t="s">
        <v>307</v>
      </c>
      <c r="C95" t="s">
        <v>308</v>
      </c>
      <c r="D95">
        <v>11527</v>
      </c>
      <c r="E95" t="s">
        <v>2</v>
      </c>
      <c r="F95" t="s">
        <v>3</v>
      </c>
      <c r="G95" t="s">
        <v>4</v>
      </c>
      <c r="H95" t="s">
        <v>95</v>
      </c>
      <c r="I95" s="1">
        <v>45015</v>
      </c>
      <c r="J95" s="1">
        <v>45017</v>
      </c>
      <c r="K95" s="1">
        <v>45108</v>
      </c>
      <c r="L95" s="1">
        <v>45017</v>
      </c>
      <c r="M95" s="2">
        <v>11727774.720000001</v>
      </c>
      <c r="N95" s="39">
        <f t="shared" si="78"/>
        <v>45107</v>
      </c>
      <c r="O95" s="12" t="s">
        <v>7</v>
      </c>
      <c r="P95" t="s">
        <v>8</v>
      </c>
      <c r="Q95" s="4">
        <v>1.7999999999999999E-2</v>
      </c>
      <c r="R95" s="1">
        <v>45015</v>
      </c>
      <c r="S95" s="1">
        <v>45017</v>
      </c>
      <c r="T95" s="1">
        <v>45108</v>
      </c>
      <c r="U95" s="1">
        <v>45017</v>
      </c>
      <c r="V95" s="5">
        <f t="shared" si="79"/>
        <v>0.24657534246575341</v>
      </c>
      <c r="W95">
        <f t="shared" si="80"/>
        <v>90</v>
      </c>
      <c r="X95" s="6">
        <v>0</v>
      </c>
      <c r="Y95" s="6">
        <v>0</v>
      </c>
      <c r="Z95" s="6">
        <v>-90477.175792640002</v>
      </c>
      <c r="AA95" s="6">
        <v>-90477.175792640002</v>
      </c>
      <c r="AB95">
        <v>0</v>
      </c>
      <c r="AC95">
        <v>-1580.64341504</v>
      </c>
      <c r="AD95" s="7">
        <v>11727774.720000001</v>
      </c>
      <c r="AE95" s="4">
        <v>3.0520000000000002E-2</v>
      </c>
      <c r="AF95" s="8">
        <v>1.7999999999999999E-2</v>
      </c>
      <c r="AG95" s="6">
        <v>0</v>
      </c>
      <c r="AH95" s="6">
        <v>-53361.374975999999</v>
      </c>
      <c r="AI95" s="9">
        <v>-143838.55076864001</v>
      </c>
      <c r="AJ95" t="s">
        <v>6</v>
      </c>
      <c r="AK95">
        <f t="shared" si="115"/>
        <v>3.052</v>
      </c>
      <c r="AL95" s="8">
        <f t="shared" si="116"/>
        <v>4.052E-2</v>
      </c>
      <c r="AM95" s="35">
        <f t="shared" si="117"/>
        <v>2.0520000000000004E-2</v>
      </c>
      <c r="AN95" s="4">
        <f t="shared" si="118"/>
        <v>2.0520000000000004E-2</v>
      </c>
      <c r="AO95" s="36">
        <f t="shared" si="119"/>
        <v>-169226.96957615344</v>
      </c>
      <c r="AP95" s="37">
        <f t="shared" si="120"/>
        <v>-140309.16889670139</v>
      </c>
      <c r="AQ95" s="36">
        <f t="shared" si="121"/>
        <v>-111391.3682172493</v>
      </c>
      <c r="AR95" s="31">
        <v>44697</v>
      </c>
      <c r="AS95" s="32">
        <v>-0.40300000000000002</v>
      </c>
      <c r="AT95" s="10"/>
      <c r="BU95" s="1"/>
      <c r="CC95" s="11"/>
      <c r="CD95" s="11"/>
    </row>
    <row r="96" spans="1:82" ht="15" customHeight="1" x14ac:dyDescent="0.25">
      <c r="A96">
        <v>5336</v>
      </c>
      <c r="B96" t="s">
        <v>309</v>
      </c>
      <c r="C96" t="s">
        <v>310</v>
      </c>
      <c r="D96">
        <v>11528</v>
      </c>
      <c r="E96" t="s">
        <v>2</v>
      </c>
      <c r="F96" t="s">
        <v>3</v>
      </c>
      <c r="G96" t="s">
        <v>4</v>
      </c>
      <c r="H96" t="s">
        <v>95</v>
      </c>
      <c r="I96" s="1">
        <v>45015</v>
      </c>
      <c r="J96" s="1">
        <v>45017</v>
      </c>
      <c r="K96" s="1">
        <v>45108</v>
      </c>
      <c r="L96" s="1">
        <v>45017</v>
      </c>
      <c r="M96" s="2">
        <v>6123153.2800000003</v>
      </c>
      <c r="N96" s="39">
        <f t="shared" si="78"/>
        <v>45107</v>
      </c>
      <c r="O96" s="12" t="s">
        <v>7</v>
      </c>
      <c r="P96" t="s">
        <v>8</v>
      </c>
      <c r="Q96" s="4">
        <v>1.7999999999999999E-2</v>
      </c>
      <c r="R96" s="1">
        <v>45015</v>
      </c>
      <c r="S96" s="1">
        <v>45017</v>
      </c>
      <c r="T96" s="1">
        <v>45108</v>
      </c>
      <c r="U96" s="1">
        <v>45017</v>
      </c>
      <c r="V96" s="5">
        <f t="shared" si="79"/>
        <v>0.24657534246575341</v>
      </c>
      <c r="W96">
        <f t="shared" si="80"/>
        <v>90</v>
      </c>
      <c r="X96" s="6">
        <v>0</v>
      </c>
      <c r="Y96" s="6">
        <v>0</v>
      </c>
      <c r="Z96" s="6">
        <v>-47238.766854471112</v>
      </c>
      <c r="AA96" s="6">
        <v>-47238.766854471112</v>
      </c>
      <c r="AB96">
        <v>0</v>
      </c>
      <c r="AC96">
        <v>-825.26499207111112</v>
      </c>
      <c r="AD96" s="7">
        <v>6123153.2800000003</v>
      </c>
      <c r="AE96" s="4">
        <v>3.0520000000000002E-2</v>
      </c>
      <c r="AF96" s="8">
        <v>1.7999999999999999E-2</v>
      </c>
      <c r="AG96" s="6">
        <v>0</v>
      </c>
      <c r="AH96" s="6">
        <v>-27860.347423999996</v>
      </c>
      <c r="AI96" s="9">
        <v>-75099.114278471112</v>
      </c>
      <c r="AJ96" t="s">
        <v>6</v>
      </c>
      <c r="AK96">
        <f t="shared" si="115"/>
        <v>3.052</v>
      </c>
      <c r="AL96" s="8">
        <f t="shared" si="116"/>
        <v>4.052E-2</v>
      </c>
      <c r="AM96" s="35">
        <f t="shared" si="117"/>
        <v>2.0520000000000004E-2</v>
      </c>
      <c r="AN96" s="4">
        <f t="shared" si="118"/>
        <v>2.0520000000000004E-2</v>
      </c>
      <c r="AO96" s="36">
        <f t="shared" si="119"/>
        <v>-88354.585466038363</v>
      </c>
      <c r="AP96" s="37">
        <f t="shared" si="120"/>
        <v>-73256.399296175339</v>
      </c>
      <c r="AQ96" s="36">
        <f t="shared" si="121"/>
        <v>-58158.21312631233</v>
      </c>
      <c r="AR96" s="31">
        <v>44698</v>
      </c>
      <c r="AS96" s="32">
        <v>-0.38</v>
      </c>
      <c r="AT96" s="10"/>
      <c r="BU96" s="1"/>
      <c r="CC96" s="11"/>
      <c r="CD96" s="11"/>
    </row>
    <row r="97" spans="1:82" ht="15" customHeight="1" x14ac:dyDescent="0.25">
      <c r="A97">
        <v>42458</v>
      </c>
      <c r="B97" t="s">
        <v>311</v>
      </c>
      <c r="C97" t="s">
        <v>312</v>
      </c>
      <c r="D97">
        <v>11531</v>
      </c>
      <c r="E97" t="s">
        <v>2</v>
      </c>
      <c r="F97" t="s">
        <v>3</v>
      </c>
      <c r="G97" t="s">
        <v>4</v>
      </c>
      <c r="H97" t="s">
        <v>167</v>
      </c>
      <c r="I97" s="1">
        <v>44956</v>
      </c>
      <c r="J97" s="1">
        <v>45017</v>
      </c>
      <c r="K97" s="1">
        <v>45108</v>
      </c>
      <c r="L97" s="1">
        <v>45017</v>
      </c>
      <c r="M97" s="2">
        <v>4091883.17</v>
      </c>
      <c r="N97" s="39">
        <f t="shared" si="78"/>
        <v>45107</v>
      </c>
      <c r="O97" s="8" t="s">
        <v>15</v>
      </c>
      <c r="P97" t="s">
        <v>8</v>
      </c>
      <c r="Q97" s="4">
        <v>1.95E-2</v>
      </c>
      <c r="R97" s="1">
        <v>44956</v>
      </c>
      <c r="S97" s="1">
        <v>45017</v>
      </c>
      <c r="T97" s="1">
        <v>45108</v>
      </c>
      <c r="U97" s="1">
        <v>45017</v>
      </c>
      <c r="V97" s="5">
        <f t="shared" si="79"/>
        <v>0.24657534246575341</v>
      </c>
      <c r="W97">
        <f t="shared" si="80"/>
        <v>90</v>
      </c>
      <c r="X97" s="6">
        <v>0</v>
      </c>
      <c r="Y97" s="6">
        <v>0</v>
      </c>
      <c r="Z97" s="6">
        <v>-25672.247681737223</v>
      </c>
      <c r="AA97" s="6">
        <v>-25672.247681737223</v>
      </c>
      <c r="AB97">
        <v>0</v>
      </c>
      <c r="AC97">
        <v>-503.75628359555554</v>
      </c>
      <c r="AD97" s="7">
        <v>4091883.17</v>
      </c>
      <c r="AE97" s="4">
        <v>2.4820000000000002E-2</v>
      </c>
      <c r="AF97" s="8">
        <v>1.95E-2</v>
      </c>
      <c r="AG97" s="6">
        <v>0</v>
      </c>
      <c r="AH97" s="6">
        <v>-20169.574125458334</v>
      </c>
      <c r="AI97" s="9">
        <v>-45841.821807195556</v>
      </c>
      <c r="AJ97" t="s">
        <v>6</v>
      </c>
      <c r="AK97">
        <f t="shared" si="115"/>
        <v>2.4820000000000002</v>
      </c>
      <c r="AL97" s="8">
        <f t="shared" si="116"/>
        <v>3.4820000000000004E-2</v>
      </c>
      <c r="AM97" s="35">
        <f t="shared" si="117"/>
        <v>1.4820000000000002E-2</v>
      </c>
      <c r="AN97" s="4">
        <f t="shared" si="118"/>
        <v>1.4820000000000002E-2</v>
      </c>
      <c r="AO97" s="36">
        <f t="shared" si="119"/>
        <v>-54806.571072591782</v>
      </c>
      <c r="AP97" s="37">
        <f t="shared" si="120"/>
        <v>-44716.996132865745</v>
      </c>
      <c r="AQ97" s="36">
        <f t="shared" si="121"/>
        <v>-34627.421193139722</v>
      </c>
      <c r="AR97" s="31">
        <v>44699</v>
      </c>
      <c r="AS97" s="32">
        <v>-0.36799999999999999</v>
      </c>
      <c r="AT97" s="10"/>
      <c r="BU97" s="1"/>
      <c r="CC97" s="11"/>
      <c r="CD97" s="11"/>
    </row>
    <row r="98" spans="1:82" ht="15" customHeight="1" x14ac:dyDescent="0.25">
      <c r="A98">
        <v>42955</v>
      </c>
      <c r="B98" t="s">
        <v>313</v>
      </c>
      <c r="C98" t="s">
        <v>314</v>
      </c>
      <c r="D98">
        <v>11532</v>
      </c>
      <c r="E98" t="s">
        <v>2</v>
      </c>
      <c r="F98" t="s">
        <v>3</v>
      </c>
      <c r="G98" t="s">
        <v>4</v>
      </c>
      <c r="H98" t="s">
        <v>156</v>
      </c>
      <c r="I98" s="1">
        <v>45015</v>
      </c>
      <c r="J98" s="1">
        <v>45017</v>
      </c>
      <c r="K98" s="1">
        <v>45108</v>
      </c>
      <c r="L98" s="1">
        <v>45017</v>
      </c>
      <c r="M98" s="2">
        <v>3163000.31</v>
      </c>
      <c r="N98" s="39">
        <f t="shared" si="78"/>
        <v>45107</v>
      </c>
      <c r="O98" s="8" t="s">
        <v>15</v>
      </c>
      <c r="P98" t="s">
        <v>8</v>
      </c>
      <c r="Q98" s="4">
        <v>0.02</v>
      </c>
      <c r="R98" s="1">
        <v>45015</v>
      </c>
      <c r="S98" s="1">
        <v>45017</v>
      </c>
      <c r="T98" s="1">
        <v>45108</v>
      </c>
      <c r="U98" s="1">
        <v>45017</v>
      </c>
      <c r="V98" s="5">
        <f t="shared" si="79"/>
        <v>0.24657534246575341</v>
      </c>
      <c r="W98">
        <f t="shared" si="80"/>
        <v>90</v>
      </c>
      <c r="X98" s="6">
        <v>0</v>
      </c>
      <c r="Y98" s="6">
        <v>0</v>
      </c>
      <c r="Z98" s="6">
        <v>-24401.844502692224</v>
      </c>
      <c r="AA98" s="6">
        <v>-24401.844502692224</v>
      </c>
      <c r="AB98">
        <v>0</v>
      </c>
      <c r="AC98">
        <v>-443.87437683666667</v>
      </c>
      <c r="AD98" s="7">
        <v>3163000.31</v>
      </c>
      <c r="AE98" s="4">
        <v>3.0520000000000002E-2</v>
      </c>
      <c r="AF98" s="8">
        <v>0.02</v>
      </c>
      <c r="AG98" s="6">
        <v>0</v>
      </c>
      <c r="AH98" s="6">
        <v>-15990.723789444444</v>
      </c>
      <c r="AI98" s="9">
        <v>-40392.568292136668</v>
      </c>
      <c r="AJ98" t="s">
        <v>6</v>
      </c>
      <c r="AK98">
        <f t="shared" si="115"/>
        <v>3.052</v>
      </c>
      <c r="AL98" s="8">
        <f t="shared" si="116"/>
        <v>4.052E-2</v>
      </c>
      <c r="AM98" s="35">
        <f t="shared" si="117"/>
        <v>2.0520000000000004E-2</v>
      </c>
      <c r="AN98" s="4">
        <f t="shared" si="118"/>
        <v>2.0520000000000004E-2</v>
      </c>
      <c r="AO98" s="36">
        <f t="shared" si="119"/>
        <v>-47200.63037947398</v>
      </c>
      <c r="AP98" s="37">
        <f t="shared" si="120"/>
        <v>-39401.451532898631</v>
      </c>
      <c r="AQ98" s="36">
        <f t="shared" si="121"/>
        <v>-31602.272686323289</v>
      </c>
      <c r="AR98" s="31">
        <v>44700</v>
      </c>
      <c r="AS98" s="32">
        <v>-0.34799999999999998</v>
      </c>
      <c r="AT98" s="10"/>
      <c r="BU98" s="1"/>
      <c r="CC98" s="11"/>
      <c r="CD98" s="11"/>
    </row>
    <row r="99" spans="1:82" ht="15" customHeight="1" x14ac:dyDescent="0.25">
      <c r="A99">
        <v>42719</v>
      </c>
      <c r="B99" t="s">
        <v>315</v>
      </c>
      <c r="C99" t="s">
        <v>316</v>
      </c>
      <c r="D99">
        <v>11533</v>
      </c>
      <c r="E99" t="s">
        <v>2</v>
      </c>
      <c r="F99" t="s">
        <v>3</v>
      </c>
      <c r="G99" t="s">
        <v>4</v>
      </c>
      <c r="H99" t="s">
        <v>56</v>
      </c>
      <c r="I99" s="1">
        <v>45015</v>
      </c>
      <c r="J99" s="1">
        <v>45017</v>
      </c>
      <c r="K99" s="1">
        <v>45108</v>
      </c>
      <c r="L99" s="1">
        <v>45017</v>
      </c>
      <c r="M99" s="2">
        <v>2518986.94</v>
      </c>
      <c r="N99" s="39">
        <f t="shared" si="78"/>
        <v>45107</v>
      </c>
      <c r="O99" t="s">
        <v>7</v>
      </c>
      <c r="P99" t="s">
        <v>8</v>
      </c>
      <c r="Q99" s="4">
        <v>1.95E-2</v>
      </c>
      <c r="R99" s="1">
        <v>45015</v>
      </c>
      <c r="S99" s="1">
        <v>45017</v>
      </c>
      <c r="T99" s="1">
        <v>45108</v>
      </c>
      <c r="U99" s="1">
        <v>45017</v>
      </c>
      <c r="V99" s="5">
        <f t="shared" si="79"/>
        <v>0.24657534246575341</v>
      </c>
      <c r="W99">
        <f t="shared" si="80"/>
        <v>90</v>
      </c>
      <c r="X99" s="6">
        <v>0</v>
      </c>
      <c r="Y99" s="6">
        <v>0</v>
      </c>
      <c r="Z99" s="6">
        <v>-19433.424467224442</v>
      </c>
      <c r="AA99" s="6">
        <v>-19433.424467224442</v>
      </c>
      <c r="AB99">
        <v>0</v>
      </c>
      <c r="AC99">
        <v>-349.99924094111105</v>
      </c>
      <c r="AD99" s="7">
        <v>2518986.94</v>
      </c>
      <c r="AE99" s="4">
        <v>3.0520000000000002E-2</v>
      </c>
      <c r="AF99" s="8">
        <v>1.95E-2</v>
      </c>
      <c r="AG99" s="6">
        <v>0</v>
      </c>
      <c r="AH99" s="6">
        <v>-12416.506458416665</v>
      </c>
      <c r="AI99" s="9">
        <v>-31849.930925641107</v>
      </c>
      <c r="AJ99" t="s">
        <v>6</v>
      </c>
      <c r="AK99">
        <f t="shared" si="115"/>
        <v>3.052</v>
      </c>
      <c r="AL99" s="8">
        <f t="shared" si="116"/>
        <v>4.052E-2</v>
      </c>
      <c r="AM99" s="35">
        <f t="shared" si="117"/>
        <v>2.0520000000000004E-2</v>
      </c>
      <c r="AN99" s="4">
        <f t="shared" si="118"/>
        <v>2.0520000000000004E-2</v>
      </c>
      <c r="AO99" s="36">
        <f t="shared" si="119"/>
        <v>-37279.62644518356</v>
      </c>
      <c r="AP99" s="37">
        <f t="shared" si="120"/>
        <v>-31068.425771210957</v>
      </c>
      <c r="AQ99" s="36">
        <f t="shared" si="121"/>
        <v>-24857.225097238352</v>
      </c>
      <c r="AR99" s="31">
        <v>44701</v>
      </c>
      <c r="AS99" s="32">
        <v>-0.34799999999999998</v>
      </c>
      <c r="AT99" s="10"/>
      <c r="BU99" s="1"/>
      <c r="CC99" s="11"/>
      <c r="CD99" s="11"/>
    </row>
    <row r="100" spans="1:82" ht="15" customHeight="1" x14ac:dyDescent="0.25">
      <c r="A100">
        <v>5294</v>
      </c>
      <c r="B100" t="s">
        <v>317</v>
      </c>
      <c r="C100" t="s">
        <v>318</v>
      </c>
      <c r="D100">
        <v>11543</v>
      </c>
      <c r="E100" t="s">
        <v>127</v>
      </c>
      <c r="F100" t="s">
        <v>3</v>
      </c>
      <c r="G100" t="s">
        <v>4</v>
      </c>
      <c r="H100" t="s">
        <v>222</v>
      </c>
      <c r="I100" s="1"/>
      <c r="J100" s="1">
        <v>44927</v>
      </c>
      <c r="K100" s="1">
        <v>45292</v>
      </c>
      <c r="L100" s="1">
        <v>45292</v>
      </c>
      <c r="M100" s="2">
        <v>63000000</v>
      </c>
      <c r="N100" s="39">
        <f t="shared" si="78"/>
        <v>45107</v>
      </c>
      <c r="O100">
        <v>2.1999999999999999E-2</v>
      </c>
      <c r="P100" t="s">
        <v>223</v>
      </c>
      <c r="Q100" s="4"/>
      <c r="R100" s="1">
        <v>45292</v>
      </c>
      <c r="S100" s="1">
        <v>44927</v>
      </c>
      <c r="T100" s="1">
        <v>45292</v>
      </c>
      <c r="U100" s="1">
        <v>45292</v>
      </c>
      <c r="V100" s="5">
        <f t="shared" si="79"/>
        <v>0.49315068493150682</v>
      </c>
      <c r="W100">
        <f t="shared" si="80"/>
        <v>180</v>
      </c>
      <c r="X100" s="6">
        <v>-1359689.5897621247</v>
      </c>
      <c r="Y100" s="6">
        <v>-1359689.5897621247</v>
      </c>
      <c r="Z100" s="6">
        <v>-1386000</v>
      </c>
      <c r="AA100" s="6">
        <v>-1386000</v>
      </c>
      <c r="AB100">
        <v>0.98101702003039304</v>
      </c>
      <c r="AC100">
        <v>-3797.2602739726026</v>
      </c>
      <c r="AD100" s="7">
        <v>63000000</v>
      </c>
      <c r="AE100" s="4">
        <v>2.1999999999999999E-2</v>
      </c>
      <c r="AF100" s="8">
        <v>0</v>
      </c>
      <c r="AG100" s="6">
        <v>0</v>
      </c>
      <c r="AH100" s="6">
        <v>0</v>
      </c>
      <c r="AI100" s="9">
        <v>-1359689.5897621247</v>
      </c>
      <c r="AJ100" t="s">
        <v>6</v>
      </c>
      <c r="AO100" s="40">
        <f>AP100</f>
        <v>-683506.84931506845</v>
      </c>
      <c r="AP100" s="40">
        <f>-V100*M100*AE100</f>
        <v>-683506.84931506845</v>
      </c>
      <c r="AQ100" s="40">
        <f>AP100</f>
        <v>-683506.84931506845</v>
      </c>
      <c r="AR100" s="31">
        <v>44704</v>
      </c>
      <c r="AS100" s="32">
        <v>-0.36299999999999999</v>
      </c>
      <c r="AT100" s="10"/>
      <c r="BU100" s="1"/>
      <c r="CC100" s="11"/>
      <c r="CD100" s="11"/>
    </row>
    <row r="101" spans="1:82" ht="15" customHeight="1" x14ac:dyDescent="0.25">
      <c r="A101">
        <v>6851</v>
      </c>
      <c r="B101" t="s">
        <v>319</v>
      </c>
      <c r="C101" t="s">
        <v>320</v>
      </c>
      <c r="D101">
        <v>11545</v>
      </c>
      <c r="E101" t="s">
        <v>2</v>
      </c>
      <c r="F101" t="s">
        <v>3</v>
      </c>
      <c r="G101" t="s">
        <v>4</v>
      </c>
      <c r="H101" t="s">
        <v>321</v>
      </c>
      <c r="I101" s="1">
        <v>45019</v>
      </c>
      <c r="J101" s="1">
        <v>45082</v>
      </c>
      <c r="K101" s="1">
        <v>45112</v>
      </c>
      <c r="L101" s="1">
        <v>45112</v>
      </c>
      <c r="M101" s="2">
        <v>8616666.4499999993</v>
      </c>
      <c r="N101" s="39">
        <f t="shared" si="78"/>
        <v>45107</v>
      </c>
      <c r="O101" t="s">
        <v>7</v>
      </c>
      <c r="P101" t="s">
        <v>8</v>
      </c>
      <c r="Q101" s="4">
        <v>1.8749999999999999E-2</v>
      </c>
      <c r="R101" s="1">
        <v>45019</v>
      </c>
      <c r="S101" s="1">
        <v>45082</v>
      </c>
      <c r="T101" s="1">
        <v>45112</v>
      </c>
      <c r="U101" s="1">
        <v>45112</v>
      </c>
      <c r="V101" s="5">
        <f t="shared" si="79"/>
        <v>6.8493150684931503E-2</v>
      </c>
      <c r="W101">
        <f t="shared" si="80"/>
        <v>25</v>
      </c>
      <c r="X101" s="6">
        <v>-21909.3931068932</v>
      </c>
      <c r="Y101" s="6">
        <v>-21909.3931068932</v>
      </c>
      <c r="Z101" s="6">
        <v>-21922.235559874993</v>
      </c>
      <c r="AA101" s="6">
        <v>-21922.235559874993</v>
      </c>
      <c r="AB101">
        <v>0.99941418141654781</v>
      </c>
      <c r="AC101">
        <v>-1179.5258962666665</v>
      </c>
      <c r="AD101" s="7">
        <v>8616666.4499999993</v>
      </c>
      <c r="AE101" s="4">
        <v>3.0529999999999998E-2</v>
      </c>
      <c r="AF101" s="8">
        <v>1.8749999999999999E-2</v>
      </c>
      <c r="AG101" s="6">
        <v>-13455.654135415905</v>
      </c>
      <c r="AH101" s="6">
        <v>-13463.541328124997</v>
      </c>
      <c r="AI101" s="9">
        <v>-35365.047242309105</v>
      </c>
      <c r="AJ101" t="s">
        <v>6</v>
      </c>
      <c r="AK101">
        <f t="shared" ref="AK101:AK102" si="122">VLOOKUP(I101,$AR$2:$AS$603,2,FALSE)</f>
        <v>3.0529999999999999</v>
      </c>
      <c r="AL101" s="8">
        <f t="shared" ref="AL101:AL102" si="123">AK101/100+$AT$1</f>
        <v>4.0529999999999997E-2</v>
      </c>
      <c r="AM101" s="35">
        <f t="shared" ref="AM101:AM102" si="124">AK101/100-$AT$1</f>
        <v>2.053E-2</v>
      </c>
      <c r="AN101" s="4">
        <f t="shared" ref="AN101:AN102" si="125">IF(AND(RIGHT(O101,3)="Max",AM101&lt;0%),0%,AM101)</f>
        <v>2.053E-2</v>
      </c>
      <c r="AO101" s="36">
        <f t="shared" ref="AO101:AO102" si="126">-(((AL101+AF101)*AD101*V101))</f>
        <v>-34986.026517534243</v>
      </c>
      <c r="AP101" s="37">
        <f t="shared" ref="AP101:AP102" si="127">-(((AE101+AF101)*AD101*V101))</f>
        <v>-29084.2001819178</v>
      </c>
      <c r="AQ101" s="36">
        <f t="shared" ref="AQ101:AQ102" si="128">-(((AN101+AF101)*AD101*V101))</f>
        <v>-23182.373846301361</v>
      </c>
      <c r="AR101" s="31">
        <v>44705</v>
      </c>
      <c r="AS101" s="32">
        <v>-0.35599999999999998</v>
      </c>
      <c r="AT101" s="10"/>
      <c r="BU101" s="1"/>
      <c r="CC101" s="11"/>
      <c r="CD101" s="11"/>
    </row>
    <row r="102" spans="1:82" ht="15" customHeight="1" x14ac:dyDescent="0.25">
      <c r="A102">
        <v>7116</v>
      </c>
      <c r="B102" t="s">
        <v>322</v>
      </c>
      <c r="C102" t="s">
        <v>323</v>
      </c>
      <c r="D102">
        <v>11552</v>
      </c>
      <c r="E102" t="s">
        <v>2</v>
      </c>
      <c r="F102" t="s">
        <v>3</v>
      </c>
      <c r="G102" t="s">
        <v>4</v>
      </c>
      <c r="H102" t="s">
        <v>324</v>
      </c>
      <c r="I102" s="1">
        <v>44929</v>
      </c>
      <c r="J102" s="1">
        <v>44931</v>
      </c>
      <c r="K102" s="1">
        <v>45112</v>
      </c>
      <c r="L102" s="1">
        <v>45112</v>
      </c>
      <c r="M102" s="2">
        <v>18000000</v>
      </c>
      <c r="N102" s="39">
        <f t="shared" si="78"/>
        <v>45107</v>
      </c>
      <c r="O102" s="12" t="s">
        <v>174</v>
      </c>
      <c r="P102" t="s">
        <v>8</v>
      </c>
      <c r="Q102" s="4">
        <v>1.4999999999999999E-2</v>
      </c>
      <c r="R102" s="1">
        <v>44929</v>
      </c>
      <c r="S102" s="1">
        <v>44931</v>
      </c>
      <c r="T102" s="1">
        <v>45112</v>
      </c>
      <c r="U102" s="1">
        <v>45112</v>
      </c>
      <c r="V102" s="5">
        <f t="shared" si="79"/>
        <v>0.48219178082191783</v>
      </c>
      <c r="W102">
        <f t="shared" si="80"/>
        <v>176</v>
      </c>
      <c r="X102" s="6">
        <v>-247734.28758244312</v>
      </c>
      <c r="Y102" s="6">
        <v>-247734.28758244312</v>
      </c>
      <c r="Z102" s="6">
        <v>-247879.49999999997</v>
      </c>
      <c r="AA102" s="6">
        <v>-247879.49999999997</v>
      </c>
      <c r="AB102">
        <v>0.99941418141654781</v>
      </c>
      <c r="AC102">
        <v>-2119.5</v>
      </c>
      <c r="AD102" s="7">
        <v>18000000</v>
      </c>
      <c r="AE102" s="13">
        <v>2.7389999999999998E-2</v>
      </c>
      <c r="AF102" s="8">
        <v>1.4999999999999999E-2</v>
      </c>
      <c r="AG102" s="6">
        <v>-135670.47512729638</v>
      </c>
      <c r="AH102" s="6">
        <v>-135750</v>
      </c>
      <c r="AI102" s="9">
        <v>-383404.7627097395</v>
      </c>
      <c r="AJ102" t="s">
        <v>6</v>
      </c>
      <c r="AK102">
        <f t="shared" si="122"/>
        <v>2.1720000000000002</v>
      </c>
      <c r="AL102" s="8">
        <f t="shared" si="123"/>
        <v>3.1720000000000005E-2</v>
      </c>
      <c r="AM102" s="35">
        <f t="shared" si="124"/>
        <v>1.1720000000000003E-2</v>
      </c>
      <c r="AN102" s="4">
        <f t="shared" si="125"/>
        <v>1.1720000000000003E-2</v>
      </c>
      <c r="AO102" s="36">
        <f t="shared" si="126"/>
        <v>-405504.00000000006</v>
      </c>
      <c r="AP102" s="37">
        <f t="shared" si="127"/>
        <v>-367921.97260273976</v>
      </c>
      <c r="AQ102" s="36">
        <f t="shared" si="128"/>
        <v>-231914.9589041096</v>
      </c>
      <c r="AR102" s="31">
        <v>44706</v>
      </c>
      <c r="AS102" s="32">
        <v>-0.35099999999999998</v>
      </c>
      <c r="AT102" s="10"/>
      <c r="BU102" s="1"/>
      <c r="CC102" s="11"/>
      <c r="CD102" s="11"/>
    </row>
    <row r="103" spans="1:82" ht="15" customHeight="1" x14ac:dyDescent="0.25">
      <c r="A103">
        <v>7155</v>
      </c>
      <c r="B103" t="s">
        <v>325</v>
      </c>
      <c r="C103" t="s">
        <v>326</v>
      </c>
      <c r="D103">
        <v>11555</v>
      </c>
      <c r="E103" t="s">
        <v>127</v>
      </c>
      <c r="F103" t="s">
        <v>3</v>
      </c>
      <c r="G103" t="s">
        <v>4</v>
      </c>
      <c r="H103" t="s">
        <v>327</v>
      </c>
      <c r="I103" s="1"/>
      <c r="J103" s="1">
        <v>44995</v>
      </c>
      <c r="K103" s="1">
        <v>45361</v>
      </c>
      <c r="L103" s="1">
        <v>45361</v>
      </c>
      <c r="M103" s="2">
        <v>400000000</v>
      </c>
      <c r="N103" s="39">
        <f t="shared" si="78"/>
        <v>45107</v>
      </c>
      <c r="O103" s="12">
        <v>2.63E-2</v>
      </c>
      <c r="P103" t="s">
        <v>8</v>
      </c>
      <c r="Q103" s="4"/>
      <c r="R103" s="1">
        <v>45361</v>
      </c>
      <c r="S103" s="1">
        <v>44995</v>
      </c>
      <c r="T103" s="1">
        <v>45361</v>
      </c>
      <c r="U103" s="1">
        <v>45361</v>
      </c>
      <c r="V103" s="5">
        <f t="shared" si="79"/>
        <v>0.30684931506849317</v>
      </c>
      <c r="W103">
        <f t="shared" si="80"/>
        <v>112</v>
      </c>
      <c r="X103" s="6">
        <v>-10414794.461915098</v>
      </c>
      <c r="Y103" s="6">
        <v>-10414794.461915098</v>
      </c>
      <c r="Z103" s="6">
        <v>-10695333.333333332</v>
      </c>
      <c r="AA103" s="6">
        <v>-10695333.333333332</v>
      </c>
      <c r="AB103">
        <v>0.97376997399941712</v>
      </c>
      <c r="AC103">
        <v>-29222.222222222219</v>
      </c>
      <c r="AD103" s="7">
        <v>400000000</v>
      </c>
      <c r="AE103" s="13">
        <v>2.63E-2</v>
      </c>
      <c r="AF103" s="8">
        <v>0</v>
      </c>
      <c r="AG103" s="6">
        <v>0</v>
      </c>
      <c r="AH103" s="6">
        <v>0</v>
      </c>
      <c r="AI103" s="9">
        <v>-10414794.461915098</v>
      </c>
      <c r="AJ103" t="s">
        <v>6</v>
      </c>
      <c r="AO103" s="40">
        <f t="shared" ref="AO103:AO107" si="129">AP103</f>
        <v>-3228054.7945205481</v>
      </c>
      <c r="AP103" s="40">
        <f t="shared" ref="AP103:AP107" si="130">-V103*M103*AE103</f>
        <v>-3228054.7945205481</v>
      </c>
      <c r="AQ103" s="40">
        <f t="shared" ref="AQ103:AQ107" si="131">AP103</f>
        <v>-3228054.7945205481</v>
      </c>
      <c r="AR103" s="31">
        <v>44707</v>
      </c>
      <c r="AS103" s="32">
        <v>-0.35199999999999998</v>
      </c>
      <c r="AT103" s="10"/>
      <c r="BU103" s="1"/>
      <c r="CC103" s="11"/>
      <c r="CD103" s="11"/>
    </row>
    <row r="104" spans="1:82" ht="15" customHeight="1" x14ac:dyDescent="0.25">
      <c r="A104">
        <v>5749</v>
      </c>
      <c r="B104" t="s">
        <v>328</v>
      </c>
      <c r="C104" t="s">
        <v>329</v>
      </c>
      <c r="D104">
        <v>11565</v>
      </c>
      <c r="E104" t="s">
        <v>127</v>
      </c>
      <c r="F104" t="s">
        <v>3</v>
      </c>
      <c r="G104" t="s">
        <v>4</v>
      </c>
      <c r="H104" t="s">
        <v>188</v>
      </c>
      <c r="I104" s="1"/>
      <c r="J104" s="1">
        <v>45099</v>
      </c>
      <c r="K104" s="1">
        <v>45129</v>
      </c>
      <c r="L104" s="1">
        <v>45129</v>
      </c>
      <c r="M104" s="2">
        <v>3224225.34</v>
      </c>
      <c r="N104" s="39">
        <f t="shared" si="78"/>
        <v>45107</v>
      </c>
      <c r="O104" s="12">
        <v>1.7999999999999999E-2</v>
      </c>
      <c r="P104" t="s">
        <v>109</v>
      </c>
      <c r="Q104" s="4"/>
      <c r="R104" s="1">
        <v>45129</v>
      </c>
      <c r="S104" s="1">
        <v>45099</v>
      </c>
      <c r="T104" s="1">
        <v>45129</v>
      </c>
      <c r="U104" s="1">
        <v>45129</v>
      </c>
      <c r="V104" s="5">
        <f t="shared" si="79"/>
        <v>2.1917808219178082E-2</v>
      </c>
      <c r="W104">
        <f t="shared" si="80"/>
        <v>8</v>
      </c>
      <c r="X104" s="6">
        <v>-4825.3904030234617</v>
      </c>
      <c r="Y104" s="6">
        <v>-4825.3904030234617</v>
      </c>
      <c r="Z104" s="6">
        <v>-4836.3380099999995</v>
      </c>
      <c r="AA104" s="6">
        <v>-4836.3380099999995</v>
      </c>
      <c r="AB104">
        <v>0.99773638505954265</v>
      </c>
      <c r="AC104">
        <v>-161.21126699999999</v>
      </c>
      <c r="AD104" s="7">
        <v>3224225.34</v>
      </c>
      <c r="AE104" s="13">
        <v>1.7999999999999999E-2</v>
      </c>
      <c r="AF104" s="8">
        <v>0</v>
      </c>
      <c r="AG104" s="6">
        <v>0</v>
      </c>
      <c r="AH104" s="6">
        <v>0</v>
      </c>
      <c r="AI104" s="9">
        <v>-4825.3904030234617</v>
      </c>
      <c r="AJ104" t="s">
        <v>6</v>
      </c>
      <c r="AO104" s="40">
        <f t="shared" si="129"/>
        <v>-1272.0231478356163</v>
      </c>
      <c r="AP104" s="40">
        <f t="shared" si="130"/>
        <v>-1272.0231478356163</v>
      </c>
      <c r="AQ104" s="40">
        <f t="shared" si="131"/>
        <v>-1272.0231478356163</v>
      </c>
      <c r="AR104" s="31">
        <v>44708</v>
      </c>
      <c r="AS104" s="32">
        <v>-0.36799999999999999</v>
      </c>
      <c r="AT104" s="10"/>
      <c r="BU104" s="1"/>
      <c r="CC104" s="11"/>
      <c r="CD104" s="11"/>
    </row>
    <row r="105" spans="1:82" ht="15" customHeight="1" x14ac:dyDescent="0.25">
      <c r="A105">
        <v>5929</v>
      </c>
      <c r="B105" t="s">
        <v>330</v>
      </c>
      <c r="C105" t="s">
        <v>331</v>
      </c>
      <c r="D105">
        <v>11566</v>
      </c>
      <c r="E105" t="s">
        <v>127</v>
      </c>
      <c r="F105" t="s">
        <v>3</v>
      </c>
      <c r="G105" t="s">
        <v>4</v>
      </c>
      <c r="H105" t="s">
        <v>188</v>
      </c>
      <c r="I105" s="1"/>
      <c r="J105" s="1">
        <v>45099</v>
      </c>
      <c r="K105" s="1">
        <v>45129</v>
      </c>
      <c r="L105" s="1">
        <v>45129</v>
      </c>
      <c r="M105" s="2">
        <v>2835644.26</v>
      </c>
      <c r="N105" s="39">
        <f t="shared" si="78"/>
        <v>45107</v>
      </c>
      <c r="O105">
        <v>1.7999999999999999E-2</v>
      </c>
      <c r="P105" t="s">
        <v>109</v>
      </c>
      <c r="Q105" s="4"/>
      <c r="R105" s="1">
        <v>45129</v>
      </c>
      <c r="S105" s="1">
        <v>45099</v>
      </c>
      <c r="T105" s="1">
        <v>45129</v>
      </c>
      <c r="U105" s="1">
        <v>45129</v>
      </c>
      <c r="V105" s="5">
        <f t="shared" si="79"/>
        <v>2.1917808219178082E-2</v>
      </c>
      <c r="W105">
        <f t="shared" si="80"/>
        <v>8</v>
      </c>
      <c r="X105" s="6">
        <v>-4243.8381799308627</v>
      </c>
      <c r="Y105" s="6">
        <v>-4243.8381799308627</v>
      </c>
      <c r="Z105" s="6">
        <v>-4253.4663899999996</v>
      </c>
      <c r="AA105" s="6">
        <v>-4253.4663899999996</v>
      </c>
      <c r="AB105">
        <v>0.99773638505954265</v>
      </c>
      <c r="AC105">
        <v>-141.78221299999998</v>
      </c>
      <c r="AD105" s="7">
        <v>2835644.26</v>
      </c>
      <c r="AE105" s="13">
        <v>1.7999999999999999E-2</v>
      </c>
      <c r="AF105" s="8">
        <v>0</v>
      </c>
      <c r="AG105" s="6">
        <v>0</v>
      </c>
      <c r="AH105" s="6">
        <v>0</v>
      </c>
      <c r="AI105" s="9">
        <v>-4243.8381799308627</v>
      </c>
      <c r="AJ105" t="s">
        <v>6</v>
      </c>
      <c r="AO105" s="40">
        <f t="shared" si="129"/>
        <v>-1118.7199272328767</v>
      </c>
      <c r="AP105" s="40">
        <f t="shared" si="130"/>
        <v>-1118.7199272328767</v>
      </c>
      <c r="AQ105" s="40">
        <f t="shared" si="131"/>
        <v>-1118.7199272328767</v>
      </c>
      <c r="AR105" s="31">
        <v>44711</v>
      </c>
      <c r="AS105" s="32">
        <v>-0.35399999999999998</v>
      </c>
      <c r="AT105" s="10"/>
      <c r="BU105" s="1"/>
      <c r="CC105" s="11"/>
      <c r="CD105" s="11"/>
    </row>
    <row r="106" spans="1:82" ht="15" customHeight="1" x14ac:dyDescent="0.25">
      <c r="A106">
        <v>6109</v>
      </c>
      <c r="B106" t="s">
        <v>332</v>
      </c>
      <c r="C106" t="s">
        <v>333</v>
      </c>
      <c r="D106">
        <v>11567</v>
      </c>
      <c r="E106" t="s">
        <v>127</v>
      </c>
      <c r="F106" t="s">
        <v>3</v>
      </c>
      <c r="G106" t="s">
        <v>4</v>
      </c>
      <c r="H106" t="s">
        <v>188</v>
      </c>
      <c r="I106" s="1"/>
      <c r="J106" s="1">
        <v>45099</v>
      </c>
      <c r="K106" s="1">
        <v>45129</v>
      </c>
      <c r="L106" s="1">
        <v>45129</v>
      </c>
      <c r="M106" s="2">
        <v>2190002.0699999998</v>
      </c>
      <c r="N106" s="39">
        <f t="shared" si="78"/>
        <v>45107</v>
      </c>
      <c r="O106">
        <v>1.7999999999999999E-2</v>
      </c>
      <c r="P106" t="s">
        <v>109</v>
      </c>
      <c r="Q106" s="4"/>
      <c r="R106" s="1">
        <v>45129</v>
      </c>
      <c r="S106" s="1">
        <v>45099</v>
      </c>
      <c r="T106" s="1">
        <v>45129</v>
      </c>
      <c r="U106" s="1">
        <v>45129</v>
      </c>
      <c r="V106" s="5">
        <f t="shared" si="79"/>
        <v>2.1917808219178082E-2</v>
      </c>
      <c r="W106">
        <f t="shared" si="80"/>
        <v>8</v>
      </c>
      <c r="X106" s="6">
        <v>-3277.5671228920728</v>
      </c>
      <c r="Y106" s="6">
        <v>-3277.5671228920728</v>
      </c>
      <c r="Z106" s="6">
        <v>-3285.0031049999998</v>
      </c>
      <c r="AA106" s="6">
        <v>-3285.0031049999998</v>
      </c>
      <c r="AB106">
        <v>0.99773638505954265</v>
      </c>
      <c r="AC106">
        <v>-109.50010349999999</v>
      </c>
      <c r="AD106" s="7">
        <v>2190002.0699999998</v>
      </c>
      <c r="AE106" s="13">
        <v>1.7999999999999999E-2</v>
      </c>
      <c r="AF106" s="8">
        <v>0</v>
      </c>
      <c r="AG106" s="6">
        <v>0</v>
      </c>
      <c r="AH106" s="6">
        <v>0</v>
      </c>
      <c r="AI106" s="9">
        <v>-3277.5671228920728</v>
      </c>
      <c r="AJ106" t="s">
        <v>6</v>
      </c>
      <c r="AO106" s="40">
        <f t="shared" si="129"/>
        <v>-864.00081665753407</v>
      </c>
      <c r="AP106" s="40">
        <f t="shared" si="130"/>
        <v>-864.00081665753407</v>
      </c>
      <c r="AQ106" s="40">
        <f t="shared" si="131"/>
        <v>-864.00081665753407</v>
      </c>
      <c r="AR106" s="31">
        <v>44712</v>
      </c>
      <c r="AS106" s="32">
        <v>-0.33800000000000002</v>
      </c>
      <c r="AT106" s="10"/>
      <c r="BU106" s="1"/>
      <c r="CC106" s="11"/>
      <c r="CD106" s="11"/>
    </row>
    <row r="107" spans="1:82" ht="15" customHeight="1" x14ac:dyDescent="0.25">
      <c r="A107">
        <v>6288</v>
      </c>
      <c r="B107" t="s">
        <v>334</v>
      </c>
      <c r="C107" t="s">
        <v>335</v>
      </c>
      <c r="D107">
        <v>11568</v>
      </c>
      <c r="E107" t="s">
        <v>127</v>
      </c>
      <c r="F107" t="s">
        <v>3</v>
      </c>
      <c r="G107" t="s">
        <v>4</v>
      </c>
      <c r="H107" t="s">
        <v>188</v>
      </c>
      <c r="I107" s="1"/>
      <c r="J107" s="1">
        <v>45102</v>
      </c>
      <c r="K107" s="1">
        <v>45132</v>
      </c>
      <c r="L107" s="1">
        <v>45132</v>
      </c>
      <c r="M107" s="2">
        <v>982803.53</v>
      </c>
      <c r="N107" s="39">
        <f t="shared" si="78"/>
        <v>45107</v>
      </c>
      <c r="O107">
        <v>1.7999999999999999E-2</v>
      </c>
      <c r="P107" t="s">
        <v>109</v>
      </c>
      <c r="Q107" s="4"/>
      <c r="R107" s="1">
        <v>45132</v>
      </c>
      <c r="S107" s="1">
        <v>45102</v>
      </c>
      <c r="T107" s="1">
        <v>45132</v>
      </c>
      <c r="U107" s="1">
        <v>45132</v>
      </c>
      <c r="V107" s="5">
        <f t="shared" si="79"/>
        <v>1.3698630136986301E-2</v>
      </c>
      <c r="W107">
        <f t="shared" si="80"/>
        <v>5</v>
      </c>
      <c r="X107" s="6">
        <v>-1470.4555603136462</v>
      </c>
      <c r="Y107" s="6">
        <v>-1470.4555603136462</v>
      </c>
      <c r="Z107" s="6">
        <v>-1474.205295</v>
      </c>
      <c r="AA107" s="6">
        <v>-1474.205295</v>
      </c>
      <c r="AB107">
        <v>0.99745643656343408</v>
      </c>
      <c r="AC107">
        <v>-49.140176500000003</v>
      </c>
      <c r="AD107" s="7">
        <v>982803.53</v>
      </c>
      <c r="AE107" s="13">
        <v>1.7999999999999999E-2</v>
      </c>
      <c r="AF107" s="8">
        <v>0</v>
      </c>
      <c r="AG107" s="6">
        <v>0</v>
      </c>
      <c r="AH107" s="6">
        <v>0</v>
      </c>
      <c r="AI107" s="9">
        <v>-1470.4555603136462</v>
      </c>
      <c r="AJ107" t="s">
        <v>6</v>
      </c>
      <c r="AO107" s="40">
        <f t="shared" si="129"/>
        <v>-242.33511698630133</v>
      </c>
      <c r="AP107" s="40">
        <f t="shared" si="130"/>
        <v>-242.33511698630133</v>
      </c>
      <c r="AQ107" s="40">
        <f t="shared" si="131"/>
        <v>-242.33511698630133</v>
      </c>
      <c r="AR107" s="31">
        <v>44713</v>
      </c>
      <c r="AS107" s="32">
        <v>-0.33500000000000002</v>
      </c>
      <c r="AT107" s="10"/>
      <c r="BU107" s="1"/>
      <c r="CC107" s="11"/>
      <c r="CD107" s="11"/>
    </row>
    <row r="108" spans="1:82" ht="15" customHeight="1" x14ac:dyDescent="0.25">
      <c r="A108">
        <v>10649</v>
      </c>
      <c r="B108" t="s">
        <v>336</v>
      </c>
      <c r="C108" t="s">
        <v>337</v>
      </c>
      <c r="D108">
        <v>11587</v>
      </c>
      <c r="E108" t="s">
        <v>2</v>
      </c>
      <c r="F108" t="s">
        <v>3</v>
      </c>
      <c r="G108" t="s">
        <v>4</v>
      </c>
      <c r="H108" t="s">
        <v>263</v>
      </c>
      <c r="I108" s="1">
        <v>45077</v>
      </c>
      <c r="J108" s="1">
        <v>45079</v>
      </c>
      <c r="K108" s="1">
        <v>45173</v>
      </c>
      <c r="L108" s="1">
        <v>45173</v>
      </c>
      <c r="M108" s="2">
        <v>19698874.239999998</v>
      </c>
      <c r="N108" s="39">
        <f t="shared" si="78"/>
        <v>45107</v>
      </c>
      <c r="O108" t="s">
        <v>7</v>
      </c>
      <c r="P108" t="s">
        <v>8</v>
      </c>
      <c r="Q108" s="4">
        <v>1.6E-2</v>
      </c>
      <c r="R108" s="1">
        <v>45077</v>
      </c>
      <c r="S108" s="1">
        <v>45079</v>
      </c>
      <c r="T108" s="1">
        <v>45173</v>
      </c>
      <c r="U108" s="1">
        <v>45173</v>
      </c>
      <c r="V108" s="5">
        <f t="shared" si="79"/>
        <v>7.6712328767123292E-2</v>
      </c>
      <c r="W108">
        <f t="shared" si="80"/>
        <v>28</v>
      </c>
      <c r="X108" s="6">
        <v>-176962.44528563687</v>
      </c>
      <c r="Y108" s="6">
        <v>-176962.44528563687</v>
      </c>
      <c r="Z108" s="6">
        <v>-178122.69278759111</v>
      </c>
      <c r="AA108" s="6">
        <v>-178122.69278759111</v>
      </c>
      <c r="AB108">
        <v>0.99348624544241637</v>
      </c>
      <c r="AC108">
        <v>-2770.4277854755555</v>
      </c>
      <c r="AD108" s="7">
        <v>19698874.239999998</v>
      </c>
      <c r="AE108" s="13">
        <v>3.4630000000000001E-2</v>
      </c>
      <c r="AF108" s="8">
        <v>1.6E-2</v>
      </c>
      <c r="AG108" s="6">
        <v>-81761.45320734015</v>
      </c>
      <c r="AH108" s="6">
        <v>-82297.519047111098</v>
      </c>
      <c r="AI108" s="9">
        <v>-258723.89849297702</v>
      </c>
      <c r="AJ108" t="s">
        <v>6</v>
      </c>
      <c r="AK108">
        <f>VLOOKUP(I108,$AR$2:$AS$603,2,FALSE)</f>
        <v>3.4630000000000001</v>
      </c>
      <c r="AL108" s="8">
        <f>AK108/100+$AT$1</f>
        <v>4.4630000000000003E-2</v>
      </c>
      <c r="AM108" s="35">
        <f>AK108/100-$AT$1</f>
        <v>2.4629999999999999E-2</v>
      </c>
      <c r="AN108" s="4">
        <f>IF(AND(RIGHT(O108,3)="Max",AM108&lt;0%),0%,AM108)</f>
        <v>2.4629999999999999E-2</v>
      </c>
      <c r="AO108" s="36">
        <f>-(((AL108+AF108)*AD108*V108))</f>
        <v>-91620.81332820165</v>
      </c>
      <c r="AP108" s="37">
        <f>-(((AE108+AF108)*AD108*V108))</f>
        <v>-76509.348157790679</v>
      </c>
      <c r="AQ108" s="36">
        <f>-(((AN108+AF108)*AD108*V108))</f>
        <v>-61397.882987379722</v>
      </c>
      <c r="AR108" s="31">
        <v>44714</v>
      </c>
      <c r="AS108" s="32">
        <v>-0.32700000000000001</v>
      </c>
      <c r="AT108" s="10"/>
      <c r="BU108" s="1"/>
      <c r="CC108" s="11"/>
      <c r="CD108" s="11"/>
    </row>
    <row r="109" spans="1:82" ht="15" customHeight="1" x14ac:dyDescent="0.25">
      <c r="A109">
        <v>12309</v>
      </c>
      <c r="B109" t="s">
        <v>338</v>
      </c>
      <c r="C109" t="s">
        <v>339</v>
      </c>
      <c r="D109">
        <v>11593</v>
      </c>
      <c r="E109" t="s">
        <v>127</v>
      </c>
      <c r="F109" t="s">
        <v>3</v>
      </c>
      <c r="G109" t="s">
        <v>4</v>
      </c>
      <c r="H109" t="s">
        <v>234</v>
      </c>
      <c r="I109" s="1"/>
      <c r="J109" s="1">
        <v>45017</v>
      </c>
      <c r="K109" s="1">
        <v>45108</v>
      </c>
      <c r="L109" s="1">
        <v>45108</v>
      </c>
      <c r="M109" s="2">
        <v>8347743.5700000003</v>
      </c>
      <c r="N109" s="39">
        <f t="shared" si="78"/>
        <v>45107</v>
      </c>
      <c r="O109">
        <v>2.29E-2</v>
      </c>
      <c r="P109" t="s">
        <v>109</v>
      </c>
      <c r="Q109" s="4"/>
      <c r="R109" s="1">
        <v>45108</v>
      </c>
      <c r="S109" s="1">
        <v>45017</v>
      </c>
      <c r="T109" s="1">
        <v>45108</v>
      </c>
      <c r="U109" s="1">
        <v>45108</v>
      </c>
      <c r="V109" s="5">
        <f t="shared" si="79"/>
        <v>0.24657534246575341</v>
      </c>
      <c r="W109">
        <f t="shared" si="80"/>
        <v>90</v>
      </c>
      <c r="X109" s="6">
        <v>-47785.184941013395</v>
      </c>
      <c r="Y109" s="6">
        <v>-47785.184941013395</v>
      </c>
      <c r="Z109" s="6">
        <v>-47790.831938250005</v>
      </c>
      <c r="AA109" s="6">
        <v>-47790.831938250005</v>
      </c>
      <c r="AB109">
        <v>0.99988183931922536</v>
      </c>
      <c r="AC109">
        <v>-531.00924375833335</v>
      </c>
      <c r="AD109" s="7">
        <v>8347743.5700000003</v>
      </c>
      <c r="AE109" s="13">
        <v>2.29E-2</v>
      </c>
      <c r="AF109" s="8">
        <v>0</v>
      </c>
      <c r="AG109" s="6">
        <v>0</v>
      </c>
      <c r="AH109" s="6">
        <v>0</v>
      </c>
      <c r="AI109" s="9">
        <v>-47785.184941013395</v>
      </c>
      <c r="AJ109" t="s">
        <v>6</v>
      </c>
      <c r="AO109" s="40">
        <f>AP109</f>
        <v>-47136.163007589043</v>
      </c>
      <c r="AP109" s="40">
        <f>-V109*M109*AE109</f>
        <v>-47136.163007589043</v>
      </c>
      <c r="AQ109" s="40">
        <f>AP109</f>
        <v>-47136.163007589043</v>
      </c>
      <c r="AR109" s="31">
        <v>44715</v>
      </c>
      <c r="AS109" s="32">
        <v>-0.32800000000000001</v>
      </c>
      <c r="AT109" s="10"/>
      <c r="BU109" s="1"/>
      <c r="CC109" s="11"/>
      <c r="CD109" s="11"/>
    </row>
    <row r="110" spans="1:82" ht="15" customHeight="1" x14ac:dyDescent="0.25">
      <c r="A110">
        <v>12859</v>
      </c>
      <c r="B110" t="s">
        <v>340</v>
      </c>
      <c r="C110" t="s">
        <v>341</v>
      </c>
      <c r="D110">
        <v>11599</v>
      </c>
      <c r="E110" t="s">
        <v>55</v>
      </c>
      <c r="F110" t="s">
        <v>3</v>
      </c>
      <c r="G110" t="s">
        <v>4</v>
      </c>
      <c r="H110" t="s">
        <v>342</v>
      </c>
      <c r="I110" s="1">
        <v>45076</v>
      </c>
      <c r="J110" s="1">
        <v>45078</v>
      </c>
      <c r="K110" s="1">
        <v>45108</v>
      </c>
      <c r="L110" s="1">
        <v>45108</v>
      </c>
      <c r="M110" s="2">
        <v>1127257.48</v>
      </c>
      <c r="N110" s="39">
        <f t="shared" si="78"/>
        <v>45107</v>
      </c>
      <c r="O110">
        <v>0</v>
      </c>
      <c r="P110" t="s">
        <v>109</v>
      </c>
      <c r="Q110" s="4"/>
      <c r="R110" s="1">
        <v>45076</v>
      </c>
      <c r="S110" s="1">
        <v>45078</v>
      </c>
      <c r="T110" s="1">
        <v>45108</v>
      </c>
      <c r="U110" s="1">
        <v>45108</v>
      </c>
      <c r="V110" s="5">
        <f t="shared" si="79"/>
        <v>7.9452054794520555E-2</v>
      </c>
      <c r="W110">
        <f t="shared" si="80"/>
        <v>29</v>
      </c>
      <c r="X110" s="6">
        <v>0</v>
      </c>
      <c r="Y110" s="6">
        <v>0</v>
      </c>
      <c r="Z110" s="6">
        <v>0</v>
      </c>
      <c r="AA110" s="6">
        <v>0</v>
      </c>
      <c r="AB110">
        <v>0.99988183931922536</v>
      </c>
      <c r="AC110">
        <v>0</v>
      </c>
      <c r="AD110" s="7">
        <v>1127257.48</v>
      </c>
      <c r="AE110" s="13">
        <v>0</v>
      </c>
      <c r="AF110" s="8">
        <v>0</v>
      </c>
      <c r="AG110" s="6">
        <v>0</v>
      </c>
      <c r="AH110" s="6">
        <v>0</v>
      </c>
      <c r="AI110" s="9">
        <v>0</v>
      </c>
      <c r="AJ110" t="s">
        <v>6</v>
      </c>
      <c r="AR110" s="31">
        <v>44718</v>
      </c>
      <c r="AS110" s="32">
        <v>-0.314</v>
      </c>
      <c r="AT110" s="10"/>
      <c r="BU110" s="1"/>
      <c r="CC110" s="11"/>
      <c r="CD110" s="11"/>
    </row>
    <row r="111" spans="1:82" ht="15" customHeight="1" x14ac:dyDescent="0.25">
      <c r="A111">
        <v>13099</v>
      </c>
      <c r="B111" t="s">
        <v>343</v>
      </c>
      <c r="C111" t="s">
        <v>344</v>
      </c>
      <c r="D111">
        <v>11600</v>
      </c>
      <c r="E111" t="s">
        <v>55</v>
      </c>
      <c r="F111" t="s">
        <v>3</v>
      </c>
      <c r="G111" t="s">
        <v>4</v>
      </c>
      <c r="H111" t="s">
        <v>342</v>
      </c>
      <c r="I111" s="1">
        <v>45076</v>
      </c>
      <c r="J111" s="1">
        <v>45078</v>
      </c>
      <c r="K111" s="1">
        <v>45108</v>
      </c>
      <c r="L111" s="1">
        <v>45108</v>
      </c>
      <c r="M111" s="2">
        <v>1263366.52</v>
      </c>
      <c r="N111" s="39">
        <f t="shared" si="78"/>
        <v>45107</v>
      </c>
      <c r="O111">
        <v>0</v>
      </c>
      <c r="P111" t="s">
        <v>109</v>
      </c>
      <c r="Q111" s="4"/>
      <c r="R111" s="1">
        <v>45076</v>
      </c>
      <c r="S111" s="1">
        <v>45078</v>
      </c>
      <c r="T111" s="1">
        <v>45108</v>
      </c>
      <c r="U111" s="1">
        <v>45108</v>
      </c>
      <c r="V111" s="5">
        <f t="shared" si="79"/>
        <v>7.9452054794520555E-2</v>
      </c>
      <c r="W111">
        <f t="shared" si="80"/>
        <v>29</v>
      </c>
      <c r="X111" s="6">
        <v>0</v>
      </c>
      <c r="Y111" s="6">
        <v>0</v>
      </c>
      <c r="Z111" s="6">
        <v>0</v>
      </c>
      <c r="AA111" s="6">
        <v>0</v>
      </c>
      <c r="AB111">
        <v>0.99988183931922536</v>
      </c>
      <c r="AC111">
        <v>0</v>
      </c>
      <c r="AD111" s="7">
        <v>1263366.52</v>
      </c>
      <c r="AE111" s="13">
        <v>0</v>
      </c>
      <c r="AF111" s="8">
        <v>0</v>
      </c>
      <c r="AG111" s="6">
        <v>0</v>
      </c>
      <c r="AH111" s="6">
        <v>0</v>
      </c>
      <c r="AI111" s="9">
        <v>0</v>
      </c>
      <c r="AJ111" t="s">
        <v>6</v>
      </c>
      <c r="AR111" s="31">
        <v>44719</v>
      </c>
      <c r="AS111" s="32">
        <v>-0.29799999999999999</v>
      </c>
      <c r="AT111" s="10"/>
      <c r="BU111" s="1"/>
      <c r="CC111" s="11"/>
      <c r="CD111" s="11"/>
    </row>
    <row r="112" spans="1:82" ht="15" customHeight="1" x14ac:dyDescent="0.25">
      <c r="A112">
        <v>13284</v>
      </c>
      <c r="B112" t="s">
        <v>345</v>
      </c>
      <c r="C112" t="s">
        <v>346</v>
      </c>
      <c r="D112">
        <v>11601</v>
      </c>
      <c r="E112" t="s">
        <v>2</v>
      </c>
      <c r="F112" t="s">
        <v>3</v>
      </c>
      <c r="G112" t="s">
        <v>4</v>
      </c>
      <c r="H112" t="s">
        <v>95</v>
      </c>
      <c r="I112" s="1">
        <v>44949</v>
      </c>
      <c r="J112" s="1">
        <v>44951</v>
      </c>
      <c r="K112" s="1">
        <v>45132</v>
      </c>
      <c r="L112" s="1">
        <v>45132</v>
      </c>
      <c r="M112" s="2">
        <v>40000000</v>
      </c>
      <c r="N112" s="39">
        <f t="shared" si="78"/>
        <v>45107</v>
      </c>
      <c r="O112" t="s">
        <v>174</v>
      </c>
      <c r="P112" t="s">
        <v>8</v>
      </c>
      <c r="Q112" s="4">
        <v>1.4999999999999999E-2</v>
      </c>
      <c r="R112" s="1">
        <v>44949</v>
      </c>
      <c r="S112" s="1">
        <v>44951</v>
      </c>
      <c r="T112" s="1">
        <v>45132</v>
      </c>
      <c r="U112" s="1">
        <v>45132</v>
      </c>
      <c r="V112" s="5">
        <f t="shared" si="79"/>
        <v>0.42739726027397262</v>
      </c>
      <c r="W112">
        <f t="shared" si="80"/>
        <v>156</v>
      </c>
      <c r="X112" s="6">
        <v>-585148.9522305025</v>
      </c>
      <c r="Y112" s="6">
        <v>-585148.9522305025</v>
      </c>
      <c r="Z112" s="6">
        <v>-586641.11111111112</v>
      </c>
      <c r="AA112" s="6">
        <v>-586641.11111111112</v>
      </c>
      <c r="AB112">
        <v>0.99745643656343408</v>
      </c>
      <c r="AC112">
        <v>-4907.7777777777774</v>
      </c>
      <c r="AD112" s="7">
        <v>40000000</v>
      </c>
      <c r="AE112" s="13">
        <v>2.9169999999999998E-2</v>
      </c>
      <c r="AF112" s="8">
        <v>1.4999999999999999E-2</v>
      </c>
      <c r="AG112" s="6">
        <v>-300899.35836330266</v>
      </c>
      <c r="AH112" s="6">
        <v>-301666.66666666669</v>
      </c>
      <c r="AI112" s="9">
        <v>-886048.31059380516</v>
      </c>
      <c r="AJ112" t="s">
        <v>6</v>
      </c>
      <c r="AK112">
        <f t="shared" ref="AK112:AK117" si="132">VLOOKUP(I112,$AR$2:$AS$603,2,FALSE)</f>
        <v>2.4489999999999998</v>
      </c>
      <c r="AL112" s="8">
        <f t="shared" ref="AL112:AL117" si="133">AK112/100+$AT$1</f>
        <v>3.449E-2</v>
      </c>
      <c r="AM112" s="35">
        <f t="shared" ref="AM112:AM117" si="134">AK112/100-$AT$1</f>
        <v>1.4489999999999998E-2</v>
      </c>
      <c r="AN112" s="4">
        <f t="shared" ref="AN112:AN117" si="135">IF(AND(RIGHT(O112,3)="Max",AM112&lt;0%),0%,AM112)</f>
        <v>1.4489999999999998E-2</v>
      </c>
      <c r="AO112" s="36">
        <f t="shared" ref="AO112:AO117" si="136">-(((AL112+AF112)*AD112*V112))</f>
        <v>-846075.61643835623</v>
      </c>
      <c r="AP112" s="37">
        <f t="shared" ref="AP112:AP117" si="137">-(((AE112+AF112)*AD112*V112))</f>
        <v>-755125.47945205483</v>
      </c>
      <c r="AQ112" s="36">
        <f t="shared" ref="AQ112:AQ117" si="138">-(((AN112+AF112)*AD112*V112))</f>
        <v>-504157.808219178</v>
      </c>
      <c r="AR112" s="31">
        <v>44720</v>
      </c>
      <c r="AS112" s="32">
        <v>-0.30199999999999999</v>
      </c>
      <c r="AT112" s="10"/>
      <c r="BU112" s="1"/>
      <c r="CC112" s="11"/>
      <c r="CD112" s="11"/>
    </row>
    <row r="113" spans="1:82" ht="15" customHeight="1" x14ac:dyDescent="0.25">
      <c r="A113">
        <v>13302</v>
      </c>
      <c r="B113" t="s">
        <v>347</v>
      </c>
      <c r="C113" t="s">
        <v>348</v>
      </c>
      <c r="D113">
        <v>11603</v>
      </c>
      <c r="E113" t="s">
        <v>2</v>
      </c>
      <c r="F113" t="s">
        <v>3</v>
      </c>
      <c r="G113" t="s">
        <v>4</v>
      </c>
      <c r="H113" t="s">
        <v>95</v>
      </c>
      <c r="I113" s="1">
        <v>44949</v>
      </c>
      <c r="J113" s="1">
        <v>44951</v>
      </c>
      <c r="K113" s="1">
        <v>45132</v>
      </c>
      <c r="L113" s="1">
        <v>45132</v>
      </c>
      <c r="M113" s="2">
        <v>48000000</v>
      </c>
      <c r="N113" s="39">
        <f t="shared" si="78"/>
        <v>45107</v>
      </c>
      <c r="O113" t="s">
        <v>174</v>
      </c>
      <c r="P113" t="s">
        <v>8</v>
      </c>
      <c r="Q113" s="4">
        <v>1.7000000000000001E-2</v>
      </c>
      <c r="R113" s="1">
        <v>44949</v>
      </c>
      <c r="S113" s="1">
        <v>44951</v>
      </c>
      <c r="T113" s="1">
        <v>45132</v>
      </c>
      <c r="U113" s="1">
        <v>45132</v>
      </c>
      <c r="V113" s="5">
        <f t="shared" si="79"/>
        <v>0.42739726027397262</v>
      </c>
      <c r="W113">
        <f t="shared" si="80"/>
        <v>156</v>
      </c>
      <c r="X113" s="6">
        <v>-702178.74267660303</v>
      </c>
      <c r="Y113" s="6">
        <v>-702178.74267660303</v>
      </c>
      <c r="Z113" s="6">
        <v>-703969.33333333337</v>
      </c>
      <c r="AA113" s="6">
        <v>-703969.33333333337</v>
      </c>
      <c r="AB113">
        <v>0.99745643656343408</v>
      </c>
      <c r="AC113">
        <v>-6156</v>
      </c>
      <c r="AD113" s="7">
        <v>48000000</v>
      </c>
      <c r="AE113" s="13">
        <v>2.9169999999999998E-2</v>
      </c>
      <c r="AF113" s="8">
        <v>1.7000000000000001E-2</v>
      </c>
      <c r="AG113" s="6">
        <v>-409223.12737409165</v>
      </c>
      <c r="AH113" s="6">
        <v>-410266.66666666674</v>
      </c>
      <c r="AI113" s="9">
        <v>-1111401.8700506948</v>
      </c>
      <c r="AJ113" t="s">
        <v>6</v>
      </c>
      <c r="AK113">
        <f t="shared" si="132"/>
        <v>2.4489999999999998</v>
      </c>
      <c r="AL113" s="8">
        <f t="shared" si="133"/>
        <v>3.449E-2</v>
      </c>
      <c r="AM113" s="35">
        <f t="shared" si="134"/>
        <v>1.4489999999999998E-2</v>
      </c>
      <c r="AN113" s="4">
        <f t="shared" si="135"/>
        <v>1.4489999999999998E-2</v>
      </c>
      <c r="AO113" s="36">
        <f t="shared" si="136"/>
        <v>-1056320.8767123288</v>
      </c>
      <c r="AP113" s="37">
        <f t="shared" si="137"/>
        <v>-947180.71232876717</v>
      </c>
      <c r="AQ113" s="36">
        <f t="shared" si="138"/>
        <v>-646019.50684931502</v>
      </c>
      <c r="AR113" s="31">
        <v>44721</v>
      </c>
      <c r="AS113" s="32">
        <v>-0.28199999999999997</v>
      </c>
      <c r="AT113" s="10"/>
      <c r="BU113" s="1"/>
      <c r="CC113" s="11"/>
      <c r="CD113" s="11"/>
    </row>
    <row r="114" spans="1:82" ht="15" customHeight="1" x14ac:dyDescent="0.25">
      <c r="A114">
        <v>13360</v>
      </c>
      <c r="B114" t="s">
        <v>349</v>
      </c>
      <c r="C114" t="s">
        <v>350</v>
      </c>
      <c r="D114">
        <v>11606</v>
      </c>
      <c r="E114" t="s">
        <v>2</v>
      </c>
      <c r="F114" t="s">
        <v>3</v>
      </c>
      <c r="G114" t="s">
        <v>4</v>
      </c>
      <c r="H114" t="s">
        <v>95</v>
      </c>
      <c r="I114" s="1">
        <v>44949</v>
      </c>
      <c r="J114" s="1">
        <v>44951</v>
      </c>
      <c r="K114" s="1">
        <v>45132</v>
      </c>
      <c r="L114" s="1">
        <v>45132</v>
      </c>
      <c r="M114" s="2">
        <v>165000000</v>
      </c>
      <c r="N114" s="39">
        <f t="shared" si="78"/>
        <v>45107</v>
      </c>
      <c r="O114" t="s">
        <v>174</v>
      </c>
      <c r="P114" t="s">
        <v>8</v>
      </c>
      <c r="Q114" s="4">
        <v>1.4E-2</v>
      </c>
      <c r="R114" s="1">
        <v>44949</v>
      </c>
      <c r="S114" s="1">
        <v>44951</v>
      </c>
      <c r="T114" s="1">
        <v>45132</v>
      </c>
      <c r="U114" s="1">
        <v>45132</v>
      </c>
      <c r="V114" s="5">
        <f t="shared" si="79"/>
        <v>0.42739726027397262</v>
      </c>
      <c r="W114">
        <f t="shared" si="80"/>
        <v>156</v>
      </c>
      <c r="X114" s="6">
        <v>-2413739.4279508227</v>
      </c>
      <c r="Y114" s="6">
        <v>-2413739.4279508227</v>
      </c>
      <c r="Z114" s="6">
        <v>-2419894.5833333335</v>
      </c>
      <c r="AA114" s="6">
        <v>-2419894.5833333335</v>
      </c>
      <c r="AB114">
        <v>0.99745643656343408</v>
      </c>
      <c r="AC114">
        <v>-19786.25</v>
      </c>
      <c r="AD114" s="7">
        <v>165000000</v>
      </c>
      <c r="AE114" s="13">
        <v>2.9169999999999998E-2</v>
      </c>
      <c r="AF114" s="8">
        <v>1.4E-2</v>
      </c>
      <c r="AG114" s="6">
        <v>-1158462.5296987151</v>
      </c>
      <c r="AH114" s="6">
        <v>-1161416.6666666667</v>
      </c>
      <c r="AI114" s="9">
        <v>-3572201.9576495378</v>
      </c>
      <c r="AJ114" t="s">
        <v>6</v>
      </c>
      <c r="AK114">
        <f t="shared" si="132"/>
        <v>2.4489999999999998</v>
      </c>
      <c r="AL114" s="8">
        <f t="shared" si="133"/>
        <v>3.449E-2</v>
      </c>
      <c r="AM114" s="35">
        <f t="shared" si="134"/>
        <v>1.4489999999999998E-2</v>
      </c>
      <c r="AN114" s="4">
        <f t="shared" si="135"/>
        <v>1.4489999999999998E-2</v>
      </c>
      <c r="AO114" s="36">
        <f t="shared" si="136"/>
        <v>-3419541.3698630137</v>
      </c>
      <c r="AP114" s="37">
        <f t="shared" si="137"/>
        <v>-3044372.0547945206</v>
      </c>
      <c r="AQ114" s="36">
        <f t="shared" si="138"/>
        <v>-2009130.4109589043</v>
      </c>
      <c r="AR114" s="31">
        <v>44722</v>
      </c>
      <c r="AS114" s="32">
        <v>-0.29799999999999999</v>
      </c>
      <c r="AT114" s="10"/>
      <c r="BU114" s="1"/>
      <c r="CC114" s="11"/>
      <c r="CD114" s="11"/>
    </row>
    <row r="115" spans="1:82" ht="15" customHeight="1" x14ac:dyDescent="0.25">
      <c r="A115">
        <v>14542</v>
      </c>
      <c r="B115" t="s">
        <v>351</v>
      </c>
      <c r="C115" t="s">
        <v>352</v>
      </c>
      <c r="D115">
        <v>11611</v>
      </c>
      <c r="E115" t="s">
        <v>55</v>
      </c>
      <c r="F115" t="s">
        <v>3</v>
      </c>
      <c r="G115" t="s">
        <v>4</v>
      </c>
      <c r="H115" t="s">
        <v>353</v>
      </c>
      <c r="I115" s="1">
        <v>45006</v>
      </c>
      <c r="J115" s="1">
        <v>45037</v>
      </c>
      <c r="K115" s="1">
        <v>45128</v>
      </c>
      <c r="L115" s="1">
        <v>45128</v>
      </c>
      <c r="M115" s="2">
        <v>5212784.67</v>
      </c>
      <c r="N115" s="39">
        <f t="shared" si="78"/>
        <v>45107</v>
      </c>
      <c r="O115" t="s">
        <v>354</v>
      </c>
      <c r="P115" t="s">
        <v>223</v>
      </c>
      <c r="Q115" s="4">
        <v>1.2E-2</v>
      </c>
      <c r="R115" s="1">
        <v>45006</v>
      </c>
      <c r="S115" s="1">
        <v>45037</v>
      </c>
      <c r="T115" s="1">
        <v>45128</v>
      </c>
      <c r="U115" s="1">
        <v>45128</v>
      </c>
      <c r="V115" s="5">
        <f t="shared" si="79"/>
        <v>0.19178082191780821</v>
      </c>
      <c r="W115">
        <f t="shared" si="80"/>
        <v>70</v>
      </c>
      <c r="X115" s="6">
        <v>-43079.787556002739</v>
      </c>
      <c r="Y115" s="6">
        <v>-43079.787556002739</v>
      </c>
      <c r="Z115" s="6">
        <v>-43173.567981105203</v>
      </c>
      <c r="AA115" s="6">
        <v>-43173.567981105203</v>
      </c>
      <c r="AB115">
        <v>0.997827827777785</v>
      </c>
      <c r="AC115">
        <v>-645.8140350065753</v>
      </c>
      <c r="AD115" s="7">
        <v>5212784.67</v>
      </c>
      <c r="AE115" s="13">
        <v>3.322E-2</v>
      </c>
      <c r="AF115" s="8">
        <v>1.2E-2</v>
      </c>
      <c r="AG115" s="6">
        <v>-15561.633072607854</v>
      </c>
      <c r="AH115" s="6">
        <v>-15595.509204493152</v>
      </c>
      <c r="AI115" s="9">
        <v>-58641.420628610591</v>
      </c>
      <c r="AJ115" t="s">
        <v>6</v>
      </c>
      <c r="AK115">
        <f t="shared" si="132"/>
        <v>2.9079999999999999</v>
      </c>
      <c r="AL115" s="8">
        <f t="shared" si="133"/>
        <v>3.9079999999999997E-2</v>
      </c>
      <c r="AM115" s="35">
        <f t="shared" si="134"/>
        <v>1.908E-2</v>
      </c>
      <c r="AN115" s="4">
        <f t="shared" si="135"/>
        <v>1.908E-2</v>
      </c>
      <c r="AO115" s="36">
        <f t="shared" si="136"/>
        <v>-51065.295523430133</v>
      </c>
      <c r="AP115" s="37">
        <f t="shared" si="137"/>
        <v>-45206.982450460266</v>
      </c>
      <c r="AQ115" s="36">
        <f t="shared" si="138"/>
        <v>-31071.052953567119</v>
      </c>
      <c r="AR115" s="31">
        <v>44725</v>
      </c>
      <c r="AS115" s="32">
        <v>-0.28100000000000003</v>
      </c>
      <c r="AT115" s="10"/>
      <c r="BU115" s="1"/>
      <c r="CC115" s="11"/>
      <c r="CD115" s="11"/>
    </row>
    <row r="116" spans="1:82" ht="15" customHeight="1" x14ac:dyDescent="0.25">
      <c r="A116">
        <v>15593</v>
      </c>
      <c r="B116" t="s">
        <v>355</v>
      </c>
      <c r="C116" t="s">
        <v>356</v>
      </c>
      <c r="D116">
        <v>11612</v>
      </c>
      <c r="E116" t="s">
        <v>2</v>
      </c>
      <c r="F116" t="s">
        <v>3</v>
      </c>
      <c r="G116" t="s">
        <v>4</v>
      </c>
      <c r="H116" t="s">
        <v>357</v>
      </c>
      <c r="I116" s="1">
        <v>45076</v>
      </c>
      <c r="J116" s="1">
        <v>45078</v>
      </c>
      <c r="K116" s="1">
        <v>45170</v>
      </c>
      <c r="L116" s="1">
        <v>45170</v>
      </c>
      <c r="M116" s="2">
        <v>20000000</v>
      </c>
      <c r="N116" s="39">
        <f t="shared" si="78"/>
        <v>45107</v>
      </c>
      <c r="O116" t="s">
        <v>7</v>
      </c>
      <c r="P116" t="s">
        <v>8</v>
      </c>
      <c r="Q116" s="4">
        <v>1.4E-2</v>
      </c>
      <c r="R116" s="1">
        <v>45076</v>
      </c>
      <c r="S116" s="1">
        <v>45078</v>
      </c>
      <c r="T116" s="1">
        <v>45170</v>
      </c>
      <c r="U116" s="1">
        <v>45170</v>
      </c>
      <c r="V116" s="5">
        <f t="shared" si="79"/>
        <v>7.9452054794520555E-2</v>
      </c>
      <c r="W116">
        <f t="shared" si="80"/>
        <v>29</v>
      </c>
      <c r="X116" s="6">
        <v>-176456.1747642456</v>
      </c>
      <c r="Y116" s="6">
        <v>-176456.1747642456</v>
      </c>
      <c r="Z116" s="6">
        <v>-177560</v>
      </c>
      <c r="AA116" s="6">
        <v>-177560</v>
      </c>
      <c r="AB116">
        <v>0.99378336767428244</v>
      </c>
      <c r="AC116">
        <v>-2707.7777777777778</v>
      </c>
      <c r="AD116" s="7">
        <v>20000000</v>
      </c>
      <c r="AE116" s="13">
        <v>3.474E-2</v>
      </c>
      <c r="AF116" s="8">
        <v>1.4E-2</v>
      </c>
      <c r="AG116" s="6">
        <v>-71110.720975804201</v>
      </c>
      <c r="AH116" s="6">
        <v>-71555.555555555547</v>
      </c>
      <c r="AI116" s="9">
        <v>-247566.8957400498</v>
      </c>
      <c r="AJ116" t="s">
        <v>6</v>
      </c>
      <c r="AK116">
        <f t="shared" si="132"/>
        <v>3.4740000000000002</v>
      </c>
      <c r="AL116" s="8">
        <f t="shared" si="133"/>
        <v>4.4740000000000002E-2</v>
      </c>
      <c r="AM116" s="35">
        <f t="shared" si="134"/>
        <v>2.4739999999999998E-2</v>
      </c>
      <c r="AN116" s="4">
        <f t="shared" si="135"/>
        <v>2.4739999999999998E-2</v>
      </c>
      <c r="AO116" s="36">
        <f t="shared" si="136"/>
        <v>-93340.27397260275</v>
      </c>
      <c r="AP116" s="37">
        <f t="shared" si="137"/>
        <v>-77449.863013698632</v>
      </c>
      <c r="AQ116" s="36">
        <f t="shared" si="138"/>
        <v>-61559.452054794514</v>
      </c>
      <c r="AR116" s="31">
        <v>44726</v>
      </c>
      <c r="AS116" s="32">
        <v>-0.24299999999999999</v>
      </c>
      <c r="AT116" s="10"/>
      <c r="BU116" s="1"/>
      <c r="CC116" s="11"/>
      <c r="CD116" s="11"/>
    </row>
    <row r="117" spans="1:82" ht="15" customHeight="1" x14ac:dyDescent="0.25">
      <c r="A117">
        <v>15358</v>
      </c>
      <c r="B117" t="s">
        <v>358</v>
      </c>
      <c r="C117" t="s">
        <v>359</v>
      </c>
      <c r="D117">
        <v>11620</v>
      </c>
      <c r="E117" t="s">
        <v>2</v>
      </c>
      <c r="F117" t="s">
        <v>3</v>
      </c>
      <c r="G117" t="s">
        <v>4</v>
      </c>
      <c r="H117" t="s">
        <v>294</v>
      </c>
      <c r="I117" s="1">
        <v>45019</v>
      </c>
      <c r="J117" s="1">
        <v>45082</v>
      </c>
      <c r="K117" s="1">
        <v>45112</v>
      </c>
      <c r="L117" s="1">
        <v>45112</v>
      </c>
      <c r="M117" s="2">
        <v>1501847.19</v>
      </c>
      <c r="N117" s="39">
        <f t="shared" si="78"/>
        <v>45107</v>
      </c>
      <c r="O117" t="s">
        <v>7</v>
      </c>
      <c r="P117" t="s">
        <v>109</v>
      </c>
      <c r="Q117" s="4">
        <v>0.03</v>
      </c>
      <c r="R117" s="1">
        <v>45019</v>
      </c>
      <c r="S117" s="1">
        <v>45082</v>
      </c>
      <c r="T117" s="1">
        <v>45112</v>
      </c>
      <c r="U117" s="1">
        <v>45112</v>
      </c>
      <c r="V117" s="5">
        <f t="shared" si="79"/>
        <v>6.8493150684931503E-2</v>
      </c>
      <c r="W117">
        <f t="shared" si="80"/>
        <v>25</v>
      </c>
      <c r="X117" s="6">
        <v>-3818.7111759667723</v>
      </c>
      <c r="Y117" s="6">
        <v>-3818.7111759667723</v>
      </c>
      <c r="Z117" s="6">
        <v>-3820.9495592249996</v>
      </c>
      <c r="AA117" s="6">
        <v>-3820.9495592249996</v>
      </c>
      <c r="AB117">
        <v>0.99941418141654781</v>
      </c>
      <c r="AC117">
        <v>-252.5189178075</v>
      </c>
      <c r="AD117" s="7">
        <v>1501847.19</v>
      </c>
      <c r="AE117" s="13">
        <v>3.0529999999999998E-2</v>
      </c>
      <c r="AF117" s="8">
        <v>0.03</v>
      </c>
      <c r="AG117" s="6">
        <v>-3752.4184500164811</v>
      </c>
      <c r="AH117" s="6">
        <v>-3754.6179749999997</v>
      </c>
      <c r="AI117" s="9">
        <v>-7571.1296259832534</v>
      </c>
      <c r="AJ117" t="s">
        <v>6</v>
      </c>
      <c r="AK117">
        <f t="shared" si="132"/>
        <v>3.0529999999999999</v>
      </c>
      <c r="AL117" s="8">
        <f t="shared" si="133"/>
        <v>4.0529999999999997E-2</v>
      </c>
      <c r="AM117" s="35">
        <f t="shared" si="134"/>
        <v>2.053E-2</v>
      </c>
      <c r="AN117" s="4">
        <f t="shared" si="135"/>
        <v>2.053E-2</v>
      </c>
      <c r="AO117" s="36">
        <f t="shared" si="136"/>
        <v>-7255.1563226506833</v>
      </c>
      <c r="AP117" s="37">
        <f t="shared" si="137"/>
        <v>-6226.4938637465748</v>
      </c>
      <c r="AQ117" s="36">
        <f t="shared" si="138"/>
        <v>-5197.8314048424645</v>
      </c>
      <c r="AR117" s="31">
        <v>44727</v>
      </c>
      <c r="AS117" s="32">
        <v>-0.182</v>
      </c>
      <c r="AT117" s="10"/>
      <c r="BU117" s="1"/>
      <c r="CC117" s="11"/>
      <c r="CD117" s="11"/>
    </row>
    <row r="118" spans="1:82" ht="15" customHeight="1" x14ac:dyDescent="0.25">
      <c r="A118">
        <v>8089</v>
      </c>
      <c r="B118" t="s">
        <v>360</v>
      </c>
      <c r="C118" t="s">
        <v>361</v>
      </c>
      <c r="D118">
        <v>11621</v>
      </c>
      <c r="E118" t="s">
        <v>127</v>
      </c>
      <c r="F118" t="s">
        <v>3</v>
      </c>
      <c r="G118" t="s">
        <v>4</v>
      </c>
      <c r="H118" t="s">
        <v>362</v>
      </c>
      <c r="I118" s="1"/>
      <c r="J118" s="1">
        <v>45107</v>
      </c>
      <c r="K118" s="1">
        <v>45108</v>
      </c>
      <c r="L118" s="1">
        <v>45108</v>
      </c>
      <c r="M118" s="2">
        <v>868137.83</v>
      </c>
      <c r="N118" s="39">
        <f t="shared" si="78"/>
        <v>45107</v>
      </c>
      <c r="O118">
        <v>0</v>
      </c>
      <c r="P118" t="s">
        <v>109</v>
      </c>
      <c r="Q118" s="4"/>
      <c r="R118" s="1">
        <v>45108</v>
      </c>
      <c r="S118" s="1">
        <v>45107</v>
      </c>
      <c r="T118" s="1">
        <v>45108</v>
      </c>
      <c r="U118" s="1">
        <v>45108</v>
      </c>
      <c r="V118" s="5">
        <f t="shared" si="79"/>
        <v>0</v>
      </c>
      <c r="W118">
        <f t="shared" si="80"/>
        <v>0</v>
      </c>
      <c r="X118" s="6">
        <v>0</v>
      </c>
      <c r="Y118" s="6">
        <v>0</v>
      </c>
      <c r="Z118" s="6">
        <v>0</v>
      </c>
      <c r="AA118" s="6">
        <v>0</v>
      </c>
      <c r="AB118">
        <v>0.99988183931922536</v>
      </c>
      <c r="AC118">
        <v>0</v>
      </c>
      <c r="AD118" s="7">
        <v>868137.83</v>
      </c>
      <c r="AE118" s="13">
        <v>0</v>
      </c>
      <c r="AF118" s="8">
        <v>0</v>
      </c>
      <c r="AG118" s="6">
        <v>0</v>
      </c>
      <c r="AH118" s="6">
        <v>0</v>
      </c>
      <c r="AI118" s="9">
        <v>0</v>
      </c>
      <c r="AJ118" t="s">
        <v>6</v>
      </c>
      <c r="AO118" s="40">
        <f>AP118</f>
        <v>0</v>
      </c>
      <c r="AP118" s="40">
        <f>-V118*M118*AE118</f>
        <v>0</v>
      </c>
      <c r="AQ118" s="40">
        <f>AP118</f>
        <v>0</v>
      </c>
      <c r="AR118" s="31">
        <v>44728</v>
      </c>
      <c r="AS118" s="32">
        <v>-0.17199999999999999</v>
      </c>
      <c r="AT118" s="10"/>
      <c r="BU118" s="1"/>
      <c r="CC118" s="11"/>
      <c r="CD118" s="11"/>
    </row>
    <row r="119" spans="1:82" ht="15" customHeight="1" x14ac:dyDescent="0.25">
      <c r="A119">
        <v>15617</v>
      </c>
      <c r="B119" t="s">
        <v>363</v>
      </c>
      <c r="C119" t="s">
        <v>364</v>
      </c>
      <c r="D119">
        <v>11622</v>
      </c>
      <c r="E119" t="s">
        <v>2</v>
      </c>
      <c r="F119" t="s">
        <v>3</v>
      </c>
      <c r="G119" t="s">
        <v>4</v>
      </c>
      <c r="H119" t="s">
        <v>357</v>
      </c>
      <c r="I119" s="1">
        <v>45076</v>
      </c>
      <c r="J119" s="1">
        <v>45078</v>
      </c>
      <c r="K119" s="1">
        <v>45170</v>
      </c>
      <c r="L119" s="1">
        <v>45170</v>
      </c>
      <c r="M119" s="2">
        <v>20000000</v>
      </c>
      <c r="N119" s="39">
        <f t="shared" si="78"/>
        <v>45107</v>
      </c>
      <c r="O119" t="s">
        <v>7</v>
      </c>
      <c r="P119" t="s">
        <v>8</v>
      </c>
      <c r="Q119" s="4">
        <v>1.4E-2</v>
      </c>
      <c r="R119" s="1">
        <v>45076</v>
      </c>
      <c r="S119" s="1">
        <v>45078</v>
      </c>
      <c r="T119" s="1">
        <v>45170</v>
      </c>
      <c r="U119" s="1">
        <v>45170</v>
      </c>
      <c r="V119" s="5">
        <f t="shared" si="79"/>
        <v>7.9452054794520555E-2</v>
      </c>
      <c r="W119">
        <f t="shared" si="80"/>
        <v>29</v>
      </c>
      <c r="X119" s="6">
        <v>-176456.1747642456</v>
      </c>
      <c r="Y119" s="6">
        <v>-176456.1747642456</v>
      </c>
      <c r="Z119" s="6">
        <v>-177560</v>
      </c>
      <c r="AA119" s="6">
        <v>-177560</v>
      </c>
      <c r="AB119">
        <v>0.99378336767428244</v>
      </c>
      <c r="AC119">
        <v>-2707.7777777777778</v>
      </c>
      <c r="AD119" s="7">
        <v>20000000</v>
      </c>
      <c r="AE119" s="13">
        <v>3.474E-2</v>
      </c>
      <c r="AF119" s="8">
        <v>1.4E-2</v>
      </c>
      <c r="AG119" s="6">
        <v>-71110.720975804201</v>
      </c>
      <c r="AH119" s="6">
        <v>-71555.555555555547</v>
      </c>
      <c r="AI119" s="9">
        <v>-247566.8957400498</v>
      </c>
      <c r="AJ119" t="s">
        <v>6</v>
      </c>
      <c r="AK119">
        <f t="shared" ref="AK119:AK120" si="139">VLOOKUP(I119,$AR$2:$AS$603,2,FALSE)</f>
        <v>3.4740000000000002</v>
      </c>
      <c r="AL119" s="8">
        <f t="shared" ref="AL119:AL120" si="140">AK119/100+$AT$1</f>
        <v>4.4740000000000002E-2</v>
      </c>
      <c r="AM119" s="35">
        <f t="shared" ref="AM119:AM120" si="141">AK119/100-$AT$1</f>
        <v>2.4739999999999998E-2</v>
      </c>
      <c r="AN119" s="4">
        <f t="shared" ref="AN119:AN120" si="142">IF(AND(RIGHT(O119,3)="Max",AM119&lt;0%),0%,AM119)</f>
        <v>2.4739999999999998E-2</v>
      </c>
      <c r="AO119" s="36">
        <f t="shared" ref="AO119:AO120" si="143">-(((AL119+AF119)*AD119*V119))</f>
        <v>-93340.27397260275</v>
      </c>
      <c r="AP119" s="37">
        <f t="shared" ref="AP119:AP120" si="144">-(((AE119+AF119)*AD119*V119))</f>
        <v>-77449.863013698632</v>
      </c>
      <c r="AQ119" s="36">
        <f t="shared" ref="AQ119:AQ120" si="145">-(((AN119+AF119)*AD119*V119))</f>
        <v>-61559.452054794514</v>
      </c>
      <c r="AR119" s="31">
        <v>44729</v>
      </c>
      <c r="AS119" s="32">
        <v>-0.16900000000000001</v>
      </c>
      <c r="AT119" s="10"/>
      <c r="BU119" s="1"/>
      <c r="CC119" s="11"/>
      <c r="CD119" s="11"/>
    </row>
    <row r="120" spans="1:82" ht="15" customHeight="1" x14ac:dyDescent="0.25">
      <c r="A120">
        <v>16303</v>
      </c>
      <c r="B120" t="s">
        <v>365</v>
      </c>
      <c r="C120" t="s">
        <v>366</v>
      </c>
      <c r="D120">
        <v>11625</v>
      </c>
      <c r="E120" t="s">
        <v>2</v>
      </c>
      <c r="F120" t="s">
        <v>3</v>
      </c>
      <c r="G120" t="s">
        <v>4</v>
      </c>
      <c r="H120" t="s">
        <v>367</v>
      </c>
      <c r="I120" s="1">
        <v>45105</v>
      </c>
      <c r="J120" s="1">
        <v>45107</v>
      </c>
      <c r="K120" s="1">
        <v>45199</v>
      </c>
      <c r="L120" s="1">
        <v>45199</v>
      </c>
      <c r="M120" s="2">
        <v>20000000</v>
      </c>
      <c r="N120" s="39">
        <f t="shared" si="78"/>
        <v>45107</v>
      </c>
      <c r="O120" t="s">
        <v>7</v>
      </c>
      <c r="P120" t="s">
        <v>8</v>
      </c>
      <c r="Q120" s="4">
        <v>1.7999999999999999E-2</v>
      </c>
      <c r="R120" s="1">
        <v>45105</v>
      </c>
      <c r="S120" s="1">
        <v>45107</v>
      </c>
      <c r="T120" s="1">
        <v>45199</v>
      </c>
      <c r="U120" s="1">
        <v>45199</v>
      </c>
      <c r="V120" s="5">
        <f t="shared" si="79"/>
        <v>0</v>
      </c>
      <c r="W120">
        <f t="shared" si="80"/>
        <v>0</v>
      </c>
      <c r="X120" s="6">
        <v>-182198.3877396259</v>
      </c>
      <c r="Y120" s="6">
        <v>-182198.3877396259</v>
      </c>
      <c r="Z120" s="6">
        <v>-183897.77777777775</v>
      </c>
      <c r="AA120" s="6">
        <v>-183897.77777777775</v>
      </c>
      <c r="AB120">
        <v>0.99075905071454762</v>
      </c>
      <c r="AC120">
        <v>-2998.8888888888887</v>
      </c>
      <c r="AD120" s="7">
        <v>20000000</v>
      </c>
      <c r="AE120" s="13">
        <v>3.5979999999999998E-2</v>
      </c>
      <c r="AF120" s="8">
        <v>1.7999999999999999E-2</v>
      </c>
      <c r="AG120" s="6">
        <v>-91149.832665738388</v>
      </c>
      <c r="AH120" s="6">
        <v>-92000</v>
      </c>
      <c r="AI120" s="9">
        <v>-273348.22040536429</v>
      </c>
      <c r="AJ120" t="s">
        <v>6</v>
      </c>
      <c r="AK120">
        <f t="shared" si="139"/>
        <v>3.5979999999999999</v>
      </c>
      <c r="AL120" s="8">
        <f t="shared" si="140"/>
        <v>4.598E-2</v>
      </c>
      <c r="AM120" s="35">
        <f t="shared" si="141"/>
        <v>2.5979999999999996E-2</v>
      </c>
      <c r="AN120" s="4">
        <f t="shared" si="142"/>
        <v>2.5979999999999996E-2</v>
      </c>
      <c r="AO120" s="36">
        <f t="shared" si="143"/>
        <v>0</v>
      </c>
      <c r="AP120" s="37">
        <f t="shared" si="144"/>
        <v>0</v>
      </c>
      <c r="AQ120" s="36">
        <f t="shared" si="145"/>
        <v>0</v>
      </c>
      <c r="AR120" s="31">
        <v>44732</v>
      </c>
      <c r="AS120" s="32">
        <v>-0.17799999999999999</v>
      </c>
      <c r="AT120" s="10"/>
      <c r="BU120" s="1"/>
      <c r="CC120" s="11"/>
      <c r="CD120" s="11"/>
    </row>
    <row r="121" spans="1:82" ht="15" customHeight="1" x14ac:dyDescent="0.25">
      <c r="A121">
        <v>16460</v>
      </c>
      <c r="B121" t="s">
        <v>368</v>
      </c>
      <c r="C121" t="s">
        <v>369</v>
      </c>
      <c r="D121">
        <v>11631</v>
      </c>
      <c r="E121" t="s">
        <v>127</v>
      </c>
      <c r="F121" t="s">
        <v>3</v>
      </c>
      <c r="G121" t="s">
        <v>4</v>
      </c>
      <c r="H121" t="s">
        <v>370</v>
      </c>
      <c r="I121" s="1"/>
      <c r="J121" s="1">
        <v>44984</v>
      </c>
      <c r="K121" s="1">
        <v>45166</v>
      </c>
      <c r="L121" s="1">
        <v>45166</v>
      </c>
      <c r="M121" s="2">
        <v>25000000</v>
      </c>
      <c r="N121" s="39">
        <f t="shared" si="78"/>
        <v>45107</v>
      </c>
      <c r="O121">
        <v>1.5299999999999999E-2</v>
      </c>
      <c r="P121" t="s">
        <v>223</v>
      </c>
      <c r="Q121" s="4"/>
      <c r="R121" s="1">
        <v>45166</v>
      </c>
      <c r="S121" s="1">
        <v>44984</v>
      </c>
      <c r="T121" s="1">
        <v>45166</v>
      </c>
      <c r="U121" s="1">
        <v>45166</v>
      </c>
      <c r="V121" s="5">
        <f t="shared" si="79"/>
        <v>0.33698630136986302</v>
      </c>
      <c r="W121">
        <f t="shared" si="80"/>
        <v>123</v>
      </c>
      <c r="X121" s="6">
        <v>-189614.79395712176</v>
      </c>
      <c r="Y121" s="6">
        <v>-189614.79395712176</v>
      </c>
      <c r="Z121" s="6">
        <v>-190726.02739726027</v>
      </c>
      <c r="AA121" s="6">
        <v>-190726.02739726027</v>
      </c>
      <c r="AB121">
        <v>0.99417366651367434</v>
      </c>
      <c r="AC121">
        <v>-1047.9452054794519</v>
      </c>
      <c r="AD121" s="7">
        <v>25000000</v>
      </c>
      <c r="AE121" s="13">
        <v>1.5299999999999999E-2</v>
      </c>
      <c r="AF121" s="8">
        <v>0</v>
      </c>
      <c r="AG121" s="6">
        <v>0</v>
      </c>
      <c r="AH121" s="6">
        <v>0</v>
      </c>
      <c r="AI121" s="9">
        <v>-189614.79395712176</v>
      </c>
      <c r="AJ121" t="s">
        <v>6</v>
      </c>
      <c r="AO121" s="40">
        <f>AP121</f>
        <v>-128897.2602739726</v>
      </c>
      <c r="AP121" s="40">
        <f>-V121*M121*AE121</f>
        <v>-128897.2602739726</v>
      </c>
      <c r="AQ121" s="40">
        <f>AP121</f>
        <v>-128897.2602739726</v>
      </c>
      <c r="AR121" s="31">
        <v>44733</v>
      </c>
      <c r="AS121" s="32">
        <v>-0.16300000000000001</v>
      </c>
      <c r="AT121" s="10"/>
      <c r="BU121" s="1"/>
      <c r="CC121" s="11"/>
      <c r="CD121" s="11"/>
    </row>
    <row r="122" spans="1:82" ht="15" customHeight="1" x14ac:dyDescent="0.25">
      <c r="A122">
        <v>16437</v>
      </c>
      <c r="B122" t="s">
        <v>371</v>
      </c>
      <c r="C122" t="s">
        <v>372</v>
      </c>
      <c r="D122">
        <v>11632</v>
      </c>
      <c r="E122" t="s">
        <v>2</v>
      </c>
      <c r="F122" t="s">
        <v>3</v>
      </c>
      <c r="G122" t="s">
        <v>4</v>
      </c>
      <c r="H122" t="s">
        <v>373</v>
      </c>
      <c r="I122" s="1">
        <v>44980</v>
      </c>
      <c r="J122" s="1">
        <v>44984</v>
      </c>
      <c r="K122" s="1">
        <v>45166</v>
      </c>
      <c r="L122" s="1">
        <v>45166</v>
      </c>
      <c r="M122" s="2">
        <v>500000</v>
      </c>
      <c r="N122" s="39">
        <f t="shared" si="78"/>
        <v>45107</v>
      </c>
      <c r="O122" t="s">
        <v>174</v>
      </c>
      <c r="P122" t="s">
        <v>8</v>
      </c>
      <c r="Q122" s="4">
        <v>1.4E-2</v>
      </c>
      <c r="R122" s="1">
        <v>44980</v>
      </c>
      <c r="S122" s="1">
        <v>44984</v>
      </c>
      <c r="T122" s="1">
        <v>45166</v>
      </c>
      <c r="U122" s="1">
        <v>45166</v>
      </c>
      <c r="V122" s="5">
        <f t="shared" si="79"/>
        <v>0.33698630136986302</v>
      </c>
      <c r="W122">
        <f t="shared" si="80"/>
        <v>123</v>
      </c>
      <c r="X122" s="6">
        <v>-8036.7342244854572</v>
      </c>
      <c r="Y122" s="6">
        <v>-8036.7342244854572</v>
      </c>
      <c r="Z122" s="6">
        <v>-8083.833333333333</v>
      </c>
      <c r="AA122" s="6">
        <v>-8083.833333333333</v>
      </c>
      <c r="AB122">
        <v>0.99417366651367434</v>
      </c>
      <c r="AC122">
        <v>-63.861111111111114</v>
      </c>
      <c r="AD122" s="7">
        <v>500000</v>
      </c>
      <c r="AE122" s="13">
        <v>3.1980000000000001E-2</v>
      </c>
      <c r="AF122" s="8">
        <v>1.4E-2</v>
      </c>
      <c r="AG122" s="6">
        <v>-3518.2701420511694</v>
      </c>
      <c r="AH122" s="6">
        <v>-3538.8888888888887</v>
      </c>
      <c r="AI122" s="9">
        <v>-11555.004366536627</v>
      </c>
      <c r="AJ122" t="s">
        <v>6</v>
      </c>
      <c r="AK122">
        <f t="shared" ref="AK122:AK149" si="146">VLOOKUP(I122,$AR$2:$AS$603,2,FALSE)</f>
        <v>2.6930000000000001</v>
      </c>
      <c r="AL122" s="8">
        <f t="shared" ref="AL122:AL149" si="147">AK122/100+$AT$1</f>
        <v>3.6929999999999998E-2</v>
      </c>
      <c r="AM122" s="35">
        <f t="shared" ref="AM122:AM149" si="148">AK122/100-$AT$1</f>
        <v>1.6930000000000001E-2</v>
      </c>
      <c r="AN122" s="4">
        <f t="shared" ref="AN122:AN149" si="149">IF(AND(RIGHT(O122,3)="Max",AM122&lt;0%),0%,AM122)</f>
        <v>1.6930000000000001E-2</v>
      </c>
      <c r="AO122" s="36">
        <f t="shared" ref="AO122:AO149" si="150">-(((AL122+AF122)*AD122*V122))</f>
        <v>-8581.3561643835601</v>
      </c>
      <c r="AP122" s="37">
        <f t="shared" ref="AP122:AP149" si="151">-(((AE122+AF122)*AD122*V122))</f>
        <v>-7747.3150684931506</v>
      </c>
      <c r="AQ122" s="36">
        <f t="shared" ref="AQ122:AQ149" si="152">-(((AN122+AF122)*AD122*V122))</f>
        <v>-5211.4931506849316</v>
      </c>
      <c r="AR122" s="31">
        <v>44734</v>
      </c>
      <c r="AS122" s="32">
        <v>-0.17199999999999999</v>
      </c>
      <c r="AT122" s="10"/>
      <c r="BU122" s="1"/>
      <c r="CC122" s="11"/>
      <c r="CD122" s="11"/>
    </row>
    <row r="123" spans="1:82" ht="15" customHeight="1" x14ac:dyDescent="0.25">
      <c r="A123">
        <v>16447</v>
      </c>
      <c r="B123" t="s">
        <v>374</v>
      </c>
      <c r="C123" t="s">
        <v>375</v>
      </c>
      <c r="D123">
        <v>11634</v>
      </c>
      <c r="E123" t="s">
        <v>2</v>
      </c>
      <c r="F123" t="s">
        <v>3</v>
      </c>
      <c r="G123" t="s">
        <v>4</v>
      </c>
      <c r="H123" t="s">
        <v>95</v>
      </c>
      <c r="I123" s="1">
        <v>44980</v>
      </c>
      <c r="J123" s="1">
        <v>44984</v>
      </c>
      <c r="K123" s="1">
        <v>45166</v>
      </c>
      <c r="L123" s="1">
        <v>45166</v>
      </c>
      <c r="M123" s="2">
        <v>27000000</v>
      </c>
      <c r="N123" s="39">
        <f t="shared" si="78"/>
        <v>45107</v>
      </c>
      <c r="O123" t="s">
        <v>174</v>
      </c>
      <c r="P123" t="s">
        <v>8</v>
      </c>
      <c r="Q123" s="4">
        <v>1.7000000000000001E-2</v>
      </c>
      <c r="R123" s="1">
        <v>44980</v>
      </c>
      <c r="S123" s="1">
        <v>44984</v>
      </c>
      <c r="T123" s="1">
        <v>45166</v>
      </c>
      <c r="U123" s="1">
        <v>45166</v>
      </c>
      <c r="V123" s="5">
        <f t="shared" si="79"/>
        <v>0.33698630136986302</v>
      </c>
      <c r="W123">
        <f t="shared" si="80"/>
        <v>123</v>
      </c>
      <c r="X123" s="6">
        <v>-433983.64812221471</v>
      </c>
      <c r="Y123" s="6">
        <v>-433983.64812221471</v>
      </c>
      <c r="Z123" s="6">
        <v>-436527</v>
      </c>
      <c r="AA123" s="6">
        <v>-436527</v>
      </c>
      <c r="AB123">
        <v>0.99417366651367434</v>
      </c>
      <c r="AC123">
        <v>-3673.5</v>
      </c>
      <c r="AD123" s="7">
        <v>27000000</v>
      </c>
      <c r="AE123" s="13">
        <v>3.1980000000000001E-2</v>
      </c>
      <c r="AF123" s="8">
        <v>1.7000000000000001E-2</v>
      </c>
      <c r="AG123" s="6">
        <v>-230697.99931449816</v>
      </c>
      <c r="AH123" s="6">
        <v>-232050.00000000003</v>
      </c>
      <c r="AI123" s="9">
        <v>-664681.64743671287</v>
      </c>
      <c r="AJ123" t="s">
        <v>6</v>
      </c>
      <c r="AK123">
        <f t="shared" si="146"/>
        <v>2.6930000000000001</v>
      </c>
      <c r="AL123" s="8">
        <f t="shared" si="147"/>
        <v>3.6929999999999998E-2</v>
      </c>
      <c r="AM123" s="35">
        <f t="shared" si="148"/>
        <v>1.6930000000000001E-2</v>
      </c>
      <c r="AN123" s="4">
        <f t="shared" si="149"/>
        <v>1.6930000000000001E-2</v>
      </c>
      <c r="AO123" s="36">
        <f t="shared" si="150"/>
        <v>-490689.12328767125</v>
      </c>
      <c r="AP123" s="37">
        <f t="shared" si="151"/>
        <v>-445650.90410958906</v>
      </c>
      <c r="AQ123" s="36">
        <f t="shared" si="152"/>
        <v>-308716.52054794523</v>
      </c>
      <c r="AR123" s="31">
        <v>44735</v>
      </c>
      <c r="AS123" s="32">
        <v>-0.186</v>
      </c>
      <c r="AT123" s="10"/>
      <c r="BU123" s="1"/>
      <c r="CC123" s="11"/>
      <c r="CD123" s="11"/>
    </row>
    <row r="124" spans="1:82" ht="15" customHeight="1" x14ac:dyDescent="0.25">
      <c r="A124">
        <v>16417</v>
      </c>
      <c r="B124" t="s">
        <v>376</v>
      </c>
      <c r="C124" t="s">
        <v>377</v>
      </c>
      <c r="D124">
        <v>11635</v>
      </c>
      <c r="E124" t="s">
        <v>2</v>
      </c>
      <c r="F124" t="s">
        <v>3</v>
      </c>
      <c r="G124" t="s">
        <v>4</v>
      </c>
      <c r="H124" t="s">
        <v>378</v>
      </c>
      <c r="I124" s="1">
        <v>44980</v>
      </c>
      <c r="J124" s="1">
        <v>44984</v>
      </c>
      <c r="K124" s="1">
        <v>45166</v>
      </c>
      <c r="L124" s="1">
        <v>45166</v>
      </c>
      <c r="M124" s="2">
        <v>1000000</v>
      </c>
      <c r="N124" s="39">
        <f t="shared" si="78"/>
        <v>45107</v>
      </c>
      <c r="O124" t="s">
        <v>174</v>
      </c>
      <c r="P124" t="s">
        <v>8</v>
      </c>
      <c r="Q124" s="4">
        <v>0.02</v>
      </c>
      <c r="R124" s="1">
        <v>44980</v>
      </c>
      <c r="S124" s="1">
        <v>44984</v>
      </c>
      <c r="T124" s="1">
        <v>45166</v>
      </c>
      <c r="U124" s="1">
        <v>45166</v>
      </c>
      <c r="V124" s="5">
        <f t="shared" si="79"/>
        <v>0.33698630136986302</v>
      </c>
      <c r="W124">
        <f t="shared" si="80"/>
        <v>123</v>
      </c>
      <c r="X124" s="6">
        <v>-16073.468448970914</v>
      </c>
      <c r="Y124" s="6">
        <v>-16073.468448970914</v>
      </c>
      <c r="Z124" s="6">
        <v>-16167.666666666666</v>
      </c>
      <c r="AA124" s="6">
        <v>-16167.666666666666</v>
      </c>
      <c r="AB124">
        <v>0.99417366651367434</v>
      </c>
      <c r="AC124">
        <v>-144.38888888888889</v>
      </c>
      <c r="AD124" s="7">
        <v>1000000</v>
      </c>
      <c r="AE124" s="13">
        <v>3.1980000000000001E-2</v>
      </c>
      <c r="AF124" s="8">
        <v>0.02</v>
      </c>
      <c r="AG124" s="6">
        <v>-10052.200405860485</v>
      </c>
      <c r="AH124" s="6">
        <v>-10111.111111111111</v>
      </c>
      <c r="AI124" s="9">
        <v>-26125.668854831398</v>
      </c>
      <c r="AJ124" t="s">
        <v>6</v>
      </c>
      <c r="AK124">
        <f t="shared" si="146"/>
        <v>2.6930000000000001</v>
      </c>
      <c r="AL124" s="8">
        <f t="shared" si="147"/>
        <v>3.6929999999999998E-2</v>
      </c>
      <c r="AM124" s="35">
        <f t="shared" si="148"/>
        <v>1.6930000000000001E-2</v>
      </c>
      <c r="AN124" s="4">
        <f t="shared" si="149"/>
        <v>1.6930000000000001E-2</v>
      </c>
      <c r="AO124" s="36">
        <f t="shared" si="150"/>
        <v>-19184.630136986299</v>
      </c>
      <c r="AP124" s="37">
        <f t="shared" si="151"/>
        <v>-17516.547945205479</v>
      </c>
      <c r="AQ124" s="36">
        <f t="shared" si="152"/>
        <v>-12444.904109589044</v>
      </c>
      <c r="AR124" s="31">
        <v>44736</v>
      </c>
      <c r="AS124" s="32">
        <v>-0.218</v>
      </c>
      <c r="AT124" s="10"/>
      <c r="BU124" s="1"/>
      <c r="CC124" s="11"/>
      <c r="CD124" s="11"/>
    </row>
    <row r="125" spans="1:82" ht="15" customHeight="1" x14ac:dyDescent="0.25">
      <c r="A125">
        <v>12466</v>
      </c>
      <c r="B125" t="s">
        <v>379</v>
      </c>
      <c r="C125" t="s">
        <v>380</v>
      </c>
      <c r="D125">
        <v>11636</v>
      </c>
      <c r="E125" t="s">
        <v>2</v>
      </c>
      <c r="F125" t="s">
        <v>3</v>
      </c>
      <c r="G125" t="s">
        <v>4</v>
      </c>
      <c r="H125" t="s">
        <v>266</v>
      </c>
      <c r="I125" s="1">
        <v>45105</v>
      </c>
      <c r="J125" s="1">
        <v>45107</v>
      </c>
      <c r="K125" s="1">
        <v>45198</v>
      </c>
      <c r="L125" s="1">
        <v>45198</v>
      </c>
      <c r="M125" s="2">
        <v>13940000</v>
      </c>
      <c r="N125" s="39">
        <f t="shared" si="78"/>
        <v>45107</v>
      </c>
      <c r="O125" t="s">
        <v>7</v>
      </c>
      <c r="P125" t="s">
        <v>8</v>
      </c>
      <c r="Q125" s="4">
        <v>1.4E-2</v>
      </c>
      <c r="R125" s="1">
        <v>45105</v>
      </c>
      <c r="S125" s="1">
        <v>45107</v>
      </c>
      <c r="T125" s="1">
        <v>45198</v>
      </c>
      <c r="U125" s="1">
        <v>45198</v>
      </c>
      <c r="V125" s="5">
        <f t="shared" si="79"/>
        <v>0</v>
      </c>
      <c r="W125">
        <f t="shared" si="80"/>
        <v>0</v>
      </c>
      <c r="X125" s="6">
        <v>-125625.48481627333</v>
      </c>
      <c r="Y125" s="6">
        <v>-125625.48481627333</v>
      </c>
      <c r="Z125" s="6">
        <v>-126783.52555555553</v>
      </c>
      <c r="AA125" s="6">
        <v>-126783.52555555553</v>
      </c>
      <c r="AB125">
        <v>0.99086599986703505</v>
      </c>
      <c r="AC125">
        <v>-1935.3366666666666</v>
      </c>
      <c r="AD125" s="7">
        <v>13940000</v>
      </c>
      <c r="AE125" s="13">
        <v>3.5979999999999998E-2</v>
      </c>
      <c r="AF125" s="8">
        <v>1.4E-2</v>
      </c>
      <c r="AG125" s="6">
        <v>-48881.51160166278</v>
      </c>
      <c r="AH125" s="6">
        <v>-49332.111111111109</v>
      </c>
      <c r="AI125" s="9">
        <v>-174506.99641793611</v>
      </c>
      <c r="AJ125" t="s">
        <v>6</v>
      </c>
      <c r="AK125">
        <f t="shared" si="146"/>
        <v>3.5979999999999999</v>
      </c>
      <c r="AL125" s="8">
        <f t="shared" si="147"/>
        <v>4.598E-2</v>
      </c>
      <c r="AM125" s="35">
        <f t="shared" si="148"/>
        <v>2.5979999999999996E-2</v>
      </c>
      <c r="AN125" s="4">
        <f t="shared" si="149"/>
        <v>2.5979999999999996E-2</v>
      </c>
      <c r="AO125" s="36">
        <f t="shared" si="150"/>
        <v>0</v>
      </c>
      <c r="AP125" s="37">
        <f t="shared" si="151"/>
        <v>0</v>
      </c>
      <c r="AQ125" s="36">
        <f t="shared" si="152"/>
        <v>0</v>
      </c>
      <c r="AR125" s="31">
        <v>44739</v>
      </c>
      <c r="AS125" s="32">
        <v>-0.218</v>
      </c>
      <c r="AT125" s="10"/>
      <c r="BU125" s="1"/>
      <c r="CC125" s="11"/>
      <c r="CD125" s="11"/>
    </row>
    <row r="126" spans="1:82" ht="15" customHeight="1" x14ac:dyDescent="0.25">
      <c r="A126">
        <v>11076</v>
      </c>
      <c r="B126" t="s">
        <v>381</v>
      </c>
      <c r="C126" t="s">
        <v>382</v>
      </c>
      <c r="D126">
        <v>11637</v>
      </c>
      <c r="E126" t="s">
        <v>2</v>
      </c>
      <c r="F126" t="s">
        <v>3</v>
      </c>
      <c r="G126" t="s">
        <v>4</v>
      </c>
      <c r="H126" t="s">
        <v>147</v>
      </c>
      <c r="I126" s="1">
        <v>44806</v>
      </c>
      <c r="J126" s="1">
        <v>45017</v>
      </c>
      <c r="K126" s="1">
        <v>45108</v>
      </c>
      <c r="L126" s="1">
        <v>45017</v>
      </c>
      <c r="M126" s="2">
        <v>8841526.0500000007</v>
      </c>
      <c r="N126" s="39">
        <f t="shared" si="78"/>
        <v>45107</v>
      </c>
      <c r="O126" t="s">
        <v>7</v>
      </c>
      <c r="P126" t="s">
        <v>8</v>
      </c>
      <c r="Q126" s="4">
        <v>1.55E-2</v>
      </c>
      <c r="R126" s="1">
        <v>44806</v>
      </c>
      <c r="S126" s="1">
        <v>45017</v>
      </c>
      <c r="T126" s="1">
        <v>45108</v>
      </c>
      <c r="U126" s="1">
        <v>45017</v>
      </c>
      <c r="V126" s="5">
        <f t="shared" si="79"/>
        <v>0.24657534246575341</v>
      </c>
      <c r="W126">
        <f t="shared" si="80"/>
        <v>90</v>
      </c>
      <c r="X126" s="6">
        <v>0</v>
      </c>
      <c r="Y126" s="6">
        <v>0</v>
      </c>
      <c r="Z126" s="6">
        <v>-17052.602173045838</v>
      </c>
      <c r="AA126" s="6">
        <v>-17052.602173045838</v>
      </c>
      <c r="AB126">
        <v>0</v>
      </c>
      <c r="AC126">
        <v>-568.06804871250006</v>
      </c>
      <c r="AD126" s="7">
        <v>8841526.0500000007</v>
      </c>
      <c r="AE126" s="13">
        <v>7.6300000000000005E-3</v>
      </c>
      <c r="AF126" s="8">
        <v>1.55E-2</v>
      </c>
      <c r="AG126" s="6">
        <v>0</v>
      </c>
      <c r="AH126" s="6">
        <v>-34641.590259791672</v>
      </c>
      <c r="AI126" s="9">
        <v>-51694.19243283751</v>
      </c>
      <c r="AJ126" t="s">
        <v>6</v>
      </c>
      <c r="AK126">
        <f t="shared" si="146"/>
        <v>0.76300000000000001</v>
      </c>
      <c r="AL126" s="8">
        <f t="shared" si="147"/>
        <v>1.763E-2</v>
      </c>
      <c r="AM126" s="35">
        <f t="shared" si="148"/>
        <v>-2.3699999999999997E-3</v>
      </c>
      <c r="AN126" s="4">
        <f t="shared" si="149"/>
        <v>-2.3699999999999997E-3</v>
      </c>
      <c r="AO126" s="36">
        <f t="shared" si="150"/>
        <v>-72226.789652835621</v>
      </c>
      <c r="AP126" s="37">
        <f t="shared" si="151"/>
        <v>-50425.766515849326</v>
      </c>
      <c r="AQ126" s="36">
        <f t="shared" si="152"/>
        <v>-28624.743378863015</v>
      </c>
      <c r="AR126" s="31">
        <v>44740</v>
      </c>
      <c r="AS126" s="32">
        <v>-0.21099999999999999</v>
      </c>
      <c r="AT126" s="10"/>
      <c r="BU126" s="1"/>
      <c r="CC126" s="11"/>
      <c r="CD126" s="11"/>
    </row>
    <row r="127" spans="1:82" ht="15" customHeight="1" x14ac:dyDescent="0.25">
      <c r="A127">
        <v>10710</v>
      </c>
      <c r="B127" t="s">
        <v>383</v>
      </c>
      <c r="C127" t="s">
        <v>384</v>
      </c>
      <c r="D127">
        <v>11638</v>
      </c>
      <c r="E127" t="s">
        <v>2</v>
      </c>
      <c r="F127" t="s">
        <v>3</v>
      </c>
      <c r="G127" t="s">
        <v>4</v>
      </c>
      <c r="H127" t="s">
        <v>144</v>
      </c>
      <c r="I127" s="1">
        <v>44987</v>
      </c>
      <c r="J127" s="1">
        <v>45017</v>
      </c>
      <c r="K127" s="1">
        <v>45108</v>
      </c>
      <c r="L127" s="1">
        <v>45017</v>
      </c>
      <c r="M127" s="2">
        <v>8506371.8499999996</v>
      </c>
      <c r="N127" s="39">
        <f t="shared" si="78"/>
        <v>45107</v>
      </c>
      <c r="O127" t="s">
        <v>7</v>
      </c>
      <c r="P127" t="s">
        <v>8</v>
      </c>
      <c r="Q127" s="4">
        <v>1.2500000000000001E-2</v>
      </c>
      <c r="R127" s="1">
        <v>44987</v>
      </c>
      <c r="S127" s="1">
        <v>45017</v>
      </c>
      <c r="T127" s="1">
        <v>45108</v>
      </c>
      <c r="U127" s="1">
        <v>45017</v>
      </c>
      <c r="V127" s="5">
        <f t="shared" si="79"/>
        <v>0.24657534246575341</v>
      </c>
      <c r="W127">
        <f t="shared" si="80"/>
        <v>90</v>
      </c>
      <c r="X127" s="6">
        <v>0</v>
      </c>
      <c r="Y127" s="6">
        <v>0</v>
      </c>
      <c r="Z127" s="6">
        <v>-60227.711867176382</v>
      </c>
      <c r="AA127" s="6">
        <v>-60227.711867176382</v>
      </c>
      <c r="AB127">
        <v>0</v>
      </c>
      <c r="AC127">
        <v>-957.20312123194435</v>
      </c>
      <c r="AD127" s="7">
        <v>8506371.8499999996</v>
      </c>
      <c r="AE127" s="13">
        <v>2.801E-2</v>
      </c>
      <c r="AF127" s="8">
        <v>1.2500000000000001E-2</v>
      </c>
      <c r="AG127" s="6">
        <v>0</v>
      </c>
      <c r="AH127" s="6">
        <v>-26877.772164930557</v>
      </c>
      <c r="AI127" s="9">
        <v>-87105.484032106935</v>
      </c>
      <c r="AJ127" t="s">
        <v>6</v>
      </c>
      <c r="AK127">
        <f t="shared" si="146"/>
        <v>2.8010000000000002</v>
      </c>
      <c r="AL127" s="8">
        <f t="shared" si="147"/>
        <v>3.8010000000000002E-2</v>
      </c>
      <c r="AM127" s="35">
        <f t="shared" si="148"/>
        <v>1.8009999999999998E-2</v>
      </c>
      <c r="AN127" s="4">
        <f t="shared" si="149"/>
        <v>1.8009999999999998E-2</v>
      </c>
      <c r="AO127" s="36">
        <f t="shared" si="150"/>
        <v>-105942.78299428766</v>
      </c>
      <c r="AP127" s="37">
        <f t="shared" si="151"/>
        <v>-84968.167473739726</v>
      </c>
      <c r="AQ127" s="36">
        <f t="shared" si="152"/>
        <v>-63993.551953191774</v>
      </c>
      <c r="AR127" s="31">
        <v>44741</v>
      </c>
      <c r="AS127" s="32">
        <v>-0.191</v>
      </c>
      <c r="AT127" s="10"/>
      <c r="BU127" s="1"/>
      <c r="CC127" s="11"/>
      <c r="CD127" s="11"/>
    </row>
    <row r="128" spans="1:82" ht="15" customHeight="1" x14ac:dyDescent="0.25">
      <c r="A128">
        <v>7223</v>
      </c>
      <c r="B128" t="s">
        <v>385</v>
      </c>
      <c r="C128" t="s">
        <v>386</v>
      </c>
      <c r="D128">
        <v>11639</v>
      </c>
      <c r="E128" t="s">
        <v>2</v>
      </c>
      <c r="F128" t="s">
        <v>3</v>
      </c>
      <c r="G128" t="s">
        <v>4</v>
      </c>
      <c r="H128" t="s">
        <v>144</v>
      </c>
      <c r="I128" s="1">
        <v>44986</v>
      </c>
      <c r="J128" s="1">
        <v>45017</v>
      </c>
      <c r="K128" s="1">
        <v>45108</v>
      </c>
      <c r="L128" s="1">
        <v>45017</v>
      </c>
      <c r="M128" s="2">
        <v>8697533.9299999997</v>
      </c>
      <c r="N128" s="39">
        <f t="shared" si="78"/>
        <v>45107</v>
      </c>
      <c r="O128" t="s">
        <v>7</v>
      </c>
      <c r="P128" t="s">
        <v>8</v>
      </c>
      <c r="Q128" s="4">
        <v>1.6E-2</v>
      </c>
      <c r="R128" s="1">
        <v>44986</v>
      </c>
      <c r="S128" s="1">
        <v>45017</v>
      </c>
      <c r="T128" s="1">
        <v>45108</v>
      </c>
      <c r="U128" s="1">
        <v>45017</v>
      </c>
      <c r="V128" s="5">
        <f t="shared" si="79"/>
        <v>0.24657534246575341</v>
      </c>
      <c r="W128">
        <f t="shared" si="80"/>
        <v>90</v>
      </c>
      <c r="X128" s="6">
        <v>0</v>
      </c>
      <c r="Y128" s="6">
        <v>0</v>
      </c>
      <c r="Z128" s="6">
        <v>-61185.460010396942</v>
      </c>
      <c r="AA128" s="6">
        <v>-61185.460010396942</v>
      </c>
      <c r="AB128">
        <v>0</v>
      </c>
      <c r="AC128">
        <v>-1058.9247559774999</v>
      </c>
      <c r="AD128" s="7">
        <v>8697533.9299999997</v>
      </c>
      <c r="AE128" s="13">
        <v>2.7830000000000001E-2</v>
      </c>
      <c r="AF128" s="8">
        <v>1.6E-2</v>
      </c>
      <c r="AG128" s="6">
        <v>0</v>
      </c>
      <c r="AH128" s="6">
        <v>-35176.692783555554</v>
      </c>
      <c r="AI128" s="9">
        <v>-96362.152793952497</v>
      </c>
      <c r="AJ128" t="s">
        <v>6</v>
      </c>
      <c r="AK128">
        <f t="shared" si="146"/>
        <v>2.7829999999999999</v>
      </c>
      <c r="AL128" s="8">
        <f t="shared" si="147"/>
        <v>3.7830000000000003E-2</v>
      </c>
      <c r="AM128" s="35">
        <f t="shared" si="148"/>
        <v>1.7829999999999999E-2</v>
      </c>
      <c r="AN128" s="4">
        <f t="shared" si="149"/>
        <v>1.7829999999999999E-2</v>
      </c>
      <c r="AO128" s="36">
        <f t="shared" si="150"/>
        <v>-115443.67844019452</v>
      </c>
      <c r="AP128" s="37">
        <f t="shared" si="151"/>
        <v>-93997.704366221908</v>
      </c>
      <c r="AQ128" s="36">
        <f t="shared" si="152"/>
        <v>-72551.730292249296</v>
      </c>
      <c r="AR128" s="31">
        <v>44742</v>
      </c>
      <c r="AS128" s="32">
        <v>-0.19500000000000001</v>
      </c>
      <c r="AT128" s="10"/>
      <c r="BU128" s="1"/>
      <c r="CC128" s="11"/>
      <c r="CD128" s="11"/>
    </row>
    <row r="129" spans="1:82" ht="15" customHeight="1" x14ac:dyDescent="0.25">
      <c r="A129">
        <v>53718</v>
      </c>
      <c r="B129" t="s">
        <v>387</v>
      </c>
      <c r="C129" t="s">
        <v>388</v>
      </c>
      <c r="D129">
        <v>11641</v>
      </c>
      <c r="E129" t="s">
        <v>2</v>
      </c>
      <c r="F129" t="s">
        <v>3</v>
      </c>
      <c r="G129" t="s">
        <v>4</v>
      </c>
      <c r="H129" t="s">
        <v>389</v>
      </c>
      <c r="I129" s="1">
        <v>45085</v>
      </c>
      <c r="J129" s="1">
        <v>45085</v>
      </c>
      <c r="K129" s="1">
        <v>45115</v>
      </c>
      <c r="L129" s="1">
        <v>45115</v>
      </c>
      <c r="M129" s="2">
        <v>7026928.0700000003</v>
      </c>
      <c r="N129" s="39">
        <f t="shared" si="78"/>
        <v>45107</v>
      </c>
      <c r="O129" t="s">
        <v>15</v>
      </c>
      <c r="P129" t="s">
        <v>8</v>
      </c>
      <c r="Q129" s="4">
        <v>3.5000000000000003E-2</v>
      </c>
      <c r="R129" s="1">
        <v>45085</v>
      </c>
      <c r="S129" s="1">
        <v>45085</v>
      </c>
      <c r="T129" s="1">
        <v>45115</v>
      </c>
      <c r="U129" s="1">
        <v>45115</v>
      </c>
      <c r="V129" s="5">
        <f t="shared" si="79"/>
        <v>6.0273972602739728E-2</v>
      </c>
      <c r="W129">
        <f t="shared" si="80"/>
        <v>22</v>
      </c>
      <c r="X129" s="6">
        <v>-20394.357094178653</v>
      </c>
      <c r="Y129" s="6">
        <v>-20394.357094178653</v>
      </c>
      <c r="Z129" s="6">
        <v>-20413.226043350001</v>
      </c>
      <c r="AA129" s="6">
        <v>-20413.226043350001</v>
      </c>
      <c r="AB129">
        <v>0.99907565079957095</v>
      </c>
      <c r="AC129">
        <v>-1363.6144304727779</v>
      </c>
      <c r="AD129" s="7">
        <v>7026928.0700000003</v>
      </c>
      <c r="AE129" s="13">
        <v>3.4860000000000002E-2</v>
      </c>
      <c r="AF129" s="8">
        <v>3.5000000000000003E-2</v>
      </c>
      <c r="AG129" s="6">
        <v>-20476.262142749652</v>
      </c>
      <c r="AH129" s="6">
        <v>-20495.206870833335</v>
      </c>
      <c r="AI129" s="9">
        <v>-40870.619236928309</v>
      </c>
      <c r="AJ129" t="s">
        <v>6</v>
      </c>
      <c r="AK129">
        <f t="shared" si="146"/>
        <v>3.4860000000000002</v>
      </c>
      <c r="AL129" s="8">
        <f t="shared" si="147"/>
        <v>4.4860000000000004E-2</v>
      </c>
      <c r="AM129" s="35">
        <f t="shared" si="148"/>
        <v>2.486E-2</v>
      </c>
      <c r="AN129" s="4">
        <f t="shared" si="149"/>
        <v>2.486E-2</v>
      </c>
      <c r="AO129" s="36">
        <f t="shared" si="150"/>
        <v>-33823.97387601206</v>
      </c>
      <c r="AP129" s="37">
        <f t="shared" si="151"/>
        <v>-29588.565176286033</v>
      </c>
      <c r="AQ129" s="36">
        <f t="shared" si="152"/>
        <v>-25353.156476560005</v>
      </c>
      <c r="AR129" s="31">
        <v>44743</v>
      </c>
      <c r="AS129" s="32">
        <v>-0.17599999999999999</v>
      </c>
      <c r="AT129" s="10"/>
      <c r="BU129" s="1"/>
      <c r="CC129" s="11"/>
      <c r="CD129" s="11"/>
    </row>
    <row r="130" spans="1:82" ht="15" customHeight="1" x14ac:dyDescent="0.25">
      <c r="A130">
        <v>5469</v>
      </c>
      <c r="B130" t="s">
        <v>390</v>
      </c>
      <c r="C130" t="s">
        <v>391</v>
      </c>
      <c r="D130">
        <v>11643</v>
      </c>
      <c r="E130" t="s">
        <v>2</v>
      </c>
      <c r="F130" t="s">
        <v>3</v>
      </c>
      <c r="G130" t="s">
        <v>4</v>
      </c>
      <c r="H130" t="s">
        <v>95</v>
      </c>
      <c r="I130" s="1">
        <v>44996</v>
      </c>
      <c r="J130" s="1">
        <v>45031</v>
      </c>
      <c r="K130" s="1">
        <v>45122</v>
      </c>
      <c r="L130" s="1">
        <v>45031</v>
      </c>
      <c r="M130" s="2">
        <v>7084503.5</v>
      </c>
      <c r="N130" s="39">
        <f t="shared" si="78"/>
        <v>45107</v>
      </c>
      <c r="O130" t="s">
        <v>7</v>
      </c>
      <c r="P130" t="s">
        <v>8</v>
      </c>
      <c r="Q130" s="4">
        <v>1.7000000000000001E-2</v>
      </c>
      <c r="R130" s="1">
        <v>44996</v>
      </c>
      <c r="S130" s="1">
        <v>45031</v>
      </c>
      <c r="T130" s="1">
        <v>45122</v>
      </c>
      <c r="U130" s="1">
        <v>45031</v>
      </c>
      <c r="V130" s="5">
        <f t="shared" si="79"/>
        <v>0.20821917808219179</v>
      </c>
      <c r="W130">
        <f t="shared" si="80"/>
        <v>76</v>
      </c>
      <c r="X130" s="6">
        <v>0</v>
      </c>
      <c r="Y130" s="6">
        <v>0</v>
      </c>
      <c r="Z130" s="6">
        <v>-53330.174430361112</v>
      </c>
      <c r="AA130" s="6">
        <v>-53330.174430361112</v>
      </c>
      <c r="AB130">
        <v>0</v>
      </c>
      <c r="AC130">
        <v>-920.59187147222224</v>
      </c>
      <c r="AD130" s="7">
        <v>7084503.5</v>
      </c>
      <c r="AE130" s="13">
        <v>2.9780000000000001E-2</v>
      </c>
      <c r="AF130" s="8">
        <v>1.7000000000000001E-2</v>
      </c>
      <c r="AG130" s="6">
        <v>0</v>
      </c>
      <c r="AH130" s="6">
        <v>-30443.68587361111</v>
      </c>
      <c r="AI130" s="9">
        <v>-83773.860303972222</v>
      </c>
      <c r="AJ130" t="s">
        <v>6</v>
      </c>
      <c r="AK130">
        <f>VLOOKUP(I130,$AR$2:$AS$603,2,TRUE)</f>
        <v>2.9780000000000002</v>
      </c>
      <c r="AL130" s="8">
        <f t="shared" si="147"/>
        <v>3.9780000000000003E-2</v>
      </c>
      <c r="AM130" s="35">
        <f t="shared" si="148"/>
        <v>1.9779999999999999E-2</v>
      </c>
      <c r="AN130" s="4">
        <f t="shared" si="149"/>
        <v>1.9779999999999999E-2</v>
      </c>
      <c r="AO130" s="36">
        <f t="shared" si="150"/>
        <v>-83757.852776657543</v>
      </c>
      <c r="AP130" s="37">
        <f t="shared" si="151"/>
        <v>-69006.557817753433</v>
      </c>
      <c r="AQ130" s="36">
        <f t="shared" si="152"/>
        <v>-54255.262858849317</v>
      </c>
      <c r="AR130" s="31">
        <v>44746</v>
      </c>
      <c r="AS130" s="32">
        <v>-0.16500000000000001</v>
      </c>
      <c r="AT130" s="10"/>
      <c r="BU130" s="1"/>
      <c r="CC130" s="11"/>
      <c r="CD130" s="11"/>
    </row>
    <row r="131" spans="1:82" ht="15" customHeight="1" x14ac:dyDescent="0.25">
      <c r="A131">
        <v>34709</v>
      </c>
      <c r="B131" t="s">
        <v>392</v>
      </c>
      <c r="C131" t="s">
        <v>393</v>
      </c>
      <c r="D131">
        <v>11644</v>
      </c>
      <c r="E131" t="s">
        <v>2</v>
      </c>
      <c r="F131" t="s">
        <v>3</v>
      </c>
      <c r="G131" t="s">
        <v>4</v>
      </c>
      <c r="H131" t="s">
        <v>42</v>
      </c>
      <c r="I131" s="1">
        <v>45016</v>
      </c>
      <c r="J131" s="1">
        <v>45046</v>
      </c>
      <c r="K131" s="1">
        <v>45137</v>
      </c>
      <c r="L131" s="1">
        <v>45046</v>
      </c>
      <c r="M131" s="2">
        <v>6189935.1299999999</v>
      </c>
      <c r="N131" s="39">
        <f t="shared" ref="N131:N194" si="153">$A$1</f>
        <v>45107</v>
      </c>
      <c r="O131" t="s">
        <v>7</v>
      </c>
      <c r="P131" t="s">
        <v>8</v>
      </c>
      <c r="Q131" s="4">
        <v>1.7299999999999999E-2</v>
      </c>
      <c r="R131" s="1">
        <v>45016</v>
      </c>
      <c r="S131" s="1">
        <v>45046</v>
      </c>
      <c r="T131" s="1">
        <v>45137</v>
      </c>
      <c r="U131" s="1">
        <v>45046</v>
      </c>
      <c r="V131" s="5">
        <f t="shared" ref="V131:V194" si="154">W131/365</f>
        <v>0.16712328767123288</v>
      </c>
      <c r="W131">
        <f t="shared" ref="W131:W194" si="155">N131-J131</f>
        <v>61</v>
      </c>
      <c r="X131" s="6">
        <v>0</v>
      </c>
      <c r="Y131" s="6">
        <v>0</v>
      </c>
      <c r="Z131" s="6">
        <v>-47534.919060264991</v>
      </c>
      <c r="AA131" s="6">
        <v>-47534.919060264991</v>
      </c>
      <c r="AB131">
        <v>0</v>
      </c>
      <c r="AC131">
        <v>-819.82251943999984</v>
      </c>
      <c r="AD131" s="7">
        <v>6189935.1299999999</v>
      </c>
      <c r="AE131" s="13">
        <v>3.0379999999999997E-2</v>
      </c>
      <c r="AF131" s="8">
        <v>1.7299999999999999E-2</v>
      </c>
      <c r="AG131" s="6">
        <v>0</v>
      </c>
      <c r="AH131" s="6">
        <v>-27068.930208774997</v>
      </c>
      <c r="AI131" s="9">
        <v>-74603.849269039987</v>
      </c>
      <c r="AJ131" t="s">
        <v>6</v>
      </c>
      <c r="AK131">
        <f t="shared" si="146"/>
        <v>3.0379999999999998</v>
      </c>
      <c r="AL131" s="8">
        <f t="shared" si="147"/>
        <v>4.0379999999999999E-2</v>
      </c>
      <c r="AM131" s="35">
        <f t="shared" si="148"/>
        <v>2.0379999999999995E-2</v>
      </c>
      <c r="AN131" s="4">
        <f t="shared" si="149"/>
        <v>2.0379999999999995E-2</v>
      </c>
      <c r="AO131" s="36">
        <f t="shared" si="150"/>
        <v>-59668.939606033971</v>
      </c>
      <c r="AP131" s="37">
        <f t="shared" si="151"/>
        <v>-49324.116512061373</v>
      </c>
      <c r="AQ131" s="36">
        <f t="shared" si="152"/>
        <v>-38979.293418088761</v>
      </c>
      <c r="AR131" s="31">
        <v>44747</v>
      </c>
      <c r="AS131" s="32">
        <v>-0.14499999999999999</v>
      </c>
      <c r="AT131" s="10"/>
      <c r="BU131" s="1"/>
      <c r="CC131" s="11"/>
      <c r="CD131" s="11"/>
    </row>
    <row r="132" spans="1:82" ht="15" customHeight="1" x14ac:dyDescent="0.25">
      <c r="A132">
        <v>5518</v>
      </c>
      <c r="B132" t="s">
        <v>394</v>
      </c>
      <c r="C132" t="s">
        <v>395</v>
      </c>
      <c r="D132">
        <v>11646</v>
      </c>
      <c r="E132" t="s">
        <v>2</v>
      </c>
      <c r="F132" t="s">
        <v>3</v>
      </c>
      <c r="G132" t="s">
        <v>4</v>
      </c>
      <c r="H132" t="s">
        <v>167</v>
      </c>
      <c r="I132" s="1">
        <v>45015</v>
      </c>
      <c r="J132" s="1">
        <v>45017</v>
      </c>
      <c r="K132" s="1">
        <v>45108</v>
      </c>
      <c r="L132" s="1">
        <v>45017</v>
      </c>
      <c r="M132" s="2">
        <v>5787420.2400000002</v>
      </c>
      <c r="N132" s="39">
        <f t="shared" si="153"/>
        <v>45107</v>
      </c>
      <c r="O132" t="s">
        <v>7</v>
      </c>
      <c r="P132" t="s">
        <v>8</v>
      </c>
      <c r="Q132" s="4">
        <v>1.6E-2</v>
      </c>
      <c r="R132" s="1">
        <v>45015</v>
      </c>
      <c r="S132" s="1">
        <v>45017</v>
      </c>
      <c r="T132" s="1">
        <v>45108</v>
      </c>
      <c r="U132" s="1">
        <v>45017</v>
      </c>
      <c r="V132" s="5">
        <f t="shared" si="154"/>
        <v>0.24657534246575341</v>
      </c>
      <c r="W132">
        <f t="shared" si="155"/>
        <v>90</v>
      </c>
      <c r="X132" s="6">
        <v>0</v>
      </c>
      <c r="Y132" s="6">
        <v>0</v>
      </c>
      <c r="Z132" s="6">
        <v>-44648.661058213336</v>
      </c>
      <c r="AA132" s="6">
        <v>-44648.661058213336</v>
      </c>
      <c r="AB132">
        <v>0</v>
      </c>
      <c r="AC132">
        <v>-747.86330434666684</v>
      </c>
      <c r="AD132" s="7">
        <v>5787420.2400000002</v>
      </c>
      <c r="AE132" s="13">
        <v>3.0520000000000002E-2</v>
      </c>
      <c r="AF132" s="8">
        <v>1.6E-2</v>
      </c>
      <c r="AG132" s="6">
        <v>0</v>
      </c>
      <c r="AH132" s="6">
        <v>-23406.899637333336</v>
      </c>
      <c r="AI132" s="9">
        <v>-68055.560695546679</v>
      </c>
      <c r="AJ132" t="s">
        <v>6</v>
      </c>
      <c r="AK132">
        <f t="shared" si="146"/>
        <v>3.052</v>
      </c>
      <c r="AL132" s="8">
        <f t="shared" si="147"/>
        <v>4.052E-2</v>
      </c>
      <c r="AM132" s="35">
        <f t="shared" si="148"/>
        <v>2.0520000000000004E-2</v>
      </c>
      <c r="AN132" s="4">
        <f t="shared" si="149"/>
        <v>2.0520000000000004E-2</v>
      </c>
      <c r="AO132" s="36">
        <f t="shared" si="150"/>
        <v>-80656.025415978074</v>
      </c>
      <c r="AP132" s="37">
        <f t="shared" si="151"/>
        <v>-66385.674139265757</v>
      </c>
      <c r="AQ132" s="36">
        <f t="shared" si="152"/>
        <v>-52115.322862553432</v>
      </c>
      <c r="AR132" s="31">
        <v>44748</v>
      </c>
      <c r="AS132" s="32">
        <v>-0.152</v>
      </c>
      <c r="AT132" s="10"/>
      <c r="BU132" s="1"/>
      <c r="CC132" s="11"/>
      <c r="CD132" s="11"/>
    </row>
    <row r="133" spans="1:82" ht="15" customHeight="1" x14ac:dyDescent="0.25">
      <c r="A133">
        <v>34160</v>
      </c>
      <c r="B133" t="s">
        <v>396</v>
      </c>
      <c r="C133" t="s">
        <v>397</v>
      </c>
      <c r="D133">
        <v>11647</v>
      </c>
      <c r="E133" t="s">
        <v>2</v>
      </c>
      <c r="F133" t="s">
        <v>3</v>
      </c>
      <c r="G133" t="s">
        <v>4</v>
      </c>
      <c r="H133" t="s">
        <v>124</v>
      </c>
      <c r="I133" s="1">
        <v>45015</v>
      </c>
      <c r="J133" s="1">
        <v>45017</v>
      </c>
      <c r="K133" s="1">
        <v>45108</v>
      </c>
      <c r="L133" s="1">
        <v>45017</v>
      </c>
      <c r="M133" s="2">
        <v>6937695.04</v>
      </c>
      <c r="N133" s="39">
        <f t="shared" si="153"/>
        <v>45107</v>
      </c>
      <c r="O133" t="s">
        <v>7</v>
      </c>
      <c r="P133" t="s">
        <v>8</v>
      </c>
      <c r="Q133" s="4">
        <v>1.2500000000000001E-2</v>
      </c>
      <c r="R133" s="1">
        <v>45015</v>
      </c>
      <c r="S133" s="1">
        <v>45017</v>
      </c>
      <c r="T133" s="1">
        <v>45108</v>
      </c>
      <c r="U133" s="1">
        <v>45017</v>
      </c>
      <c r="V133" s="5">
        <f t="shared" si="154"/>
        <v>0.24657534246575341</v>
      </c>
      <c r="W133">
        <f t="shared" si="155"/>
        <v>90</v>
      </c>
      <c r="X133" s="6">
        <v>0</v>
      </c>
      <c r="Y133" s="6">
        <v>0</v>
      </c>
      <c r="Z133" s="6">
        <v>-53522.77552359111</v>
      </c>
      <c r="AA133" s="6">
        <v>-53522.77552359111</v>
      </c>
      <c r="AB133">
        <v>0</v>
      </c>
      <c r="AC133">
        <v>-829.05455727999993</v>
      </c>
      <c r="AD133" s="7">
        <v>6937695.04</v>
      </c>
      <c r="AE133" s="13">
        <v>3.0520000000000002E-2</v>
      </c>
      <c r="AF133" s="8">
        <v>1.2500000000000001E-2</v>
      </c>
      <c r="AG133" s="6">
        <v>0</v>
      </c>
      <c r="AH133" s="6">
        <v>-21921.189188888889</v>
      </c>
      <c r="AI133" s="9">
        <v>-75443.964712479996</v>
      </c>
      <c r="AJ133" t="s">
        <v>6</v>
      </c>
      <c r="AK133">
        <f t="shared" si="146"/>
        <v>3.052</v>
      </c>
      <c r="AL133" s="8">
        <f t="shared" si="147"/>
        <v>4.052E-2</v>
      </c>
      <c r="AM133" s="35">
        <f t="shared" si="148"/>
        <v>2.0520000000000004E-2</v>
      </c>
      <c r="AN133" s="4">
        <f t="shared" si="149"/>
        <v>2.0520000000000004E-2</v>
      </c>
      <c r="AO133" s="36">
        <f t="shared" si="150"/>
        <v>-90699.433402389041</v>
      </c>
      <c r="AP133" s="37">
        <f t="shared" si="151"/>
        <v>-73592.78809827946</v>
      </c>
      <c r="AQ133" s="36">
        <f t="shared" si="152"/>
        <v>-56486.142794169871</v>
      </c>
      <c r="AR133" s="31">
        <v>44749</v>
      </c>
      <c r="AS133" s="32">
        <v>-0.14099999999999999</v>
      </c>
      <c r="AT133" s="10"/>
      <c r="BU133" s="1"/>
      <c r="CC133" s="11"/>
      <c r="CD133" s="11"/>
    </row>
    <row r="134" spans="1:82" ht="15" customHeight="1" x14ac:dyDescent="0.25">
      <c r="A134">
        <v>1951</v>
      </c>
      <c r="B134" t="s">
        <v>398</v>
      </c>
      <c r="C134" t="s">
        <v>399</v>
      </c>
      <c r="D134">
        <v>11648</v>
      </c>
      <c r="E134" t="s">
        <v>2</v>
      </c>
      <c r="F134" t="s">
        <v>3</v>
      </c>
      <c r="G134" t="s">
        <v>4</v>
      </c>
      <c r="H134" t="s">
        <v>95</v>
      </c>
      <c r="I134" s="1">
        <v>45052</v>
      </c>
      <c r="J134" s="1">
        <v>45078</v>
      </c>
      <c r="K134" s="1">
        <v>45170</v>
      </c>
      <c r="L134" s="1">
        <v>45078</v>
      </c>
      <c r="M134" s="2">
        <v>3922566.02</v>
      </c>
      <c r="N134" s="39">
        <f t="shared" si="153"/>
        <v>45107</v>
      </c>
      <c r="O134" t="s">
        <v>7</v>
      </c>
      <c r="P134" t="s">
        <v>8</v>
      </c>
      <c r="Q134" s="4">
        <v>1.2999999999999999E-2</v>
      </c>
      <c r="R134" s="1">
        <v>45052</v>
      </c>
      <c r="S134" s="1">
        <v>45078</v>
      </c>
      <c r="T134" s="1">
        <v>45170</v>
      </c>
      <c r="U134" s="1">
        <v>45078</v>
      </c>
      <c r="V134" s="5">
        <f t="shared" si="154"/>
        <v>7.9452054794520555E-2</v>
      </c>
      <c r="W134">
        <f t="shared" si="155"/>
        <v>29</v>
      </c>
      <c r="X134" s="6">
        <v>0</v>
      </c>
      <c r="Y134" s="6">
        <v>0</v>
      </c>
      <c r="Z134" s="6">
        <v>-32879.82006097777</v>
      </c>
      <c r="AA134" s="6">
        <v>-32879.82006097777</v>
      </c>
      <c r="AB134">
        <v>0</v>
      </c>
      <c r="AC134">
        <v>-499.03756587777769</v>
      </c>
      <c r="AD134" s="7">
        <v>3922566.02</v>
      </c>
      <c r="AE134" s="13">
        <v>3.2799999999999996E-2</v>
      </c>
      <c r="AF134" s="8">
        <v>1.2999999999999999E-2</v>
      </c>
      <c r="AG134" s="6">
        <v>0</v>
      </c>
      <c r="AH134" s="6">
        <v>-13031.635999777776</v>
      </c>
      <c r="AI134" s="9">
        <v>-45911.456060755547</v>
      </c>
      <c r="AJ134" t="s">
        <v>6</v>
      </c>
      <c r="AK134">
        <f>VLOOKUP(I134,$AR$2:$AS$603,2,TRUE)</f>
        <v>3.28</v>
      </c>
      <c r="AL134" s="8">
        <f t="shared" si="147"/>
        <v>4.2799999999999998E-2</v>
      </c>
      <c r="AM134" s="35">
        <f t="shared" si="148"/>
        <v>2.2799999999999994E-2</v>
      </c>
      <c r="AN134" s="4">
        <f t="shared" si="149"/>
        <v>2.2799999999999994E-2</v>
      </c>
      <c r="AO134" s="36">
        <f t="shared" si="150"/>
        <v>-17390.400913873971</v>
      </c>
      <c r="AP134" s="37">
        <f t="shared" si="151"/>
        <v>-14273.841610312327</v>
      </c>
      <c r="AQ134" s="36">
        <f t="shared" si="152"/>
        <v>-11157.282306750682</v>
      </c>
      <c r="AR134" s="31">
        <v>44750</v>
      </c>
      <c r="AS134" s="32">
        <v>-8.6999999999999994E-2</v>
      </c>
      <c r="AT134" s="10"/>
      <c r="BU134" s="1"/>
      <c r="CC134" s="11"/>
      <c r="CD134" s="11"/>
    </row>
    <row r="135" spans="1:82" ht="15" customHeight="1" x14ac:dyDescent="0.25">
      <c r="A135">
        <v>37681</v>
      </c>
      <c r="B135" t="s">
        <v>400</v>
      </c>
      <c r="C135" t="s">
        <v>401</v>
      </c>
      <c r="D135">
        <v>11649</v>
      </c>
      <c r="E135" t="s">
        <v>2</v>
      </c>
      <c r="F135" t="s">
        <v>3</v>
      </c>
      <c r="G135" t="s">
        <v>4</v>
      </c>
      <c r="H135" t="s">
        <v>229</v>
      </c>
      <c r="I135" s="1">
        <v>45043</v>
      </c>
      <c r="J135" s="1">
        <v>45047</v>
      </c>
      <c r="K135" s="1">
        <v>45128</v>
      </c>
      <c r="L135" s="1">
        <v>45128</v>
      </c>
      <c r="M135" s="2">
        <v>2660000</v>
      </c>
      <c r="N135" s="39">
        <f t="shared" si="153"/>
        <v>45107</v>
      </c>
      <c r="O135" t="s">
        <v>15</v>
      </c>
      <c r="P135" t="s">
        <v>8</v>
      </c>
      <c r="Q135" s="4"/>
      <c r="R135" s="1">
        <v>45043</v>
      </c>
      <c r="S135" s="1">
        <v>45047</v>
      </c>
      <c r="T135" s="1">
        <v>45128</v>
      </c>
      <c r="U135" s="1">
        <v>45047</v>
      </c>
      <c r="V135" s="5">
        <f t="shared" si="154"/>
        <v>0.16438356164383561</v>
      </c>
      <c r="W135">
        <f t="shared" si="155"/>
        <v>60</v>
      </c>
      <c r="X135" s="6">
        <v>0</v>
      </c>
      <c r="Y135" s="6">
        <v>0</v>
      </c>
      <c r="Z135" s="6">
        <v>-19451.25</v>
      </c>
      <c r="AA135" s="6">
        <v>-19451.25</v>
      </c>
      <c r="AB135">
        <v>0</v>
      </c>
      <c r="AC135">
        <v>-240.13888888888889</v>
      </c>
      <c r="AD135" s="7">
        <v>2660000</v>
      </c>
      <c r="AE135" s="13">
        <v>3.2500000000000001E-2</v>
      </c>
      <c r="AF135" s="8">
        <v>0</v>
      </c>
      <c r="AG135" s="6">
        <v>0</v>
      </c>
      <c r="AH135" s="6">
        <v>0</v>
      </c>
      <c r="AI135" s="9">
        <v>-19451.25</v>
      </c>
      <c r="AJ135" t="s">
        <v>6</v>
      </c>
      <c r="AK135">
        <f t="shared" si="146"/>
        <v>3.25</v>
      </c>
      <c r="AL135" s="8">
        <f t="shared" si="147"/>
        <v>4.2500000000000003E-2</v>
      </c>
      <c r="AM135" s="35">
        <f t="shared" si="148"/>
        <v>2.2499999999999999E-2</v>
      </c>
      <c r="AN135" s="4">
        <f t="shared" si="149"/>
        <v>2.2499999999999999E-2</v>
      </c>
      <c r="AO135" s="36">
        <f t="shared" si="150"/>
        <v>-18583.561643835619</v>
      </c>
      <c r="AP135" s="37">
        <f t="shared" si="151"/>
        <v>-14210.958904109588</v>
      </c>
      <c r="AQ135" s="36">
        <f t="shared" si="152"/>
        <v>-9838.3561643835619</v>
      </c>
      <c r="AR135" s="31">
        <v>44753</v>
      </c>
      <c r="AS135" s="32">
        <v>-7.0000000000000007E-2</v>
      </c>
      <c r="AT135" s="10"/>
      <c r="BU135" s="1"/>
      <c r="CC135" s="11"/>
      <c r="CD135" s="11"/>
    </row>
    <row r="136" spans="1:82" ht="15" customHeight="1" x14ac:dyDescent="0.25">
      <c r="A136">
        <v>37680</v>
      </c>
      <c r="B136" t="s">
        <v>400</v>
      </c>
      <c r="C136" t="s">
        <v>401</v>
      </c>
      <c r="D136">
        <v>11649</v>
      </c>
      <c r="E136" t="s">
        <v>2</v>
      </c>
      <c r="F136" t="s">
        <v>3</v>
      </c>
      <c r="G136" t="s">
        <v>4</v>
      </c>
      <c r="H136" t="s">
        <v>229</v>
      </c>
      <c r="I136" s="1">
        <v>45043</v>
      </c>
      <c r="J136" s="1">
        <v>45047</v>
      </c>
      <c r="K136" s="1">
        <v>45128</v>
      </c>
      <c r="L136" s="1">
        <v>45047</v>
      </c>
      <c r="M136" s="2">
        <v>2660000</v>
      </c>
      <c r="N136" s="39">
        <f t="shared" si="153"/>
        <v>45107</v>
      </c>
      <c r="O136" t="s">
        <v>15</v>
      </c>
      <c r="P136" t="s">
        <v>8</v>
      </c>
      <c r="Q136" s="4"/>
      <c r="R136" s="1">
        <v>45043</v>
      </c>
      <c r="S136" s="1">
        <v>45047</v>
      </c>
      <c r="T136" s="1">
        <v>45128</v>
      </c>
      <c r="U136" s="1">
        <v>45128</v>
      </c>
      <c r="V136" s="5">
        <f t="shared" si="154"/>
        <v>0.16438356164383561</v>
      </c>
      <c r="W136">
        <f t="shared" si="155"/>
        <v>60</v>
      </c>
      <c r="X136" s="6">
        <v>-19408.998535062641</v>
      </c>
      <c r="Y136" s="6">
        <v>-19408.998535062641</v>
      </c>
      <c r="Z136" s="6">
        <v>-19451.25</v>
      </c>
      <c r="AA136" s="6">
        <v>-19451.25</v>
      </c>
      <c r="AB136">
        <v>0.997827827777785</v>
      </c>
      <c r="AC136">
        <v>-240.13888888888889</v>
      </c>
      <c r="AD136" s="7">
        <v>2660000</v>
      </c>
      <c r="AE136" s="13">
        <v>3.2500000000000001E-2</v>
      </c>
      <c r="AF136" s="8">
        <v>0</v>
      </c>
      <c r="AG136" s="6">
        <v>0</v>
      </c>
      <c r="AH136" s="6">
        <v>0</v>
      </c>
      <c r="AI136" s="9">
        <v>-19408.998535062641</v>
      </c>
      <c r="AJ136" t="s">
        <v>6</v>
      </c>
      <c r="AK136">
        <f t="shared" si="146"/>
        <v>3.25</v>
      </c>
      <c r="AL136" s="8">
        <f t="shared" si="147"/>
        <v>4.2500000000000003E-2</v>
      </c>
      <c r="AM136" s="35">
        <f t="shared" si="148"/>
        <v>2.2499999999999999E-2</v>
      </c>
      <c r="AN136" s="4">
        <f t="shared" si="149"/>
        <v>2.2499999999999999E-2</v>
      </c>
      <c r="AO136" s="36">
        <f t="shared" si="150"/>
        <v>-18583.561643835619</v>
      </c>
      <c r="AP136" s="37">
        <f t="shared" si="151"/>
        <v>-14210.958904109588</v>
      </c>
      <c r="AQ136" s="36">
        <f t="shared" si="152"/>
        <v>-9838.3561643835619</v>
      </c>
      <c r="AR136" s="1">
        <v>44754</v>
      </c>
      <c r="AS136" s="33">
        <v>-5.8000000000000003E-2</v>
      </c>
      <c r="AT136" s="10"/>
      <c r="BU136" s="1"/>
      <c r="CC136" s="11"/>
      <c r="CD136" s="11"/>
    </row>
    <row r="137" spans="1:82" ht="15" customHeight="1" x14ac:dyDescent="0.25">
      <c r="A137">
        <v>34118</v>
      </c>
      <c r="B137" t="s">
        <v>402</v>
      </c>
      <c r="C137" t="s">
        <v>403</v>
      </c>
      <c r="D137">
        <v>11650</v>
      </c>
      <c r="E137" t="s">
        <v>2</v>
      </c>
      <c r="F137" t="s">
        <v>3</v>
      </c>
      <c r="G137" t="s">
        <v>4</v>
      </c>
      <c r="H137" t="s">
        <v>124</v>
      </c>
      <c r="I137" s="1">
        <v>45015</v>
      </c>
      <c r="J137" s="1">
        <v>45017</v>
      </c>
      <c r="K137" s="1">
        <v>45108</v>
      </c>
      <c r="L137" s="1">
        <v>45017</v>
      </c>
      <c r="M137" s="2">
        <v>3257900.04</v>
      </c>
      <c r="N137" s="39">
        <f t="shared" si="153"/>
        <v>45107</v>
      </c>
      <c r="O137" t="s">
        <v>7</v>
      </c>
      <c r="P137" t="s">
        <v>8</v>
      </c>
      <c r="Q137" s="4">
        <v>1.2500000000000001E-2</v>
      </c>
      <c r="R137" s="1">
        <v>45015</v>
      </c>
      <c r="S137" s="1">
        <v>45017</v>
      </c>
      <c r="T137" s="1">
        <v>45108</v>
      </c>
      <c r="U137" s="1">
        <v>45017</v>
      </c>
      <c r="V137" s="5">
        <f t="shared" si="154"/>
        <v>0.24657534246575341</v>
      </c>
      <c r="W137">
        <f t="shared" si="155"/>
        <v>90</v>
      </c>
      <c r="X137" s="6">
        <v>0</v>
      </c>
      <c r="Y137" s="6">
        <v>0</v>
      </c>
      <c r="Z137" s="6">
        <v>-25133.974830813335</v>
      </c>
      <c r="AA137" s="6">
        <v>-25133.974830813335</v>
      </c>
      <c r="AB137">
        <v>0</v>
      </c>
      <c r="AC137">
        <v>-389.31905477999999</v>
      </c>
      <c r="AD137" s="7">
        <v>3257900.04</v>
      </c>
      <c r="AE137" s="13">
        <v>3.0520000000000002E-2</v>
      </c>
      <c r="AF137" s="8">
        <v>1.2500000000000001E-2</v>
      </c>
      <c r="AG137" s="6">
        <v>0</v>
      </c>
      <c r="AH137" s="6">
        <v>-10294.059154166667</v>
      </c>
      <c r="AI137" s="9">
        <v>-35428.03398498</v>
      </c>
      <c r="AJ137" t="s">
        <v>6</v>
      </c>
      <c r="AK137">
        <f t="shared" si="146"/>
        <v>3.052</v>
      </c>
      <c r="AL137" s="8">
        <f t="shared" si="147"/>
        <v>4.052E-2</v>
      </c>
      <c r="AM137" s="35">
        <f t="shared" si="148"/>
        <v>2.0520000000000004E-2</v>
      </c>
      <c r="AN137" s="4">
        <f t="shared" si="149"/>
        <v>2.0520000000000004E-2</v>
      </c>
      <c r="AO137" s="36">
        <f t="shared" si="150"/>
        <v>-42591.910714717807</v>
      </c>
      <c r="AP137" s="37">
        <f t="shared" si="151"/>
        <v>-34558.732533895891</v>
      </c>
      <c r="AQ137" s="36">
        <f t="shared" si="152"/>
        <v>-26525.554353073978</v>
      </c>
      <c r="AR137" s="31">
        <v>44755</v>
      </c>
      <c r="AS137" s="32">
        <v>-5.1999999999999998E-2</v>
      </c>
      <c r="AT137" s="10"/>
      <c r="BU137" s="1"/>
      <c r="CC137" s="11"/>
      <c r="CD137" s="11"/>
    </row>
    <row r="138" spans="1:82" ht="15" customHeight="1" x14ac:dyDescent="0.25">
      <c r="A138">
        <v>39800</v>
      </c>
      <c r="B138" t="s">
        <v>404</v>
      </c>
      <c r="C138" t="s">
        <v>405</v>
      </c>
      <c r="D138">
        <v>11651</v>
      </c>
      <c r="E138" t="s">
        <v>2</v>
      </c>
      <c r="F138" t="s">
        <v>3</v>
      </c>
      <c r="G138" t="s">
        <v>4</v>
      </c>
      <c r="H138" t="s">
        <v>167</v>
      </c>
      <c r="I138" s="1">
        <v>44986</v>
      </c>
      <c r="J138" s="1">
        <v>45017</v>
      </c>
      <c r="K138" s="1">
        <v>45108</v>
      </c>
      <c r="L138" s="1">
        <v>45017</v>
      </c>
      <c r="M138" s="2">
        <v>2455761.25</v>
      </c>
      <c r="N138" s="39">
        <f t="shared" si="153"/>
        <v>45107</v>
      </c>
      <c r="O138" s="3" t="s">
        <v>15</v>
      </c>
      <c r="P138" t="s">
        <v>8</v>
      </c>
      <c r="Q138" s="4">
        <v>1.7000000000000001E-2</v>
      </c>
      <c r="R138" s="1">
        <v>44986</v>
      </c>
      <c r="S138" s="1">
        <v>45017</v>
      </c>
      <c r="T138" s="1">
        <v>45108</v>
      </c>
      <c r="U138" s="1">
        <v>45017</v>
      </c>
      <c r="V138" s="5">
        <f t="shared" si="154"/>
        <v>0.24657534246575341</v>
      </c>
      <c r="W138">
        <f t="shared" si="155"/>
        <v>90</v>
      </c>
      <c r="X138" s="6">
        <v>0</v>
      </c>
      <c r="Y138" s="6">
        <v>0</v>
      </c>
      <c r="Z138" s="6">
        <v>-17275.802884618053</v>
      </c>
      <c r="AA138" s="6">
        <v>-17275.802884618053</v>
      </c>
      <c r="AB138">
        <v>0</v>
      </c>
      <c r="AC138">
        <v>-305.81049121527775</v>
      </c>
      <c r="AD138" s="7">
        <v>2455761.25</v>
      </c>
      <c r="AE138" s="13">
        <v>2.7830000000000001E-2</v>
      </c>
      <c r="AF138" s="8">
        <v>1.7000000000000001E-2</v>
      </c>
      <c r="AG138" s="6">
        <v>0</v>
      </c>
      <c r="AH138" s="6">
        <v>-10552.951815972223</v>
      </c>
      <c r="AI138" s="9">
        <v>-27828.754700590274</v>
      </c>
      <c r="AJ138" t="s">
        <v>6</v>
      </c>
      <c r="AK138">
        <f t="shared" si="146"/>
        <v>2.7829999999999999</v>
      </c>
      <c r="AL138" s="8">
        <f t="shared" si="147"/>
        <v>3.7830000000000003E-2</v>
      </c>
      <c r="AM138" s="35">
        <f t="shared" si="148"/>
        <v>1.7829999999999999E-2</v>
      </c>
      <c r="AN138" s="4">
        <f t="shared" si="149"/>
        <v>1.7829999999999999E-2</v>
      </c>
      <c r="AO138" s="36">
        <f t="shared" si="150"/>
        <v>-33201.21928869863</v>
      </c>
      <c r="AP138" s="37">
        <f t="shared" si="151"/>
        <v>-27145.917576369862</v>
      </c>
      <c r="AQ138" s="36">
        <f t="shared" si="152"/>
        <v>-21090.615864041094</v>
      </c>
      <c r="AR138" s="31">
        <v>44756</v>
      </c>
      <c r="AS138" s="32">
        <v>2E-3</v>
      </c>
      <c r="AT138" s="10"/>
      <c r="BU138" s="1"/>
      <c r="CC138" s="11"/>
      <c r="CD138" s="11"/>
    </row>
    <row r="139" spans="1:82" ht="15" customHeight="1" x14ac:dyDescent="0.25">
      <c r="A139">
        <v>14452</v>
      </c>
      <c r="B139" t="s">
        <v>406</v>
      </c>
      <c r="C139" t="s">
        <v>407</v>
      </c>
      <c r="D139">
        <v>11652</v>
      </c>
      <c r="E139" t="s">
        <v>55</v>
      </c>
      <c r="F139" t="s">
        <v>3</v>
      </c>
      <c r="G139" t="s">
        <v>4</v>
      </c>
      <c r="H139" t="s">
        <v>408</v>
      </c>
      <c r="I139" s="1">
        <v>45003</v>
      </c>
      <c r="J139" s="1">
        <v>45095</v>
      </c>
      <c r="K139" s="1">
        <v>45125</v>
      </c>
      <c r="L139" s="1">
        <v>45125</v>
      </c>
      <c r="M139" s="2">
        <v>1262781.4399999999</v>
      </c>
      <c r="N139" s="39">
        <f t="shared" si="153"/>
        <v>45107</v>
      </c>
      <c r="O139" t="s">
        <v>354</v>
      </c>
      <c r="P139" t="s">
        <v>109</v>
      </c>
      <c r="Q139" s="4">
        <v>1.4999999999999999E-2</v>
      </c>
      <c r="R139" s="1">
        <v>45003</v>
      </c>
      <c r="S139" s="1">
        <v>45095</v>
      </c>
      <c r="T139" s="1">
        <v>45125</v>
      </c>
      <c r="U139" s="1">
        <v>45125</v>
      </c>
      <c r="V139" s="5">
        <f t="shared" si="154"/>
        <v>3.287671232876712E-2</v>
      </c>
      <c r="W139">
        <f t="shared" si="155"/>
        <v>12</v>
      </c>
      <c r="X139" s="6">
        <v>-3550.0635054742538</v>
      </c>
      <c r="Y139" s="6">
        <v>-3550.0635054742538</v>
      </c>
      <c r="Z139" s="6">
        <v>-3556.8343893333331</v>
      </c>
      <c r="AA139" s="6">
        <v>-3556.8343893333331</v>
      </c>
      <c r="AB139">
        <v>0.99809637359574999</v>
      </c>
      <c r="AC139">
        <v>-171.17703964444442</v>
      </c>
      <c r="AD139" s="7">
        <v>1262781.4399999999</v>
      </c>
      <c r="AE139" s="13">
        <v>3.3799999999999997E-2</v>
      </c>
      <c r="AF139" s="8">
        <v>1.4999999999999999E-2</v>
      </c>
      <c r="AG139" s="6">
        <v>-1575.4719698850236</v>
      </c>
      <c r="AH139" s="6">
        <v>-1578.4767999999997</v>
      </c>
      <c r="AI139" s="9">
        <v>-5125.5354753592774</v>
      </c>
      <c r="AJ139" t="s">
        <v>6</v>
      </c>
      <c r="AK139">
        <f>VLOOKUP(I139,$AR$2:$AS$603,2,TRUE)</f>
        <v>2.75</v>
      </c>
      <c r="AL139" s="8">
        <f t="shared" si="147"/>
        <v>3.7499999999999999E-2</v>
      </c>
      <c r="AM139" s="35">
        <f t="shared" si="148"/>
        <v>1.7500000000000002E-2</v>
      </c>
      <c r="AN139" s="4">
        <f t="shared" si="149"/>
        <v>1.7500000000000002E-2</v>
      </c>
      <c r="AO139" s="36">
        <f t="shared" si="150"/>
        <v>-2179.5953621917806</v>
      </c>
      <c r="AP139" s="37">
        <f t="shared" si="151"/>
        <v>-2025.985784284931</v>
      </c>
      <c r="AQ139" s="36">
        <f t="shared" si="152"/>
        <v>-1349.2733194520547</v>
      </c>
      <c r="AR139" s="1">
        <v>44757</v>
      </c>
      <c r="AS139" s="33">
        <v>7.1999999999999995E-2</v>
      </c>
      <c r="AT139" s="10"/>
      <c r="BU139" s="1"/>
      <c r="CC139" s="11"/>
      <c r="CD139" s="11"/>
    </row>
    <row r="140" spans="1:82" ht="15" customHeight="1" x14ac:dyDescent="0.25">
      <c r="A140">
        <v>2125</v>
      </c>
      <c r="B140" t="s">
        <v>409</v>
      </c>
      <c r="C140" t="s">
        <v>410</v>
      </c>
      <c r="D140">
        <v>11653</v>
      </c>
      <c r="E140" t="s">
        <v>2</v>
      </c>
      <c r="F140" t="s">
        <v>3</v>
      </c>
      <c r="G140" t="s">
        <v>4</v>
      </c>
      <c r="H140" t="s">
        <v>95</v>
      </c>
      <c r="I140" s="1">
        <v>45096</v>
      </c>
      <c r="J140" s="1">
        <v>45096</v>
      </c>
      <c r="K140" s="1">
        <v>45188</v>
      </c>
      <c r="L140" s="1">
        <v>45188</v>
      </c>
      <c r="M140" s="2">
        <v>2153151.35</v>
      </c>
      <c r="N140" s="39">
        <f t="shared" si="153"/>
        <v>45107</v>
      </c>
      <c r="O140" t="s">
        <v>15</v>
      </c>
      <c r="P140" t="s">
        <v>8</v>
      </c>
      <c r="Q140" s="4">
        <v>1.95E-2</v>
      </c>
      <c r="R140" s="1">
        <v>45096</v>
      </c>
      <c r="S140" s="1">
        <v>45096</v>
      </c>
      <c r="T140" s="1">
        <v>45188</v>
      </c>
      <c r="U140" s="1">
        <v>45188</v>
      </c>
      <c r="V140" s="5">
        <f t="shared" si="154"/>
        <v>3.0136986301369864E-2</v>
      </c>
      <c r="W140">
        <f t="shared" si="155"/>
        <v>11</v>
      </c>
      <c r="X140" s="6">
        <v>-19381.770531782582</v>
      </c>
      <c r="Y140" s="6">
        <v>-19381.770531782582</v>
      </c>
      <c r="Z140" s="6">
        <v>-19539.370023172221</v>
      </c>
      <c r="AA140" s="6">
        <v>-19539.370023172221</v>
      </c>
      <c r="AB140">
        <v>0.99193425933370738</v>
      </c>
      <c r="AC140">
        <v>-329.01348823194445</v>
      </c>
      <c r="AD140" s="7">
        <v>2153151.35</v>
      </c>
      <c r="AE140" s="13">
        <v>3.551E-2</v>
      </c>
      <c r="AF140" s="8">
        <v>1.95E-2</v>
      </c>
      <c r="AG140" s="6">
        <v>-10643.326538151518</v>
      </c>
      <c r="AH140" s="6">
        <v>-10729.870894166666</v>
      </c>
      <c r="AI140" s="9">
        <v>-30025.097069934098</v>
      </c>
      <c r="AJ140" t="s">
        <v>6</v>
      </c>
      <c r="AK140">
        <f t="shared" si="146"/>
        <v>3.5510000000000002</v>
      </c>
      <c r="AL140" s="8">
        <f t="shared" si="147"/>
        <v>4.5510000000000002E-2</v>
      </c>
      <c r="AM140" s="35">
        <f t="shared" si="148"/>
        <v>2.5509999999999998E-2</v>
      </c>
      <c r="AN140" s="4">
        <f t="shared" si="149"/>
        <v>2.5509999999999998E-2</v>
      </c>
      <c r="AO140" s="36">
        <f t="shared" si="150"/>
        <v>-4218.4659230095895</v>
      </c>
      <c r="AP140" s="37">
        <f t="shared" si="151"/>
        <v>-3569.5709956123296</v>
      </c>
      <c r="AQ140" s="36">
        <f t="shared" si="152"/>
        <v>-2920.6760682150684</v>
      </c>
      <c r="AR140" s="31">
        <v>44760</v>
      </c>
      <c r="AS140" s="32">
        <v>4.7E-2</v>
      </c>
      <c r="AT140" s="10"/>
      <c r="BU140" s="1"/>
      <c r="CC140" s="11"/>
      <c r="CD140" s="11"/>
    </row>
    <row r="141" spans="1:82" ht="15" customHeight="1" x14ac:dyDescent="0.25">
      <c r="A141">
        <v>2094</v>
      </c>
      <c r="B141" t="s">
        <v>411</v>
      </c>
      <c r="C141" t="s">
        <v>412</v>
      </c>
      <c r="D141">
        <v>11654</v>
      </c>
      <c r="E141" t="s">
        <v>2</v>
      </c>
      <c r="F141" t="s">
        <v>3</v>
      </c>
      <c r="G141" t="s">
        <v>4</v>
      </c>
      <c r="H141" t="s">
        <v>95</v>
      </c>
      <c r="I141" s="1">
        <v>45096</v>
      </c>
      <c r="J141" s="1">
        <v>45096</v>
      </c>
      <c r="K141" s="1">
        <v>45188</v>
      </c>
      <c r="L141" s="1">
        <v>45188</v>
      </c>
      <c r="M141" s="2">
        <v>2153016.54</v>
      </c>
      <c r="N141" s="39">
        <f t="shared" si="153"/>
        <v>45107</v>
      </c>
      <c r="O141" t="s">
        <v>15</v>
      </c>
      <c r="P141" t="s">
        <v>8</v>
      </c>
      <c r="Q141" s="4">
        <v>1.95E-2</v>
      </c>
      <c r="R141" s="1">
        <v>45096</v>
      </c>
      <c r="S141" s="1">
        <v>45096</v>
      </c>
      <c r="T141" s="1">
        <v>45188</v>
      </c>
      <c r="U141" s="1">
        <v>45188</v>
      </c>
      <c r="V141" s="5">
        <f t="shared" si="154"/>
        <v>3.0136986301369864E-2</v>
      </c>
      <c r="W141">
        <f t="shared" si="155"/>
        <v>11</v>
      </c>
      <c r="X141" s="6">
        <v>-19380.557028381911</v>
      </c>
      <c r="Y141" s="6">
        <v>-19380.557028381911</v>
      </c>
      <c r="Z141" s="6">
        <v>-19538.146652380001</v>
      </c>
      <c r="AA141" s="6">
        <v>-19538.146652380001</v>
      </c>
      <c r="AB141">
        <v>0.99193425933370738</v>
      </c>
      <c r="AC141">
        <v>-328.992888515</v>
      </c>
      <c r="AD141" s="7">
        <v>2153016.54</v>
      </c>
      <c r="AE141" s="13">
        <v>3.551E-2</v>
      </c>
      <c r="AF141" s="8">
        <v>1.95E-2</v>
      </c>
      <c r="AG141" s="6">
        <v>-10642.660153574971</v>
      </c>
      <c r="AH141" s="6">
        <v>-10729.199090999999</v>
      </c>
      <c r="AI141" s="9">
        <v>-30023.217181956883</v>
      </c>
      <c r="AJ141" t="s">
        <v>6</v>
      </c>
      <c r="AK141">
        <f t="shared" si="146"/>
        <v>3.5510000000000002</v>
      </c>
      <c r="AL141" s="8">
        <f t="shared" si="147"/>
        <v>4.5510000000000002E-2</v>
      </c>
      <c r="AM141" s="35">
        <f t="shared" si="148"/>
        <v>2.5509999999999998E-2</v>
      </c>
      <c r="AN141" s="4">
        <f t="shared" si="149"/>
        <v>2.5509999999999998E-2</v>
      </c>
      <c r="AO141" s="36">
        <f t="shared" si="150"/>
        <v>-4218.2018025189045</v>
      </c>
      <c r="AP141" s="37">
        <f t="shared" si="151"/>
        <v>-3569.3475027928771</v>
      </c>
      <c r="AQ141" s="36">
        <f t="shared" si="152"/>
        <v>-2920.4932030668488</v>
      </c>
      <c r="AR141" s="31">
        <v>44761</v>
      </c>
      <c r="AS141" s="32">
        <v>4.2000000000000003E-2</v>
      </c>
      <c r="AT141" s="10"/>
      <c r="BU141" s="1"/>
      <c r="CC141" s="11"/>
      <c r="CD141" s="11"/>
    </row>
    <row r="142" spans="1:82" ht="15" customHeight="1" x14ac:dyDescent="0.25">
      <c r="A142">
        <v>36541</v>
      </c>
      <c r="B142" t="s">
        <v>413</v>
      </c>
      <c r="C142" t="s">
        <v>414</v>
      </c>
      <c r="D142">
        <v>11655</v>
      </c>
      <c r="E142" t="s">
        <v>2</v>
      </c>
      <c r="F142" t="s">
        <v>3</v>
      </c>
      <c r="G142" t="s">
        <v>4</v>
      </c>
      <c r="H142" t="s">
        <v>56</v>
      </c>
      <c r="I142" s="1">
        <v>45015</v>
      </c>
      <c r="J142" s="1">
        <v>45017</v>
      </c>
      <c r="K142" s="1">
        <v>45108</v>
      </c>
      <c r="L142" s="1">
        <v>45017</v>
      </c>
      <c r="M142" s="2">
        <v>2205932.69</v>
      </c>
      <c r="N142" s="39">
        <f t="shared" si="153"/>
        <v>45107</v>
      </c>
      <c r="O142" t="s">
        <v>7</v>
      </c>
      <c r="P142" t="s">
        <v>8</v>
      </c>
      <c r="Q142" s="4">
        <v>1.2500000000000001E-2</v>
      </c>
      <c r="R142" s="1">
        <v>45015</v>
      </c>
      <c r="S142" s="1">
        <v>45017</v>
      </c>
      <c r="T142" s="1">
        <v>45108</v>
      </c>
      <c r="U142" s="1">
        <v>45017</v>
      </c>
      <c r="V142" s="5">
        <f t="shared" si="154"/>
        <v>0.24657534246575341</v>
      </c>
      <c r="W142">
        <f t="shared" si="155"/>
        <v>90</v>
      </c>
      <c r="X142" s="6">
        <v>0</v>
      </c>
      <c r="Y142" s="6">
        <v>0</v>
      </c>
      <c r="Z142" s="6">
        <v>-17018.280496085554</v>
      </c>
      <c r="AA142" s="6">
        <v>-17018.280496085554</v>
      </c>
      <c r="AB142">
        <v>0</v>
      </c>
      <c r="AC142">
        <v>-263.60895645499994</v>
      </c>
      <c r="AD142" s="7">
        <v>2205932.69</v>
      </c>
      <c r="AE142" s="13">
        <v>3.0520000000000002E-2</v>
      </c>
      <c r="AF142" s="8">
        <v>1.2500000000000001E-2</v>
      </c>
      <c r="AG142" s="6">
        <v>0</v>
      </c>
      <c r="AH142" s="6">
        <v>-6970.134541319444</v>
      </c>
      <c r="AI142" s="9">
        <v>-23988.415037404997</v>
      </c>
      <c r="AJ142" t="s">
        <v>6</v>
      </c>
      <c r="AK142">
        <f t="shared" si="146"/>
        <v>3.052</v>
      </c>
      <c r="AL142" s="8">
        <f t="shared" si="147"/>
        <v>4.052E-2</v>
      </c>
      <c r="AM142" s="35">
        <f t="shared" si="148"/>
        <v>2.0520000000000004E-2</v>
      </c>
      <c r="AN142" s="4">
        <f t="shared" si="149"/>
        <v>2.0520000000000004E-2</v>
      </c>
      <c r="AO142" s="36">
        <f t="shared" si="150"/>
        <v>-28839.094822306844</v>
      </c>
      <c r="AP142" s="37">
        <f t="shared" si="151"/>
        <v>-23399.808737375344</v>
      </c>
      <c r="AQ142" s="36">
        <f t="shared" si="152"/>
        <v>-17960.522652443837</v>
      </c>
      <c r="AR142" s="31">
        <v>44762</v>
      </c>
      <c r="AS142" s="32">
        <v>0.125</v>
      </c>
      <c r="AT142" s="10"/>
      <c r="BU142" s="1"/>
      <c r="CC142" s="11"/>
      <c r="CD142" s="11"/>
    </row>
    <row r="143" spans="1:82" ht="15" customHeight="1" x14ac:dyDescent="0.25">
      <c r="A143">
        <v>2472</v>
      </c>
      <c r="B143" t="s">
        <v>415</v>
      </c>
      <c r="C143" t="s">
        <v>416</v>
      </c>
      <c r="D143">
        <v>11660</v>
      </c>
      <c r="E143" t="s">
        <v>2</v>
      </c>
      <c r="F143" t="s">
        <v>3</v>
      </c>
      <c r="G143" t="s">
        <v>4</v>
      </c>
      <c r="H143" t="s">
        <v>144</v>
      </c>
      <c r="I143" s="1">
        <v>44986</v>
      </c>
      <c r="J143" s="1">
        <v>45017</v>
      </c>
      <c r="K143" s="1">
        <v>45108</v>
      </c>
      <c r="L143" s="1">
        <v>45017</v>
      </c>
      <c r="M143" s="2">
        <v>1275869.77</v>
      </c>
      <c r="N143" s="39">
        <f t="shared" si="153"/>
        <v>45107</v>
      </c>
      <c r="O143" t="s">
        <v>15</v>
      </c>
      <c r="P143" t="s">
        <v>8</v>
      </c>
      <c r="Q143" s="4">
        <v>1.9E-2</v>
      </c>
      <c r="R143" s="1">
        <v>44986</v>
      </c>
      <c r="S143" s="1">
        <v>45017</v>
      </c>
      <c r="T143" s="1">
        <v>45108</v>
      </c>
      <c r="U143" s="1">
        <v>45017</v>
      </c>
      <c r="V143" s="5">
        <f t="shared" si="154"/>
        <v>0.24657534246575341</v>
      </c>
      <c r="W143">
        <f t="shared" si="155"/>
        <v>90</v>
      </c>
      <c r="X143" s="6">
        <v>0</v>
      </c>
      <c r="Y143" s="6">
        <v>0</v>
      </c>
      <c r="Z143" s="6">
        <v>-8975.4957461613885</v>
      </c>
      <c r="AA143" s="6">
        <v>-8975.4957461613885</v>
      </c>
      <c r="AB143">
        <v>0</v>
      </c>
      <c r="AC143">
        <v>-165.96939258083333</v>
      </c>
      <c r="AD143" s="7">
        <v>1275869.77</v>
      </c>
      <c r="AE143" s="13">
        <v>2.7830000000000001E-2</v>
      </c>
      <c r="AF143" s="8">
        <v>1.9E-2</v>
      </c>
      <c r="AG143" s="6">
        <v>0</v>
      </c>
      <c r="AH143" s="6">
        <v>-6127.7189786944446</v>
      </c>
      <c r="AI143" s="9">
        <v>-15103.214724855832</v>
      </c>
      <c r="AJ143" t="s">
        <v>6</v>
      </c>
      <c r="AK143">
        <f t="shared" si="146"/>
        <v>2.7829999999999999</v>
      </c>
      <c r="AL143" s="8">
        <f t="shared" si="147"/>
        <v>3.7830000000000003E-2</v>
      </c>
      <c r="AM143" s="35">
        <f t="shared" si="148"/>
        <v>1.7829999999999999E-2</v>
      </c>
      <c r="AN143" s="4">
        <f t="shared" si="149"/>
        <v>1.7829999999999999E-2</v>
      </c>
      <c r="AO143" s="36">
        <f t="shared" si="150"/>
        <v>-17878.605787997261</v>
      </c>
      <c r="AP143" s="37">
        <f t="shared" si="151"/>
        <v>-14732.625533202738</v>
      </c>
      <c r="AQ143" s="36">
        <f t="shared" si="152"/>
        <v>-11586.645278408219</v>
      </c>
      <c r="AR143" s="31">
        <v>44763</v>
      </c>
      <c r="AS143" s="32">
        <v>0.14499999999999999</v>
      </c>
      <c r="AT143" s="10"/>
      <c r="BU143" s="1"/>
      <c r="CC143" s="11"/>
      <c r="CD143" s="11"/>
    </row>
    <row r="144" spans="1:82" ht="15" customHeight="1" x14ac:dyDescent="0.25">
      <c r="A144">
        <v>53025</v>
      </c>
      <c r="B144" t="s">
        <v>417</v>
      </c>
      <c r="C144" t="s">
        <v>418</v>
      </c>
      <c r="D144">
        <v>11663</v>
      </c>
      <c r="E144" t="s">
        <v>2</v>
      </c>
      <c r="F144" t="s">
        <v>3</v>
      </c>
      <c r="G144" t="s">
        <v>4</v>
      </c>
      <c r="H144" t="s">
        <v>56</v>
      </c>
      <c r="I144" s="1">
        <v>45015</v>
      </c>
      <c r="J144" s="1">
        <v>45017</v>
      </c>
      <c r="K144" s="1">
        <v>45108</v>
      </c>
      <c r="L144" s="1">
        <v>45017</v>
      </c>
      <c r="M144" s="2">
        <v>1823199.8</v>
      </c>
      <c r="N144" s="39">
        <f t="shared" si="153"/>
        <v>45107</v>
      </c>
      <c r="O144" s="3" t="s">
        <v>15</v>
      </c>
      <c r="P144" t="s">
        <v>8</v>
      </c>
      <c r="Q144" s="4">
        <v>2.8000000000000001E-2</v>
      </c>
      <c r="R144" s="1">
        <v>45015</v>
      </c>
      <c r="S144" s="1">
        <v>45017</v>
      </c>
      <c r="T144" s="1">
        <v>45108</v>
      </c>
      <c r="U144" s="1">
        <v>45017</v>
      </c>
      <c r="V144" s="5">
        <f t="shared" si="154"/>
        <v>0.24657534246575341</v>
      </c>
      <c r="W144">
        <f t="shared" si="155"/>
        <v>90</v>
      </c>
      <c r="X144" s="6">
        <v>0</v>
      </c>
      <c r="Y144" s="6">
        <v>0</v>
      </c>
      <c r="Z144" s="6">
        <v>-14065.58130148889</v>
      </c>
      <c r="AA144" s="6">
        <v>-14065.58130148889</v>
      </c>
      <c r="AB144">
        <v>0</v>
      </c>
      <c r="AC144">
        <v>-296.3712563777778</v>
      </c>
      <c r="AD144" s="7">
        <v>1823199.8</v>
      </c>
      <c r="AE144" s="13">
        <v>3.0520000000000002E-2</v>
      </c>
      <c r="AF144" s="8">
        <v>2.8000000000000001E-2</v>
      </c>
      <c r="AG144" s="6">
        <v>0</v>
      </c>
      <c r="AH144" s="6">
        <v>-12904.203028888889</v>
      </c>
      <c r="AI144" s="9">
        <v>-26969.784330377777</v>
      </c>
      <c r="AJ144" t="s">
        <v>6</v>
      </c>
      <c r="AK144">
        <f t="shared" si="146"/>
        <v>3.052</v>
      </c>
      <c r="AL144" s="8">
        <f t="shared" si="147"/>
        <v>4.052E-2</v>
      </c>
      <c r="AM144" s="35">
        <f t="shared" si="148"/>
        <v>2.0520000000000004E-2</v>
      </c>
      <c r="AN144" s="4">
        <f t="shared" si="149"/>
        <v>2.0520000000000004E-2</v>
      </c>
      <c r="AO144" s="36">
        <f t="shared" si="150"/>
        <v>-30803.585004493147</v>
      </c>
      <c r="AP144" s="37">
        <f t="shared" si="151"/>
        <v>-26308.023853808219</v>
      </c>
      <c r="AQ144" s="36">
        <f t="shared" si="152"/>
        <v>-21812.462703123292</v>
      </c>
      <c r="AR144" s="31">
        <v>44764</v>
      </c>
      <c r="AS144" s="32">
        <v>0.2</v>
      </c>
      <c r="AT144" s="10"/>
      <c r="BU144" s="1"/>
      <c r="CC144" s="11"/>
      <c r="CD144" s="11"/>
    </row>
    <row r="145" spans="1:82" ht="15" customHeight="1" x14ac:dyDescent="0.25">
      <c r="A145">
        <v>3626</v>
      </c>
      <c r="B145" t="s">
        <v>419</v>
      </c>
      <c r="C145" t="s">
        <v>420</v>
      </c>
      <c r="D145">
        <v>11665</v>
      </c>
      <c r="E145" t="s">
        <v>2</v>
      </c>
      <c r="F145" t="s">
        <v>3</v>
      </c>
      <c r="G145" t="s">
        <v>4</v>
      </c>
      <c r="H145" t="s">
        <v>95</v>
      </c>
      <c r="I145" s="1">
        <v>44972</v>
      </c>
      <c r="J145" s="1">
        <v>45043</v>
      </c>
      <c r="K145" s="1">
        <v>45134</v>
      </c>
      <c r="L145" s="1">
        <v>45043</v>
      </c>
      <c r="M145" s="2">
        <v>1475369.97</v>
      </c>
      <c r="N145" s="39">
        <f t="shared" si="153"/>
        <v>45107</v>
      </c>
      <c r="O145" t="s">
        <v>15</v>
      </c>
      <c r="P145" t="s">
        <v>8</v>
      </c>
      <c r="Q145" s="4">
        <v>2.1000000000000001E-2</v>
      </c>
      <c r="R145" s="1">
        <v>44972</v>
      </c>
      <c r="S145" s="1">
        <v>45043</v>
      </c>
      <c r="T145" s="1">
        <v>45134</v>
      </c>
      <c r="U145" s="1">
        <v>45043</v>
      </c>
      <c r="V145" s="5">
        <f t="shared" si="154"/>
        <v>0.17534246575342466</v>
      </c>
      <c r="W145">
        <f t="shared" si="155"/>
        <v>64</v>
      </c>
      <c r="X145" s="6">
        <v>0</v>
      </c>
      <c r="Y145" s="6">
        <v>0</v>
      </c>
      <c r="Z145" s="6">
        <v>-10002.270711615</v>
      </c>
      <c r="AA145" s="6">
        <v>-10002.270711615</v>
      </c>
      <c r="AB145">
        <v>0</v>
      </c>
      <c r="AC145">
        <v>-195.978311015</v>
      </c>
      <c r="AD145" s="7">
        <v>1475369.97</v>
      </c>
      <c r="AE145" s="13">
        <v>2.682E-2</v>
      </c>
      <c r="AF145" s="8">
        <v>2.1000000000000001E-2</v>
      </c>
      <c r="AG145" s="6">
        <v>0</v>
      </c>
      <c r="AH145" s="6">
        <v>-7831.75559075</v>
      </c>
      <c r="AI145" s="9">
        <v>-17834.026302365</v>
      </c>
      <c r="AJ145" t="s">
        <v>6</v>
      </c>
      <c r="AK145">
        <f t="shared" si="146"/>
        <v>2.6819999999999999</v>
      </c>
      <c r="AL145" s="8">
        <f t="shared" si="147"/>
        <v>3.6819999999999999E-2</v>
      </c>
      <c r="AM145" s="35">
        <f t="shared" si="148"/>
        <v>1.6820000000000002E-2</v>
      </c>
      <c r="AN145" s="4">
        <f t="shared" si="149"/>
        <v>1.6820000000000002E-2</v>
      </c>
      <c r="AO145" s="36">
        <f t="shared" si="150"/>
        <v>-14957.745387905752</v>
      </c>
      <c r="AP145" s="37">
        <f t="shared" si="151"/>
        <v>-12370.795303522191</v>
      </c>
      <c r="AQ145" s="36">
        <f t="shared" si="152"/>
        <v>-9783.8452191386314</v>
      </c>
      <c r="AR145" s="31">
        <v>44767</v>
      </c>
      <c r="AS145" s="32">
        <v>0.23300000000000001</v>
      </c>
      <c r="AT145" s="10"/>
      <c r="BU145" s="1"/>
      <c r="CC145" s="11"/>
      <c r="CD145" s="11"/>
    </row>
    <row r="146" spans="1:82" ht="15" customHeight="1" x14ac:dyDescent="0.25">
      <c r="A146">
        <v>39850</v>
      </c>
      <c r="B146" t="s">
        <v>421</v>
      </c>
      <c r="C146" t="s">
        <v>422</v>
      </c>
      <c r="D146">
        <v>11666</v>
      </c>
      <c r="E146" t="s">
        <v>2</v>
      </c>
      <c r="F146" t="s">
        <v>3</v>
      </c>
      <c r="G146" t="s">
        <v>4</v>
      </c>
      <c r="H146" t="s">
        <v>167</v>
      </c>
      <c r="I146" s="1">
        <v>44977</v>
      </c>
      <c r="J146" s="1">
        <v>45017</v>
      </c>
      <c r="K146" s="1">
        <v>45108</v>
      </c>
      <c r="L146" s="1">
        <v>45017</v>
      </c>
      <c r="M146" s="2">
        <v>1164721.8600000001</v>
      </c>
      <c r="N146" s="39">
        <f t="shared" si="153"/>
        <v>45107</v>
      </c>
      <c r="O146" s="3" t="s">
        <v>15</v>
      </c>
      <c r="P146" t="s">
        <v>8</v>
      </c>
      <c r="Q146" s="4">
        <v>1.95E-2</v>
      </c>
      <c r="R146" s="1">
        <v>44977</v>
      </c>
      <c r="S146" s="1">
        <v>45017</v>
      </c>
      <c r="T146" s="1">
        <v>45108</v>
      </c>
      <c r="U146" s="1">
        <v>45017</v>
      </c>
      <c r="V146" s="5">
        <f t="shared" si="154"/>
        <v>0.24657534246575341</v>
      </c>
      <c r="W146">
        <f t="shared" si="155"/>
        <v>90</v>
      </c>
      <c r="X146" s="6">
        <v>0</v>
      </c>
      <c r="Y146" s="6">
        <v>0</v>
      </c>
      <c r="Z146" s="6">
        <v>-7813.7954248899996</v>
      </c>
      <c r="AA146" s="6">
        <v>-7813.7954248899996</v>
      </c>
      <c r="AB146">
        <v>0</v>
      </c>
      <c r="AC146">
        <v>-148.95498454</v>
      </c>
      <c r="AD146" s="7">
        <v>1164721.8600000001</v>
      </c>
      <c r="AE146" s="13">
        <v>2.6539999999999998E-2</v>
      </c>
      <c r="AF146" s="8">
        <v>1.95E-2</v>
      </c>
      <c r="AG146" s="6">
        <v>0</v>
      </c>
      <c r="AH146" s="6">
        <v>-5741.1081682499998</v>
      </c>
      <c r="AI146" s="9">
        <v>-13554.903593139999</v>
      </c>
      <c r="AJ146" t="s">
        <v>6</v>
      </c>
      <c r="AK146">
        <f t="shared" si="146"/>
        <v>2.6539999999999999</v>
      </c>
      <c r="AL146" s="8">
        <f t="shared" si="147"/>
        <v>3.6539999999999996E-2</v>
      </c>
      <c r="AM146" s="35">
        <f t="shared" si="148"/>
        <v>1.6539999999999999E-2</v>
      </c>
      <c r="AN146" s="4">
        <f t="shared" si="149"/>
        <v>1.6539999999999999E-2</v>
      </c>
      <c r="AO146" s="36">
        <f t="shared" si="150"/>
        <v>-16094.222392043834</v>
      </c>
      <c r="AP146" s="37">
        <f t="shared" si="151"/>
        <v>-13222.305476975342</v>
      </c>
      <c r="AQ146" s="36">
        <f t="shared" si="152"/>
        <v>-10350.38856190685</v>
      </c>
      <c r="AR146" s="31">
        <v>44768</v>
      </c>
      <c r="AS146" s="32">
        <v>0.21199999999999999</v>
      </c>
      <c r="AT146" s="10"/>
      <c r="BU146" s="1"/>
      <c r="CC146" s="11"/>
      <c r="CD146" s="11"/>
    </row>
    <row r="147" spans="1:82" ht="15" customHeight="1" x14ac:dyDescent="0.25">
      <c r="A147">
        <v>36580</v>
      </c>
      <c r="B147" t="s">
        <v>423</v>
      </c>
      <c r="C147" t="s">
        <v>424</v>
      </c>
      <c r="D147">
        <v>11667</v>
      </c>
      <c r="E147" t="s">
        <v>2</v>
      </c>
      <c r="F147" t="s">
        <v>3</v>
      </c>
      <c r="G147" t="s">
        <v>4</v>
      </c>
      <c r="H147" t="s">
        <v>56</v>
      </c>
      <c r="I147" s="1">
        <v>45015</v>
      </c>
      <c r="J147" s="1">
        <v>45017</v>
      </c>
      <c r="K147" s="1">
        <v>45108</v>
      </c>
      <c r="L147" s="1">
        <v>45017</v>
      </c>
      <c r="M147" s="2">
        <v>1448639.45</v>
      </c>
      <c r="N147" s="39">
        <f t="shared" si="153"/>
        <v>45107</v>
      </c>
      <c r="O147" s="3" t="s">
        <v>7</v>
      </c>
      <c r="P147" t="s">
        <v>8</v>
      </c>
      <c r="Q147" s="4">
        <v>1.2500000000000001E-2</v>
      </c>
      <c r="R147" s="1">
        <v>45015</v>
      </c>
      <c r="S147" s="1">
        <v>45017</v>
      </c>
      <c r="T147" s="1">
        <v>45108</v>
      </c>
      <c r="U147" s="1">
        <v>45017</v>
      </c>
      <c r="V147" s="5">
        <f t="shared" si="154"/>
        <v>0.24657534246575341</v>
      </c>
      <c r="W147">
        <f t="shared" si="155"/>
        <v>90</v>
      </c>
      <c r="X147" s="6">
        <v>0</v>
      </c>
      <c r="Y147" s="6">
        <v>0</v>
      </c>
      <c r="Z147" s="6">
        <v>-11175.931436872223</v>
      </c>
      <c r="AA147" s="6">
        <v>-11175.931436872223</v>
      </c>
      <c r="AB147">
        <v>0</v>
      </c>
      <c r="AC147">
        <v>-173.11241427499999</v>
      </c>
      <c r="AD147" s="7">
        <v>1448639.45</v>
      </c>
      <c r="AE147" s="13">
        <v>3.0520000000000002E-2</v>
      </c>
      <c r="AF147" s="8">
        <v>1.2500000000000001E-2</v>
      </c>
      <c r="AG147" s="6">
        <v>0</v>
      </c>
      <c r="AH147" s="6">
        <v>-4577.2982621527781</v>
      </c>
      <c r="AI147" s="9">
        <v>-15753.229699025</v>
      </c>
      <c r="AJ147" t="s">
        <v>6</v>
      </c>
      <c r="AK147">
        <f t="shared" si="146"/>
        <v>3.052</v>
      </c>
      <c r="AL147" s="8">
        <f t="shared" si="147"/>
        <v>4.052E-2</v>
      </c>
      <c r="AM147" s="35">
        <f t="shared" si="148"/>
        <v>2.0520000000000004E-2</v>
      </c>
      <c r="AN147" s="4">
        <f t="shared" si="149"/>
        <v>2.0520000000000004E-2</v>
      </c>
      <c r="AO147" s="36">
        <f t="shared" si="150"/>
        <v>-18938.678705506845</v>
      </c>
      <c r="AP147" s="37">
        <f t="shared" si="151"/>
        <v>-15366.691020575341</v>
      </c>
      <c r="AQ147" s="36">
        <f t="shared" si="152"/>
        <v>-11794.703335643839</v>
      </c>
      <c r="AR147" s="31">
        <v>44769</v>
      </c>
      <c r="AS147" s="32">
        <v>0.23799999999999999</v>
      </c>
      <c r="AT147" s="10"/>
      <c r="BU147" s="1"/>
      <c r="CC147" s="11"/>
      <c r="CD147" s="11"/>
    </row>
    <row r="148" spans="1:82" ht="15" customHeight="1" x14ac:dyDescent="0.25">
      <c r="A148">
        <v>53436</v>
      </c>
      <c r="B148" t="s">
        <v>425</v>
      </c>
      <c r="C148" t="s">
        <v>426</v>
      </c>
      <c r="D148">
        <v>11670</v>
      </c>
      <c r="E148" t="s">
        <v>55</v>
      </c>
      <c r="F148" t="s">
        <v>3</v>
      </c>
      <c r="G148" t="s">
        <v>4</v>
      </c>
      <c r="H148" t="s">
        <v>56</v>
      </c>
      <c r="I148" s="1">
        <v>45092</v>
      </c>
      <c r="J148" s="1">
        <v>45095</v>
      </c>
      <c r="K148" s="1">
        <v>45125</v>
      </c>
      <c r="L148" s="1">
        <v>45125</v>
      </c>
      <c r="M148" s="2">
        <v>571366.66</v>
      </c>
      <c r="N148" s="39">
        <f t="shared" si="153"/>
        <v>45107</v>
      </c>
      <c r="O148" t="s">
        <v>57</v>
      </c>
      <c r="P148" t="s">
        <v>8</v>
      </c>
      <c r="Q148" s="4">
        <v>1.8700000000000001E-2</v>
      </c>
      <c r="R148" s="1">
        <v>45092</v>
      </c>
      <c r="S148" s="1">
        <v>45095</v>
      </c>
      <c r="T148" s="1">
        <v>45125</v>
      </c>
      <c r="U148" s="1">
        <v>45125</v>
      </c>
      <c r="V148" s="5">
        <f t="shared" si="154"/>
        <v>3.287671232876712E-2</v>
      </c>
      <c r="W148">
        <f t="shared" si="155"/>
        <v>12</v>
      </c>
      <c r="X148" s="6">
        <v>-1592.0288508228155</v>
      </c>
      <c r="Y148" s="6">
        <v>-1592.0288508228155</v>
      </c>
      <c r="Z148" s="6">
        <v>-1595.0652591666669</v>
      </c>
      <c r="AA148" s="6">
        <v>-1595.0652591666669</v>
      </c>
      <c r="AB148">
        <v>0.99809637359574999</v>
      </c>
      <c r="AC148">
        <v>-82.84816570000001</v>
      </c>
      <c r="AD148" s="7">
        <v>571366.66</v>
      </c>
      <c r="AE148" s="13">
        <v>3.3500000000000002E-2</v>
      </c>
      <c r="AF148" s="8">
        <v>1.8700000000000001E-2</v>
      </c>
      <c r="AG148" s="6">
        <v>-888.68476150407901</v>
      </c>
      <c r="AH148" s="6">
        <v>-890.37971183333343</v>
      </c>
      <c r="AI148" s="9">
        <v>-2480.7136123268947</v>
      </c>
      <c r="AJ148" t="s">
        <v>6</v>
      </c>
      <c r="AK148">
        <f t="shared" si="146"/>
        <v>3.5470000000000002</v>
      </c>
      <c r="AL148" s="8">
        <f t="shared" si="147"/>
        <v>4.5470000000000003E-2</v>
      </c>
      <c r="AM148" s="35">
        <f t="shared" si="148"/>
        <v>2.547E-2</v>
      </c>
      <c r="AN148" s="4">
        <f t="shared" si="149"/>
        <v>2.547E-2</v>
      </c>
      <c r="AO148" s="36">
        <f t="shared" si="150"/>
        <v>-1205.4114599079453</v>
      </c>
      <c r="AP148" s="37">
        <f t="shared" si="151"/>
        <v>-980.55911184657532</v>
      </c>
      <c r="AQ148" s="36">
        <f t="shared" si="152"/>
        <v>-829.71831360657541</v>
      </c>
      <c r="AR148" s="31">
        <v>44770</v>
      </c>
      <c r="AS148" s="32">
        <v>0.26700000000000002</v>
      </c>
      <c r="AT148" s="10"/>
      <c r="BU148" s="1"/>
      <c r="CC148" s="11"/>
      <c r="CD148" s="11"/>
    </row>
    <row r="149" spans="1:82" ht="15" customHeight="1" x14ac:dyDescent="0.25">
      <c r="A149">
        <v>2063</v>
      </c>
      <c r="B149" t="s">
        <v>427</v>
      </c>
      <c r="C149" t="s">
        <v>428</v>
      </c>
      <c r="D149">
        <v>11671</v>
      </c>
      <c r="E149" t="s">
        <v>2</v>
      </c>
      <c r="F149" t="s">
        <v>3</v>
      </c>
      <c r="G149" t="s">
        <v>4</v>
      </c>
      <c r="H149" t="s">
        <v>95</v>
      </c>
      <c r="I149" s="1">
        <v>45096</v>
      </c>
      <c r="J149" s="1">
        <v>45096</v>
      </c>
      <c r="K149" s="1">
        <v>45188</v>
      </c>
      <c r="L149" s="1">
        <v>45188</v>
      </c>
      <c r="M149" s="2">
        <v>1069387.5</v>
      </c>
      <c r="N149" s="39">
        <f t="shared" si="153"/>
        <v>45107</v>
      </c>
      <c r="O149" t="s">
        <v>15</v>
      </c>
      <c r="P149" t="s">
        <v>8</v>
      </c>
      <c r="Q149" s="4">
        <v>1.95E-2</v>
      </c>
      <c r="R149" s="1">
        <v>45096</v>
      </c>
      <c r="S149" s="1">
        <v>45096</v>
      </c>
      <c r="T149" s="1">
        <v>45188</v>
      </c>
      <c r="U149" s="1">
        <v>45188</v>
      </c>
      <c r="V149" s="5">
        <f t="shared" si="154"/>
        <v>3.0136986301369864E-2</v>
      </c>
      <c r="W149">
        <f t="shared" si="155"/>
        <v>11</v>
      </c>
      <c r="X149" s="6">
        <v>-9626.1803121999055</v>
      </c>
      <c r="Y149" s="6">
        <v>-9626.1803121999055</v>
      </c>
      <c r="Z149" s="6">
        <v>-9704.4539208333335</v>
      </c>
      <c r="AA149" s="6">
        <v>-9704.4539208333335</v>
      </c>
      <c r="AB149">
        <v>0.99193425933370738</v>
      </c>
      <c r="AC149">
        <v>-163.40835104166669</v>
      </c>
      <c r="AD149" s="7">
        <v>1069387.5</v>
      </c>
      <c r="AE149" s="13">
        <v>3.551E-2</v>
      </c>
      <c r="AF149" s="8">
        <v>1.95E-2</v>
      </c>
      <c r="AG149" s="6">
        <v>-5286.1311204702379</v>
      </c>
      <c r="AH149" s="6">
        <v>-5329.1143750000001</v>
      </c>
      <c r="AI149" s="9">
        <v>-14912.311432670143</v>
      </c>
      <c r="AJ149" t="s">
        <v>6</v>
      </c>
      <c r="AK149">
        <f t="shared" si="146"/>
        <v>3.5510000000000002</v>
      </c>
      <c r="AL149" s="8">
        <f t="shared" si="147"/>
        <v>4.5510000000000002E-2</v>
      </c>
      <c r="AM149" s="35">
        <f t="shared" si="148"/>
        <v>2.5509999999999998E-2</v>
      </c>
      <c r="AN149" s="4">
        <f t="shared" si="149"/>
        <v>2.5509999999999998E-2</v>
      </c>
      <c r="AO149" s="36">
        <f t="shared" si="150"/>
        <v>-2095.1498496575341</v>
      </c>
      <c r="AP149" s="37">
        <f t="shared" si="151"/>
        <v>-1772.8686852739729</v>
      </c>
      <c r="AQ149" s="36">
        <f t="shared" si="152"/>
        <v>-1450.5875208904108</v>
      </c>
      <c r="AR149" s="31">
        <v>44771</v>
      </c>
      <c r="AS149" s="32">
        <v>0.23200000000000001</v>
      </c>
      <c r="AT149" s="10"/>
      <c r="BU149" s="1"/>
      <c r="CC149" s="11"/>
      <c r="CD149" s="11"/>
    </row>
    <row r="150" spans="1:82" ht="15" customHeight="1" x14ac:dyDescent="0.25">
      <c r="A150">
        <v>41364</v>
      </c>
      <c r="B150" t="s">
        <v>429</v>
      </c>
      <c r="C150" t="s">
        <v>430</v>
      </c>
      <c r="D150">
        <v>11672</v>
      </c>
      <c r="E150" t="s">
        <v>55</v>
      </c>
      <c r="F150" t="s">
        <v>3</v>
      </c>
      <c r="G150" t="s">
        <v>4</v>
      </c>
      <c r="H150" t="s">
        <v>281</v>
      </c>
      <c r="I150" s="1">
        <v>45105</v>
      </c>
      <c r="J150" s="1">
        <v>45107</v>
      </c>
      <c r="K150" s="1">
        <v>45108</v>
      </c>
      <c r="L150" s="1">
        <v>45108</v>
      </c>
      <c r="M150" s="2">
        <v>1223065.3600000001</v>
      </c>
      <c r="N150" s="39">
        <f t="shared" si="153"/>
        <v>45107</v>
      </c>
      <c r="O150">
        <v>0</v>
      </c>
      <c r="P150" t="s">
        <v>109</v>
      </c>
      <c r="Q150" s="4"/>
      <c r="R150" s="1">
        <v>45105</v>
      </c>
      <c r="S150" s="1">
        <v>45107</v>
      </c>
      <c r="T150" s="1">
        <v>45108</v>
      </c>
      <c r="U150" s="1">
        <v>45108</v>
      </c>
      <c r="V150" s="5">
        <f t="shared" si="154"/>
        <v>0</v>
      </c>
      <c r="W150">
        <f t="shared" si="155"/>
        <v>0</v>
      </c>
      <c r="X150" s="6">
        <v>0</v>
      </c>
      <c r="Y150" s="6">
        <v>0</v>
      </c>
      <c r="Z150" s="6">
        <v>0</v>
      </c>
      <c r="AA150" s="6">
        <v>0</v>
      </c>
      <c r="AB150">
        <v>0.99988183931922536</v>
      </c>
      <c r="AC150">
        <v>0</v>
      </c>
      <c r="AD150" s="7">
        <v>1223065.3600000001</v>
      </c>
      <c r="AE150" s="13">
        <v>0</v>
      </c>
      <c r="AF150" s="8">
        <v>0</v>
      </c>
      <c r="AG150" s="6">
        <v>0</v>
      </c>
      <c r="AH150" s="6">
        <v>0</v>
      </c>
      <c r="AI150" s="9">
        <v>0</v>
      </c>
      <c r="AJ150" t="s">
        <v>6</v>
      </c>
      <c r="AR150" s="31">
        <v>44774</v>
      </c>
      <c r="AS150" s="32">
        <v>0.246</v>
      </c>
      <c r="AT150" s="10"/>
      <c r="BU150" s="1"/>
      <c r="CC150" s="11"/>
      <c r="CD150" s="11"/>
    </row>
    <row r="151" spans="1:82" ht="15" customHeight="1" x14ac:dyDescent="0.25">
      <c r="A151">
        <v>39825</v>
      </c>
      <c r="B151" t="s">
        <v>431</v>
      </c>
      <c r="C151" t="s">
        <v>432</v>
      </c>
      <c r="D151">
        <v>11678</v>
      </c>
      <c r="E151" t="s">
        <v>2</v>
      </c>
      <c r="F151" t="s">
        <v>3</v>
      </c>
      <c r="G151" t="s">
        <v>4</v>
      </c>
      <c r="H151" t="s">
        <v>167</v>
      </c>
      <c r="I151" s="1">
        <v>45017</v>
      </c>
      <c r="J151" s="1">
        <v>45017</v>
      </c>
      <c r="K151" s="1">
        <v>45108</v>
      </c>
      <c r="L151" s="1">
        <v>45017</v>
      </c>
      <c r="M151" s="2">
        <v>652797.29</v>
      </c>
      <c r="N151" s="39">
        <f t="shared" si="153"/>
        <v>45107</v>
      </c>
      <c r="O151" t="s">
        <v>15</v>
      </c>
      <c r="P151" t="s">
        <v>8</v>
      </c>
      <c r="Q151" s="4">
        <v>1.7000000000000001E-2</v>
      </c>
      <c r="R151" s="1">
        <v>45017</v>
      </c>
      <c r="S151" s="1">
        <v>45017</v>
      </c>
      <c r="T151" s="1">
        <v>45108</v>
      </c>
      <c r="U151" s="1">
        <v>45017</v>
      </c>
      <c r="V151" s="5">
        <f t="shared" si="154"/>
        <v>0.24657534246575341</v>
      </c>
      <c r="W151">
        <f t="shared" si="155"/>
        <v>90</v>
      </c>
      <c r="X151" s="6">
        <v>0</v>
      </c>
      <c r="Y151" s="6">
        <v>0</v>
      </c>
      <c r="Z151" s="6">
        <v>-5013.0842555227773</v>
      </c>
      <c r="AA151" s="6">
        <v>-5013.0842555227773</v>
      </c>
      <c r="AB151">
        <v>0</v>
      </c>
      <c r="AC151">
        <v>-85.915376667222219</v>
      </c>
      <c r="AD151" s="7">
        <v>652797.29</v>
      </c>
      <c r="AE151" s="13">
        <v>3.0379999999999997E-2</v>
      </c>
      <c r="AF151" s="8">
        <v>1.7000000000000001E-2</v>
      </c>
      <c r="AG151" s="6">
        <v>0</v>
      </c>
      <c r="AH151" s="6">
        <v>-2805.2150211944449</v>
      </c>
      <c r="AI151" s="9">
        <v>-7818.2992767172218</v>
      </c>
      <c r="AJ151" t="s">
        <v>6</v>
      </c>
      <c r="AK151">
        <f>VLOOKUP(I151,$AR$2:$AS$603,2,TRUE)</f>
        <v>3.0379999999999998</v>
      </c>
      <c r="AL151" s="8">
        <f>AK151/100+$AT$1</f>
        <v>4.0379999999999999E-2</v>
      </c>
      <c r="AM151" s="35">
        <f>AK151/100-$AT$1</f>
        <v>2.0379999999999995E-2</v>
      </c>
      <c r="AN151" s="4">
        <f>IF(AND(RIGHT(O151,3)="Max",AM151&lt;0%),0%,AM151)</f>
        <v>2.0379999999999995E-2</v>
      </c>
      <c r="AO151" s="36">
        <f>-(((AL151+AF151)*AD151*V151))</f>
        <v>-9236.0979863506855</v>
      </c>
      <c r="AP151" s="37">
        <f>-(((AE151+AF151)*AD151*V151))</f>
        <v>-7626.4608329260273</v>
      </c>
      <c r="AQ151" s="36">
        <f>-(((AN151+AF151)*AD151*V151))</f>
        <v>-6016.82367950137</v>
      </c>
      <c r="AR151" s="31">
        <v>44775</v>
      </c>
      <c r="AS151" s="32">
        <v>0.26</v>
      </c>
      <c r="AT151" s="10"/>
      <c r="BU151" s="1"/>
      <c r="CC151" s="11"/>
      <c r="CD151" s="11"/>
    </row>
    <row r="152" spans="1:82" ht="15" customHeight="1" x14ac:dyDescent="0.25">
      <c r="A152">
        <v>40738</v>
      </c>
      <c r="B152" t="s">
        <v>433</v>
      </c>
      <c r="C152" t="s">
        <v>434</v>
      </c>
      <c r="D152">
        <v>11679</v>
      </c>
      <c r="E152" t="s">
        <v>55</v>
      </c>
      <c r="F152" t="s">
        <v>3</v>
      </c>
      <c r="G152" t="s">
        <v>4</v>
      </c>
      <c r="H152" t="s">
        <v>435</v>
      </c>
      <c r="I152" s="1">
        <v>45105</v>
      </c>
      <c r="J152" s="1">
        <v>45107</v>
      </c>
      <c r="K152" s="1">
        <v>45137</v>
      </c>
      <c r="L152" s="1">
        <v>45137</v>
      </c>
      <c r="M152" s="2">
        <v>302107.48</v>
      </c>
      <c r="N152" s="39">
        <f t="shared" si="153"/>
        <v>45107</v>
      </c>
      <c r="O152">
        <v>0</v>
      </c>
      <c r="P152" t="s">
        <v>109</v>
      </c>
      <c r="Q152" s="4"/>
      <c r="R152" s="1">
        <v>45105</v>
      </c>
      <c r="S152" s="1">
        <v>45107</v>
      </c>
      <c r="T152" s="1">
        <v>45137</v>
      </c>
      <c r="U152" s="1">
        <v>45137</v>
      </c>
      <c r="V152" s="5">
        <f t="shared" si="154"/>
        <v>0</v>
      </c>
      <c r="W152">
        <f t="shared" si="155"/>
        <v>0</v>
      </c>
      <c r="X152" s="6">
        <v>0</v>
      </c>
      <c r="Y152" s="6">
        <v>0</v>
      </c>
      <c r="Z152" s="6">
        <v>0</v>
      </c>
      <c r="AA152" s="6">
        <v>0</v>
      </c>
      <c r="AB152">
        <v>0.99697584669541961</v>
      </c>
      <c r="AC152">
        <v>0</v>
      </c>
      <c r="AD152" s="7">
        <v>302107.48</v>
      </c>
      <c r="AE152" s="13">
        <v>0</v>
      </c>
      <c r="AF152" s="8">
        <v>0</v>
      </c>
      <c r="AG152" s="6">
        <v>0</v>
      </c>
      <c r="AH152" s="6">
        <v>0</v>
      </c>
      <c r="AI152" s="9">
        <v>0</v>
      </c>
      <c r="AJ152" t="s">
        <v>6</v>
      </c>
      <c r="AR152" s="31">
        <v>44776</v>
      </c>
      <c r="AS152" s="32">
        <v>0.252</v>
      </c>
      <c r="AT152" s="10"/>
      <c r="BU152" s="1"/>
      <c r="CC152" s="11"/>
      <c r="CD152" s="11"/>
    </row>
    <row r="153" spans="1:82" ht="15" customHeight="1" x14ac:dyDescent="0.25">
      <c r="A153">
        <v>51234</v>
      </c>
      <c r="B153" t="s">
        <v>436</v>
      </c>
      <c r="C153" t="s">
        <v>437</v>
      </c>
      <c r="D153">
        <v>11681</v>
      </c>
      <c r="E153" t="s">
        <v>2</v>
      </c>
      <c r="F153" t="s">
        <v>3</v>
      </c>
      <c r="G153" t="s">
        <v>4</v>
      </c>
      <c r="H153" t="s">
        <v>438</v>
      </c>
      <c r="I153" s="1">
        <v>45105</v>
      </c>
      <c r="J153" s="1">
        <v>45107</v>
      </c>
      <c r="K153" s="1">
        <v>45138</v>
      </c>
      <c r="L153" s="1">
        <v>45107</v>
      </c>
      <c r="M153" s="2">
        <v>831490.15</v>
      </c>
      <c r="N153" s="39">
        <f t="shared" si="153"/>
        <v>45107</v>
      </c>
      <c r="O153" s="12" t="s">
        <v>7</v>
      </c>
      <c r="P153" t="s">
        <v>8</v>
      </c>
      <c r="Q153" s="4">
        <v>0.02</v>
      </c>
      <c r="R153" s="1">
        <v>45105</v>
      </c>
      <c r="S153" s="1">
        <v>45107</v>
      </c>
      <c r="T153" s="1">
        <v>45138</v>
      </c>
      <c r="U153" s="1">
        <v>45107</v>
      </c>
      <c r="V153" s="5">
        <f t="shared" si="154"/>
        <v>0</v>
      </c>
      <c r="W153">
        <f t="shared" si="155"/>
        <v>0</v>
      </c>
      <c r="X153" s="6">
        <v>0</v>
      </c>
      <c r="Y153" s="6">
        <v>0</v>
      </c>
      <c r="Z153" s="6">
        <v>-2576.1874541861107</v>
      </c>
      <c r="AA153" s="6">
        <v>-2576.1874541861107</v>
      </c>
      <c r="AB153">
        <v>0</v>
      </c>
      <c r="AC153">
        <v>-129.296718325</v>
      </c>
      <c r="AD153" s="7">
        <v>831490.15</v>
      </c>
      <c r="AE153" s="13">
        <v>3.5979999999999998E-2</v>
      </c>
      <c r="AF153" s="8">
        <v>0.02</v>
      </c>
      <c r="AG153" s="6">
        <v>0</v>
      </c>
      <c r="AH153" s="6">
        <v>-1432.0108138888888</v>
      </c>
      <c r="AI153" s="9">
        <v>-4008.1982680749998</v>
      </c>
      <c r="AJ153" t="s">
        <v>6</v>
      </c>
      <c r="AK153">
        <f>VLOOKUP(I153,$AR$2:$AS$603,2,FALSE)</f>
        <v>3.5979999999999999</v>
      </c>
      <c r="AL153" s="8">
        <f>AK153/100+$AT$1</f>
        <v>4.598E-2</v>
      </c>
      <c r="AM153" s="35">
        <f>AK153/100-$AT$1</f>
        <v>2.5979999999999996E-2</v>
      </c>
      <c r="AN153" s="4">
        <f>IF(AND(RIGHT(O153,3)="Max",AM153&lt;0%),0%,AM153)</f>
        <v>2.5979999999999996E-2</v>
      </c>
      <c r="AO153" s="36">
        <f>-(((AL153+AF153)*AD153*V153))</f>
        <v>0</v>
      </c>
      <c r="AP153" s="37">
        <f>-(((AE153+AF153)*AD153*V153))</f>
        <v>0</v>
      </c>
      <c r="AQ153" s="36">
        <f>-(((AN153+AF153)*AD153*V153))</f>
        <v>0</v>
      </c>
      <c r="AR153" s="31">
        <v>44777</v>
      </c>
      <c r="AS153" s="32">
        <v>0.26900000000000002</v>
      </c>
      <c r="AT153" s="10"/>
      <c r="BU153" s="1"/>
      <c r="CC153" s="11"/>
      <c r="CD153" s="11"/>
    </row>
    <row r="154" spans="1:82" ht="15" customHeight="1" x14ac:dyDescent="0.25">
      <c r="A154">
        <v>22471</v>
      </c>
      <c r="B154" t="s">
        <v>439</v>
      </c>
      <c r="C154" t="s">
        <v>440</v>
      </c>
      <c r="D154">
        <v>11682</v>
      </c>
      <c r="E154" t="s">
        <v>127</v>
      </c>
      <c r="F154" t="s">
        <v>3</v>
      </c>
      <c r="G154" t="s">
        <v>4</v>
      </c>
      <c r="H154" t="s">
        <v>95</v>
      </c>
      <c r="I154" s="1"/>
      <c r="J154" s="1">
        <v>45078</v>
      </c>
      <c r="K154" s="1">
        <v>45108</v>
      </c>
      <c r="L154" s="1">
        <v>45078</v>
      </c>
      <c r="M154" s="2">
        <v>3266936.58</v>
      </c>
      <c r="N154" s="39">
        <f t="shared" si="153"/>
        <v>45107</v>
      </c>
      <c r="O154">
        <v>1.35E-2</v>
      </c>
      <c r="P154" t="s">
        <v>8</v>
      </c>
      <c r="Q154" s="4"/>
      <c r="R154" s="1">
        <v>45078</v>
      </c>
      <c r="S154" s="1">
        <v>45078</v>
      </c>
      <c r="T154" s="1">
        <v>45108</v>
      </c>
      <c r="U154" s="1">
        <v>45078</v>
      </c>
      <c r="V154" s="5">
        <f t="shared" si="154"/>
        <v>7.9452054794520555E-2</v>
      </c>
      <c r="W154">
        <f t="shared" si="155"/>
        <v>29</v>
      </c>
      <c r="X154" s="6">
        <v>0</v>
      </c>
      <c r="Y154" s="6">
        <v>0</v>
      </c>
      <c r="Z154" s="6">
        <v>-3675.3036524999998</v>
      </c>
      <c r="AA154" s="6">
        <v>-3675.3036524999998</v>
      </c>
      <c r="AB154">
        <v>0</v>
      </c>
      <c r="AC154">
        <v>-122.51012175</v>
      </c>
      <c r="AD154" s="7">
        <v>3266936.58</v>
      </c>
      <c r="AE154" s="13">
        <v>1.35E-2</v>
      </c>
      <c r="AF154" s="8">
        <v>0</v>
      </c>
      <c r="AG154" s="6">
        <v>0</v>
      </c>
      <c r="AH154" s="6">
        <v>0</v>
      </c>
      <c r="AI154" s="9">
        <v>-3675.3036524999998</v>
      </c>
      <c r="AJ154" t="s">
        <v>6</v>
      </c>
      <c r="AO154" s="40">
        <f t="shared" ref="AO154:AO195" si="156">AP154</f>
        <v>-3504.1251262191781</v>
      </c>
      <c r="AP154" s="40">
        <f t="shared" ref="AP154:AP195" si="157">-V154*M154*AE154</f>
        <v>-3504.1251262191781</v>
      </c>
      <c r="AQ154" s="40">
        <f t="shared" ref="AQ154:AQ195" si="158">AP154</f>
        <v>-3504.1251262191781</v>
      </c>
      <c r="AR154" s="31">
        <v>44778</v>
      </c>
      <c r="AS154" s="32">
        <v>0.27700000000000002</v>
      </c>
      <c r="AT154" s="10"/>
      <c r="BU154" s="1"/>
      <c r="CC154" s="11"/>
      <c r="CD154" s="11"/>
    </row>
    <row r="155" spans="1:82" ht="15" customHeight="1" x14ac:dyDescent="0.25">
      <c r="A155">
        <v>49849</v>
      </c>
      <c r="B155" t="s">
        <v>441</v>
      </c>
      <c r="C155" t="s">
        <v>442</v>
      </c>
      <c r="D155">
        <v>11684</v>
      </c>
      <c r="E155" t="s">
        <v>127</v>
      </c>
      <c r="F155" t="s">
        <v>3</v>
      </c>
      <c r="G155" t="s">
        <v>4</v>
      </c>
      <c r="H155" t="s">
        <v>443</v>
      </c>
      <c r="I155" s="1"/>
      <c r="J155" s="1">
        <v>45078</v>
      </c>
      <c r="K155" s="1">
        <v>45108</v>
      </c>
      <c r="L155" s="1">
        <v>45078</v>
      </c>
      <c r="M155" s="2">
        <v>14052655.710000001</v>
      </c>
      <c r="N155" s="39">
        <f t="shared" si="153"/>
        <v>45107</v>
      </c>
      <c r="O155">
        <v>2.2200000000000001E-2</v>
      </c>
      <c r="P155" t="s">
        <v>8</v>
      </c>
      <c r="Q155" s="4"/>
      <c r="R155" s="1">
        <v>45078</v>
      </c>
      <c r="S155" s="1">
        <v>45078</v>
      </c>
      <c r="T155" s="1">
        <v>45108</v>
      </c>
      <c r="U155" s="1">
        <v>45078</v>
      </c>
      <c r="V155" s="5">
        <f t="shared" si="154"/>
        <v>7.9452054794520555E-2</v>
      </c>
      <c r="W155">
        <f t="shared" si="155"/>
        <v>29</v>
      </c>
      <c r="X155" s="6">
        <v>0</v>
      </c>
      <c r="Y155" s="6">
        <v>0</v>
      </c>
      <c r="Z155" s="6">
        <v>-25997.413063500004</v>
      </c>
      <c r="AA155" s="6">
        <v>-25997.413063500004</v>
      </c>
      <c r="AB155">
        <v>0</v>
      </c>
      <c r="AC155">
        <v>-866.5804354500001</v>
      </c>
      <c r="AD155" s="7">
        <v>14052655.710000001</v>
      </c>
      <c r="AE155" s="13">
        <v>2.2200000000000001E-2</v>
      </c>
      <c r="AF155" s="8">
        <v>0</v>
      </c>
      <c r="AG155" s="6">
        <v>0</v>
      </c>
      <c r="AH155" s="6">
        <v>0</v>
      </c>
      <c r="AI155" s="9">
        <v>-25997.413063500004</v>
      </c>
      <c r="AJ155" t="s">
        <v>6</v>
      </c>
      <c r="AO155" s="40">
        <f t="shared" si="156"/>
        <v>-24786.574646843837</v>
      </c>
      <c r="AP155" s="40">
        <f t="shared" si="157"/>
        <v>-24786.574646843837</v>
      </c>
      <c r="AQ155" s="40">
        <f t="shared" si="158"/>
        <v>-24786.574646843837</v>
      </c>
      <c r="AR155" s="31">
        <v>44781</v>
      </c>
      <c r="AS155" s="32">
        <v>0.30099999999999999</v>
      </c>
      <c r="AT155" s="10"/>
      <c r="BU155" s="1"/>
      <c r="CC155" s="11"/>
      <c r="CD155" s="11"/>
    </row>
    <row r="156" spans="1:82" ht="15" customHeight="1" x14ac:dyDescent="0.25">
      <c r="A156">
        <v>22301</v>
      </c>
      <c r="B156" t="s">
        <v>444</v>
      </c>
      <c r="C156" t="s">
        <v>445</v>
      </c>
      <c r="D156">
        <v>11686</v>
      </c>
      <c r="E156" t="s">
        <v>127</v>
      </c>
      <c r="F156" t="s">
        <v>3</v>
      </c>
      <c r="G156" t="s">
        <v>4</v>
      </c>
      <c r="H156" t="s">
        <v>446</v>
      </c>
      <c r="I156" s="1"/>
      <c r="J156" s="1">
        <v>45078</v>
      </c>
      <c r="K156" s="1">
        <v>45108</v>
      </c>
      <c r="L156" s="1">
        <v>45108</v>
      </c>
      <c r="M156" s="2">
        <v>15</v>
      </c>
      <c r="N156" s="39">
        <f t="shared" si="153"/>
        <v>45107</v>
      </c>
      <c r="O156" s="12">
        <v>1.66E-2</v>
      </c>
      <c r="P156" t="s">
        <v>8</v>
      </c>
      <c r="Q156" s="4"/>
      <c r="R156" s="1">
        <v>45078</v>
      </c>
      <c r="S156" s="1">
        <v>45078</v>
      </c>
      <c r="T156" s="1">
        <v>45108</v>
      </c>
      <c r="U156" s="1">
        <v>45078</v>
      </c>
      <c r="V156" s="5">
        <f t="shared" si="154"/>
        <v>7.9452054794520555E-2</v>
      </c>
      <c r="W156">
        <f t="shared" si="155"/>
        <v>29</v>
      </c>
      <c r="X156" s="6">
        <v>0</v>
      </c>
      <c r="Y156" s="6">
        <v>0</v>
      </c>
      <c r="Z156" s="6">
        <v>-360.09515416666665</v>
      </c>
      <c r="AA156" s="6">
        <v>-360.09515416666665</v>
      </c>
      <c r="AB156">
        <v>0</v>
      </c>
      <c r="AC156">
        <v>-12.003171805555555</v>
      </c>
      <c r="AD156" s="7">
        <v>260309.75</v>
      </c>
      <c r="AE156" s="13">
        <v>1.66E-2</v>
      </c>
      <c r="AF156" s="8">
        <v>0</v>
      </c>
      <c r="AG156" s="6">
        <v>0</v>
      </c>
      <c r="AH156" s="6">
        <v>0</v>
      </c>
      <c r="AI156" s="9">
        <v>-360.09515416666665</v>
      </c>
      <c r="AJ156" t="s">
        <v>6</v>
      </c>
      <c r="AO156" s="40">
        <f t="shared" si="156"/>
        <v>-1.9783561643835618E-2</v>
      </c>
      <c r="AP156" s="40">
        <f t="shared" si="157"/>
        <v>-1.9783561643835618E-2</v>
      </c>
      <c r="AQ156" s="40">
        <f t="shared" si="158"/>
        <v>-1.9783561643835618E-2</v>
      </c>
      <c r="AR156" s="31">
        <v>44782</v>
      </c>
      <c r="AS156" s="32">
        <v>0.32100000000000001</v>
      </c>
      <c r="AT156" s="10"/>
      <c r="BU156" s="1"/>
      <c r="CC156" s="11"/>
      <c r="CD156" s="11"/>
    </row>
    <row r="157" spans="1:82" ht="15" customHeight="1" x14ac:dyDescent="0.25">
      <c r="A157">
        <v>22300</v>
      </c>
      <c r="B157" t="s">
        <v>444</v>
      </c>
      <c r="C157" t="s">
        <v>445</v>
      </c>
      <c r="D157">
        <v>11686</v>
      </c>
      <c r="E157" t="s">
        <v>127</v>
      </c>
      <c r="F157" t="s">
        <v>3</v>
      </c>
      <c r="G157" t="s">
        <v>4</v>
      </c>
      <c r="H157" t="s">
        <v>446</v>
      </c>
      <c r="I157" s="1"/>
      <c r="J157" s="1">
        <v>45078</v>
      </c>
      <c r="K157" s="1">
        <v>45108</v>
      </c>
      <c r="L157" s="1">
        <v>45078</v>
      </c>
      <c r="M157" s="2">
        <v>260309.75</v>
      </c>
      <c r="N157" s="39">
        <f t="shared" si="153"/>
        <v>45107</v>
      </c>
      <c r="O157" s="12">
        <v>1.66E-2</v>
      </c>
      <c r="P157" t="s">
        <v>8</v>
      </c>
      <c r="Q157" s="4"/>
      <c r="R157" s="1">
        <v>45108</v>
      </c>
      <c r="S157" s="1">
        <v>45078</v>
      </c>
      <c r="T157" s="1">
        <v>45108</v>
      </c>
      <c r="U157" s="1">
        <v>45108</v>
      </c>
      <c r="V157" s="5">
        <f t="shared" si="154"/>
        <v>7.9452054794520555E-2</v>
      </c>
      <c r="W157">
        <f t="shared" si="155"/>
        <v>29</v>
      </c>
      <c r="X157" s="6">
        <v>-2.0747548165873923E-2</v>
      </c>
      <c r="Y157" s="6">
        <v>-2.0747548165873923E-2</v>
      </c>
      <c r="Z157" s="6">
        <v>-2.0749999999999998E-2</v>
      </c>
      <c r="AA157" s="6">
        <v>-2.0749999999999998E-2</v>
      </c>
      <c r="AB157">
        <v>0.99988183931922536</v>
      </c>
      <c r="AC157">
        <v>-6.916666666666666E-4</v>
      </c>
      <c r="AD157" s="7">
        <v>15</v>
      </c>
      <c r="AE157" s="13">
        <v>1.66E-2</v>
      </c>
      <c r="AF157" s="8">
        <v>0</v>
      </c>
      <c r="AG157" s="6">
        <v>0</v>
      </c>
      <c r="AH157" s="6">
        <v>0</v>
      </c>
      <c r="AI157" s="9">
        <v>-2.0747548165873923E-2</v>
      </c>
      <c r="AJ157" t="s">
        <v>6</v>
      </c>
      <c r="AO157" s="40">
        <f t="shared" si="156"/>
        <v>-343.32359904109592</v>
      </c>
      <c r="AP157" s="40">
        <f t="shared" si="157"/>
        <v>-343.32359904109592</v>
      </c>
      <c r="AQ157" s="40">
        <f t="shared" si="158"/>
        <v>-343.32359904109592</v>
      </c>
      <c r="AR157" s="31">
        <v>44783</v>
      </c>
      <c r="AS157" s="32">
        <v>0.32500000000000001</v>
      </c>
      <c r="AT157" s="10"/>
      <c r="BU157" s="1"/>
      <c r="CC157" s="11"/>
      <c r="CD157" s="11"/>
    </row>
    <row r="158" spans="1:82" ht="15" customHeight="1" x14ac:dyDescent="0.25">
      <c r="A158">
        <v>49453</v>
      </c>
      <c r="B158" t="s">
        <v>447</v>
      </c>
      <c r="C158" t="s">
        <v>448</v>
      </c>
      <c r="D158">
        <v>11687</v>
      </c>
      <c r="E158" t="s">
        <v>127</v>
      </c>
      <c r="F158" t="s">
        <v>3</v>
      </c>
      <c r="G158" t="s">
        <v>4</v>
      </c>
      <c r="H158" t="s">
        <v>449</v>
      </c>
      <c r="I158" s="1"/>
      <c r="J158" s="1">
        <v>45107</v>
      </c>
      <c r="K158" s="1">
        <v>45199</v>
      </c>
      <c r="L158" s="1">
        <v>45199</v>
      </c>
      <c r="M158" s="2">
        <v>4033102.89</v>
      </c>
      <c r="N158" s="39">
        <f t="shared" si="153"/>
        <v>45107</v>
      </c>
      <c r="O158" s="12">
        <v>6.0199999999999997E-2</v>
      </c>
      <c r="P158" t="s">
        <v>8</v>
      </c>
      <c r="Q158" s="4"/>
      <c r="R158" s="1">
        <v>45199</v>
      </c>
      <c r="S158" s="1">
        <v>45107</v>
      </c>
      <c r="T158" s="1">
        <v>45199</v>
      </c>
      <c r="U158" s="1">
        <v>45199</v>
      </c>
      <c r="V158" s="5">
        <f t="shared" si="154"/>
        <v>0</v>
      </c>
      <c r="W158">
        <f t="shared" si="155"/>
        <v>0</v>
      </c>
      <c r="X158" s="6">
        <v>-61473.673732060532</v>
      </c>
      <c r="Y158" s="6">
        <v>-61473.673732060532</v>
      </c>
      <c r="Z158" s="6">
        <v>-62047.047349933331</v>
      </c>
      <c r="AA158" s="6">
        <v>-62047.047349933331</v>
      </c>
      <c r="AB158">
        <v>0.99075905071454762</v>
      </c>
      <c r="AC158">
        <v>-674.42442771666663</v>
      </c>
      <c r="AD158" s="7">
        <v>4033102.89</v>
      </c>
      <c r="AE158" s="13">
        <v>6.0199999999999997E-2</v>
      </c>
      <c r="AF158" s="8">
        <v>0</v>
      </c>
      <c r="AG158" s="6">
        <v>0</v>
      </c>
      <c r="AH158" s="6">
        <v>0</v>
      </c>
      <c r="AI158" s="9">
        <v>-61473.673732060532</v>
      </c>
      <c r="AJ158" t="s">
        <v>6</v>
      </c>
      <c r="AO158" s="40">
        <f t="shared" si="156"/>
        <v>0</v>
      </c>
      <c r="AP158" s="40">
        <f t="shared" si="157"/>
        <v>0</v>
      </c>
      <c r="AQ158" s="40">
        <f t="shared" si="158"/>
        <v>0</v>
      </c>
      <c r="AR158" s="1">
        <v>44784</v>
      </c>
      <c r="AS158" s="33">
        <v>0.32100000000000001</v>
      </c>
      <c r="AT158" s="10"/>
      <c r="BU158" s="1"/>
      <c r="CC158" s="11"/>
      <c r="CD158" s="11"/>
    </row>
    <row r="159" spans="1:82" ht="15" customHeight="1" x14ac:dyDescent="0.25">
      <c r="A159">
        <v>48815</v>
      </c>
      <c r="B159" t="s">
        <v>450</v>
      </c>
      <c r="C159" t="s">
        <v>451</v>
      </c>
      <c r="D159">
        <v>11688</v>
      </c>
      <c r="E159" t="s">
        <v>127</v>
      </c>
      <c r="F159" t="s">
        <v>3</v>
      </c>
      <c r="G159" t="s">
        <v>4</v>
      </c>
      <c r="H159" t="s">
        <v>452</v>
      </c>
      <c r="I159" s="1"/>
      <c r="J159" s="1">
        <v>45078</v>
      </c>
      <c r="K159" s="1">
        <v>45108</v>
      </c>
      <c r="L159" s="1">
        <v>45078</v>
      </c>
      <c r="M159" s="2">
        <v>8883416.6899999995</v>
      </c>
      <c r="N159" s="39">
        <f t="shared" si="153"/>
        <v>45107</v>
      </c>
      <c r="O159">
        <v>0.02</v>
      </c>
      <c r="P159" t="s">
        <v>8</v>
      </c>
      <c r="Q159" s="4"/>
      <c r="R159" s="1">
        <v>45078</v>
      </c>
      <c r="S159" s="1">
        <v>45078</v>
      </c>
      <c r="T159" s="1">
        <v>45108</v>
      </c>
      <c r="U159" s="1">
        <v>45078</v>
      </c>
      <c r="V159" s="5">
        <f t="shared" si="154"/>
        <v>7.9452054794520555E-2</v>
      </c>
      <c r="W159">
        <f t="shared" si="155"/>
        <v>29</v>
      </c>
      <c r="X159" s="6">
        <v>0</v>
      </c>
      <c r="Y159" s="6">
        <v>0</v>
      </c>
      <c r="Z159" s="6">
        <v>-14805.694483333333</v>
      </c>
      <c r="AA159" s="6">
        <v>-14805.694483333333</v>
      </c>
      <c r="AB159">
        <v>0</v>
      </c>
      <c r="AC159">
        <v>-493.52314944444441</v>
      </c>
      <c r="AD159" s="7">
        <v>8883416.6899999995</v>
      </c>
      <c r="AE159" s="13">
        <v>0.02</v>
      </c>
      <c r="AF159" s="8">
        <v>0</v>
      </c>
      <c r="AG159" s="6">
        <v>0</v>
      </c>
      <c r="AH159" s="6">
        <v>0</v>
      </c>
      <c r="AI159" s="9">
        <v>-14805.694483333333</v>
      </c>
      <c r="AJ159" t="s">
        <v>6</v>
      </c>
      <c r="AO159" s="40">
        <f t="shared" si="156"/>
        <v>-14116.114192328767</v>
      </c>
      <c r="AP159" s="40">
        <f t="shared" si="157"/>
        <v>-14116.114192328767</v>
      </c>
      <c r="AQ159" s="40">
        <f t="shared" si="158"/>
        <v>-14116.114192328767</v>
      </c>
      <c r="AR159" s="31">
        <v>44785</v>
      </c>
      <c r="AS159" s="32">
        <v>0.33300000000000002</v>
      </c>
      <c r="AT159" s="10"/>
      <c r="BU159" s="1"/>
      <c r="CC159" s="11"/>
      <c r="CD159" s="11"/>
    </row>
    <row r="160" spans="1:82" ht="15" customHeight="1" x14ac:dyDescent="0.25">
      <c r="A160">
        <v>45558</v>
      </c>
      <c r="B160" t="s">
        <v>453</v>
      </c>
      <c r="C160" t="s">
        <v>454</v>
      </c>
      <c r="D160">
        <v>11689</v>
      </c>
      <c r="E160" t="s">
        <v>127</v>
      </c>
      <c r="F160" t="s">
        <v>3</v>
      </c>
      <c r="G160" t="s">
        <v>4</v>
      </c>
      <c r="H160" t="s">
        <v>455</v>
      </c>
      <c r="I160" s="1"/>
      <c r="J160" s="1">
        <v>45078</v>
      </c>
      <c r="K160" s="1">
        <v>45108</v>
      </c>
      <c r="L160" s="1">
        <v>45078</v>
      </c>
      <c r="M160" s="2">
        <v>6807104</v>
      </c>
      <c r="N160" s="39">
        <f t="shared" si="153"/>
        <v>45107</v>
      </c>
      <c r="O160" s="12">
        <v>2.5000000000000001E-2</v>
      </c>
      <c r="P160" t="s">
        <v>8</v>
      </c>
      <c r="Q160" s="4"/>
      <c r="R160" s="1">
        <v>45078</v>
      </c>
      <c r="S160" s="1">
        <v>45078</v>
      </c>
      <c r="T160" s="1">
        <v>45108</v>
      </c>
      <c r="U160" s="1">
        <v>45078</v>
      </c>
      <c r="V160" s="5">
        <f t="shared" si="154"/>
        <v>7.9452054794520555E-2</v>
      </c>
      <c r="W160">
        <f t="shared" si="155"/>
        <v>29</v>
      </c>
      <c r="X160" s="6">
        <v>0</v>
      </c>
      <c r="Y160" s="6">
        <v>0</v>
      </c>
      <c r="Z160" s="6">
        <v>-14181.466666666667</v>
      </c>
      <c r="AA160" s="6">
        <v>-14181.466666666667</v>
      </c>
      <c r="AB160">
        <v>0</v>
      </c>
      <c r="AC160">
        <v>-472.71555555555557</v>
      </c>
      <c r="AD160" s="7">
        <v>6807104</v>
      </c>
      <c r="AE160" s="13">
        <v>2.5000000000000001E-2</v>
      </c>
      <c r="AF160" s="8">
        <v>0</v>
      </c>
      <c r="AG160" s="6">
        <v>0</v>
      </c>
      <c r="AH160" s="6">
        <v>0</v>
      </c>
      <c r="AI160" s="9">
        <v>-14181.466666666667</v>
      </c>
      <c r="AJ160" t="s">
        <v>6</v>
      </c>
      <c r="AO160" s="40">
        <f t="shared" si="156"/>
        <v>-13520.960000000001</v>
      </c>
      <c r="AP160" s="40">
        <f t="shared" si="157"/>
        <v>-13520.960000000001</v>
      </c>
      <c r="AQ160" s="40">
        <f t="shared" si="158"/>
        <v>-13520.960000000001</v>
      </c>
      <c r="AR160" s="31">
        <v>44788</v>
      </c>
      <c r="AS160" s="32">
        <v>0.33900000000000002</v>
      </c>
      <c r="AT160" s="10"/>
      <c r="BU160" s="1"/>
      <c r="CC160" s="11"/>
      <c r="CD160" s="11"/>
    </row>
    <row r="161" spans="1:82" ht="15" customHeight="1" x14ac:dyDescent="0.25">
      <c r="A161">
        <v>53522</v>
      </c>
      <c r="B161" t="s">
        <v>456</v>
      </c>
      <c r="C161" t="s">
        <v>457</v>
      </c>
      <c r="D161">
        <v>11690</v>
      </c>
      <c r="E161" t="s">
        <v>127</v>
      </c>
      <c r="F161" t="s">
        <v>3</v>
      </c>
      <c r="G161" t="s">
        <v>4</v>
      </c>
      <c r="H161" t="s">
        <v>458</v>
      </c>
      <c r="I161" s="1"/>
      <c r="J161" s="1">
        <v>45078</v>
      </c>
      <c r="K161" s="1">
        <v>45108</v>
      </c>
      <c r="L161" s="1">
        <v>45078</v>
      </c>
      <c r="M161" s="2">
        <v>5892403.4299999997</v>
      </c>
      <c r="N161" s="39">
        <f t="shared" si="153"/>
        <v>45107</v>
      </c>
      <c r="O161" s="12">
        <v>2.5000000000000001E-2</v>
      </c>
      <c r="P161" t="s">
        <v>8</v>
      </c>
      <c r="Q161" s="4"/>
      <c r="R161" s="1">
        <v>45078</v>
      </c>
      <c r="S161" s="1">
        <v>45078</v>
      </c>
      <c r="T161" s="1">
        <v>45108</v>
      </c>
      <c r="U161" s="1">
        <v>45078</v>
      </c>
      <c r="V161" s="5">
        <f t="shared" si="154"/>
        <v>7.9452054794520555E-2</v>
      </c>
      <c r="W161">
        <f t="shared" si="155"/>
        <v>29</v>
      </c>
      <c r="X161" s="6">
        <v>0</v>
      </c>
      <c r="Y161" s="6">
        <v>0</v>
      </c>
      <c r="Z161" s="6">
        <v>-12275.840479166665</v>
      </c>
      <c r="AA161" s="6">
        <v>-12275.840479166665</v>
      </c>
      <c r="AB161">
        <v>0</v>
      </c>
      <c r="AC161">
        <v>-409.19468263888882</v>
      </c>
      <c r="AD161" s="7">
        <v>5892403.4299999997</v>
      </c>
      <c r="AE161" s="13">
        <v>2.5000000000000001E-2</v>
      </c>
      <c r="AF161" s="8">
        <v>0</v>
      </c>
      <c r="AG161" s="6">
        <v>0</v>
      </c>
      <c r="AH161" s="6">
        <v>0</v>
      </c>
      <c r="AI161" s="9">
        <v>-12275.840479166665</v>
      </c>
      <c r="AJ161" t="s">
        <v>6</v>
      </c>
      <c r="AO161" s="40">
        <f t="shared" si="156"/>
        <v>-11704.089004794521</v>
      </c>
      <c r="AP161" s="40">
        <f t="shared" si="157"/>
        <v>-11704.089004794521</v>
      </c>
      <c r="AQ161" s="40">
        <f t="shared" si="158"/>
        <v>-11704.089004794521</v>
      </c>
      <c r="AR161" s="31">
        <v>44789</v>
      </c>
      <c r="AS161" s="32">
        <v>0.33300000000000002</v>
      </c>
      <c r="AT161" s="10"/>
      <c r="BU161" s="1"/>
      <c r="CC161" s="11"/>
      <c r="CD161" s="11"/>
    </row>
    <row r="162" spans="1:82" ht="15" customHeight="1" x14ac:dyDescent="0.25">
      <c r="A162">
        <v>46226</v>
      </c>
      <c r="B162" t="s">
        <v>459</v>
      </c>
      <c r="C162" t="s">
        <v>460</v>
      </c>
      <c r="D162">
        <v>11691</v>
      </c>
      <c r="E162" t="s">
        <v>127</v>
      </c>
      <c r="F162" t="s">
        <v>3</v>
      </c>
      <c r="G162" t="s">
        <v>4</v>
      </c>
      <c r="H162" t="s">
        <v>438</v>
      </c>
      <c r="I162" s="1"/>
      <c r="J162" s="1">
        <v>45078</v>
      </c>
      <c r="K162" s="1">
        <v>45108</v>
      </c>
      <c r="L162" s="1">
        <v>45078</v>
      </c>
      <c r="M162" s="2">
        <v>5877509.25</v>
      </c>
      <c r="N162" s="39">
        <f t="shared" si="153"/>
        <v>45107</v>
      </c>
      <c r="O162" s="12">
        <v>4.4499999999999998E-2</v>
      </c>
      <c r="P162" t="s">
        <v>8</v>
      </c>
      <c r="Q162" s="4"/>
      <c r="R162" s="1">
        <v>45078</v>
      </c>
      <c r="S162" s="1">
        <v>45078</v>
      </c>
      <c r="T162" s="1">
        <v>45108</v>
      </c>
      <c r="U162" s="1">
        <v>45078</v>
      </c>
      <c r="V162" s="5">
        <f t="shared" si="154"/>
        <v>7.9452054794520555E-2</v>
      </c>
      <c r="W162">
        <f t="shared" si="155"/>
        <v>29</v>
      </c>
      <c r="X162" s="6">
        <v>0</v>
      </c>
      <c r="Y162" s="6">
        <v>0</v>
      </c>
      <c r="Z162" s="6">
        <v>-21795.763468749996</v>
      </c>
      <c r="AA162" s="6">
        <v>-21795.763468749996</v>
      </c>
      <c r="AB162">
        <v>0</v>
      </c>
      <c r="AC162">
        <v>-726.52544895833319</v>
      </c>
      <c r="AD162" s="7">
        <v>5877509.25</v>
      </c>
      <c r="AE162" s="13">
        <v>4.4499999999999998E-2</v>
      </c>
      <c r="AF162" s="8">
        <v>0</v>
      </c>
      <c r="AG162" s="6">
        <v>0</v>
      </c>
      <c r="AH162" s="6">
        <v>0</v>
      </c>
      <c r="AI162" s="9">
        <v>-21795.763468749996</v>
      </c>
      <c r="AJ162" t="s">
        <v>6</v>
      </c>
      <c r="AO162" s="40">
        <f t="shared" si="156"/>
        <v>-20780.618320890411</v>
      </c>
      <c r="AP162" s="40">
        <f t="shared" si="157"/>
        <v>-20780.618320890411</v>
      </c>
      <c r="AQ162" s="40">
        <f t="shared" si="158"/>
        <v>-20780.618320890411</v>
      </c>
      <c r="AR162" s="31">
        <v>44790</v>
      </c>
      <c r="AS162" s="32">
        <v>0.35099999999999998</v>
      </c>
      <c r="AT162" s="10"/>
      <c r="BU162" s="1"/>
      <c r="CC162" s="11"/>
      <c r="CD162" s="11"/>
    </row>
    <row r="163" spans="1:82" ht="15" customHeight="1" x14ac:dyDescent="0.25">
      <c r="A163">
        <v>22544</v>
      </c>
      <c r="B163" t="s">
        <v>461</v>
      </c>
      <c r="C163" t="s">
        <v>462</v>
      </c>
      <c r="D163">
        <v>11692</v>
      </c>
      <c r="E163" t="s">
        <v>127</v>
      </c>
      <c r="F163" t="s">
        <v>3</v>
      </c>
      <c r="G163" t="s">
        <v>4</v>
      </c>
      <c r="H163" t="s">
        <v>463</v>
      </c>
      <c r="I163" s="1"/>
      <c r="J163" s="1">
        <v>45078</v>
      </c>
      <c r="K163" s="1">
        <v>45108</v>
      </c>
      <c r="L163" s="1">
        <v>45078</v>
      </c>
      <c r="M163" s="2">
        <v>851316.75</v>
      </c>
      <c r="N163" s="39">
        <f t="shared" si="153"/>
        <v>45107</v>
      </c>
      <c r="O163" s="12">
        <v>1.35E-2</v>
      </c>
      <c r="P163" t="s">
        <v>8</v>
      </c>
      <c r="Q163" s="4"/>
      <c r="R163" s="1">
        <v>45078</v>
      </c>
      <c r="S163" s="1">
        <v>45078</v>
      </c>
      <c r="T163" s="1">
        <v>45108</v>
      </c>
      <c r="U163" s="1">
        <v>45078</v>
      </c>
      <c r="V163" s="5">
        <f t="shared" si="154"/>
        <v>7.9452054794520555E-2</v>
      </c>
      <c r="W163">
        <f t="shared" si="155"/>
        <v>29</v>
      </c>
      <c r="X163" s="6">
        <v>0</v>
      </c>
      <c r="Y163" s="6">
        <v>0</v>
      </c>
      <c r="Z163" s="6">
        <v>-957.73134374999995</v>
      </c>
      <c r="AA163" s="6">
        <v>-957.73134374999995</v>
      </c>
      <c r="AB163">
        <v>0</v>
      </c>
      <c r="AC163">
        <v>-31.924378124999997</v>
      </c>
      <c r="AD163" s="7">
        <v>851316.75</v>
      </c>
      <c r="AE163" s="13">
        <v>1.35E-2</v>
      </c>
      <c r="AF163" s="8">
        <v>0</v>
      </c>
      <c r="AG163" s="6">
        <v>0</v>
      </c>
      <c r="AH163" s="6">
        <v>0</v>
      </c>
      <c r="AI163" s="9">
        <v>-957.73134374999995</v>
      </c>
      <c r="AJ163" t="s">
        <v>6</v>
      </c>
      <c r="AO163" s="40">
        <f t="shared" si="156"/>
        <v>-913.12467842465765</v>
      </c>
      <c r="AP163" s="40">
        <f t="shared" si="157"/>
        <v>-913.12467842465765</v>
      </c>
      <c r="AQ163" s="40">
        <f t="shared" si="158"/>
        <v>-913.12467842465765</v>
      </c>
      <c r="AR163" s="31">
        <v>44791</v>
      </c>
      <c r="AS163" s="32">
        <v>0.39100000000000001</v>
      </c>
      <c r="AT163" s="10"/>
      <c r="BU163" s="1"/>
      <c r="CC163" s="11"/>
      <c r="CD163" s="11"/>
    </row>
    <row r="164" spans="1:82" ht="15" customHeight="1" x14ac:dyDescent="0.25">
      <c r="A164">
        <v>51774</v>
      </c>
      <c r="B164" t="s">
        <v>464</v>
      </c>
      <c r="C164" t="s">
        <v>465</v>
      </c>
      <c r="D164">
        <v>11693</v>
      </c>
      <c r="E164" t="s">
        <v>127</v>
      </c>
      <c r="F164" t="s">
        <v>3</v>
      </c>
      <c r="G164" t="s">
        <v>4</v>
      </c>
      <c r="H164" t="s">
        <v>455</v>
      </c>
      <c r="I164" s="1"/>
      <c r="J164" s="1">
        <v>45078</v>
      </c>
      <c r="K164" s="1">
        <v>45108</v>
      </c>
      <c r="L164" s="1">
        <v>45078</v>
      </c>
      <c r="M164" s="2">
        <v>4462589.54</v>
      </c>
      <c r="N164" s="39">
        <f t="shared" si="153"/>
        <v>45107</v>
      </c>
      <c r="O164">
        <v>1.9E-2</v>
      </c>
      <c r="P164" t="s">
        <v>8</v>
      </c>
      <c r="Q164" s="4"/>
      <c r="R164" s="1">
        <v>45078</v>
      </c>
      <c r="S164" s="1">
        <v>45078</v>
      </c>
      <c r="T164" s="1">
        <v>45108</v>
      </c>
      <c r="U164" s="1">
        <v>45078</v>
      </c>
      <c r="V164" s="5">
        <f t="shared" si="154"/>
        <v>7.9452054794520555E-2</v>
      </c>
      <c r="W164">
        <f t="shared" si="155"/>
        <v>29</v>
      </c>
      <c r="X164" s="6">
        <v>0</v>
      </c>
      <c r="Y164" s="6">
        <v>0</v>
      </c>
      <c r="Z164" s="6">
        <v>-7065.7667716666665</v>
      </c>
      <c r="AA164" s="6">
        <v>-7065.7667716666665</v>
      </c>
      <c r="AB164">
        <v>0</v>
      </c>
      <c r="AC164">
        <v>-235.52555905555556</v>
      </c>
      <c r="AD164" s="7">
        <v>4462589.54</v>
      </c>
      <c r="AE164" s="13">
        <v>1.9E-2</v>
      </c>
      <c r="AF164" s="8">
        <v>0</v>
      </c>
      <c r="AG164" s="6">
        <v>0</v>
      </c>
      <c r="AH164" s="6">
        <v>0</v>
      </c>
      <c r="AI164" s="9">
        <v>-7065.7667716666665</v>
      </c>
      <c r="AJ164" t="s">
        <v>6</v>
      </c>
      <c r="AO164" s="40">
        <f t="shared" si="156"/>
        <v>-6736.6762644931514</v>
      </c>
      <c r="AP164" s="40">
        <f t="shared" si="157"/>
        <v>-6736.6762644931514</v>
      </c>
      <c r="AQ164" s="40">
        <f t="shared" si="158"/>
        <v>-6736.6762644931514</v>
      </c>
      <c r="AR164" s="31">
        <v>44792</v>
      </c>
      <c r="AS164" s="32">
        <v>0.43</v>
      </c>
      <c r="AT164" s="10"/>
      <c r="BU164" s="1"/>
      <c r="CC164" s="11"/>
      <c r="CD164" s="11"/>
    </row>
    <row r="165" spans="1:82" ht="15" customHeight="1" x14ac:dyDescent="0.25">
      <c r="A165">
        <v>54015</v>
      </c>
      <c r="B165" t="s">
        <v>466</v>
      </c>
      <c r="C165" t="s">
        <v>467</v>
      </c>
      <c r="D165">
        <v>11694</v>
      </c>
      <c r="E165" t="s">
        <v>127</v>
      </c>
      <c r="F165" t="s">
        <v>3</v>
      </c>
      <c r="G165" t="s">
        <v>4</v>
      </c>
      <c r="H165" t="s">
        <v>468</v>
      </c>
      <c r="I165" s="1"/>
      <c r="J165" s="1">
        <v>45092</v>
      </c>
      <c r="K165" s="1">
        <v>45122</v>
      </c>
      <c r="L165" s="1">
        <v>45092</v>
      </c>
      <c r="M165" s="2">
        <v>3225194.43</v>
      </c>
      <c r="N165" s="39">
        <f t="shared" si="153"/>
        <v>45107</v>
      </c>
      <c r="O165">
        <v>4.5100000000000001E-2</v>
      </c>
      <c r="P165" t="s">
        <v>8</v>
      </c>
      <c r="Q165" s="4"/>
      <c r="R165" s="1">
        <v>45092</v>
      </c>
      <c r="S165" s="1">
        <v>45092</v>
      </c>
      <c r="T165" s="1">
        <v>45122</v>
      </c>
      <c r="U165" s="1">
        <v>45092</v>
      </c>
      <c r="V165" s="5">
        <f t="shared" si="154"/>
        <v>4.1095890410958902E-2</v>
      </c>
      <c r="W165">
        <f t="shared" si="155"/>
        <v>15</v>
      </c>
      <c r="X165" s="6">
        <v>0</v>
      </c>
      <c r="Y165" s="6">
        <v>0</v>
      </c>
      <c r="Z165" s="6">
        <v>-12121.355732750002</v>
      </c>
      <c r="AA165" s="6">
        <v>-12121.355732750002</v>
      </c>
      <c r="AB165">
        <v>0</v>
      </c>
      <c r="AC165">
        <v>-404.04519109166671</v>
      </c>
      <c r="AD165" s="7">
        <v>3225194.43</v>
      </c>
      <c r="AE165" s="13">
        <v>4.5100000000000001E-2</v>
      </c>
      <c r="AF165" s="8">
        <v>0</v>
      </c>
      <c r="AG165" s="6">
        <v>0</v>
      </c>
      <c r="AH165" s="6">
        <v>0</v>
      </c>
      <c r="AI165" s="9">
        <v>-12121.355732750002</v>
      </c>
      <c r="AJ165" t="s">
        <v>6</v>
      </c>
      <c r="AO165" s="40">
        <f t="shared" si="156"/>
        <v>-5977.6548819041091</v>
      </c>
      <c r="AP165" s="40">
        <f t="shared" si="157"/>
        <v>-5977.6548819041091</v>
      </c>
      <c r="AQ165" s="40">
        <f t="shared" si="158"/>
        <v>-5977.6548819041091</v>
      </c>
      <c r="AR165" s="31">
        <v>44795</v>
      </c>
      <c r="AS165" s="32">
        <v>0.45300000000000001</v>
      </c>
      <c r="AT165" s="10"/>
      <c r="BU165" s="1"/>
      <c r="CC165" s="11"/>
      <c r="CD165" s="11"/>
    </row>
    <row r="166" spans="1:82" ht="15" customHeight="1" x14ac:dyDescent="0.25">
      <c r="A166">
        <v>45798</v>
      </c>
      <c r="B166" t="s">
        <v>469</v>
      </c>
      <c r="C166" t="s">
        <v>470</v>
      </c>
      <c r="D166">
        <v>11695</v>
      </c>
      <c r="E166" t="s">
        <v>127</v>
      </c>
      <c r="F166" t="s">
        <v>3</v>
      </c>
      <c r="G166" t="s">
        <v>4</v>
      </c>
      <c r="H166" t="s">
        <v>455</v>
      </c>
      <c r="I166" s="1"/>
      <c r="J166" s="1">
        <v>45078</v>
      </c>
      <c r="K166" s="1">
        <v>45108</v>
      </c>
      <c r="L166" s="1">
        <v>45078</v>
      </c>
      <c r="M166" s="2">
        <v>4082268.92</v>
      </c>
      <c r="N166" s="39">
        <f t="shared" si="153"/>
        <v>45107</v>
      </c>
      <c r="O166" s="12">
        <v>2.3300000000000001E-2</v>
      </c>
      <c r="P166" t="s">
        <v>8</v>
      </c>
      <c r="Q166" s="4"/>
      <c r="R166" s="1">
        <v>45078</v>
      </c>
      <c r="S166" s="1">
        <v>45078</v>
      </c>
      <c r="T166" s="1">
        <v>45108</v>
      </c>
      <c r="U166" s="1">
        <v>45078</v>
      </c>
      <c r="V166" s="5">
        <f t="shared" si="154"/>
        <v>7.9452054794520555E-2</v>
      </c>
      <c r="W166">
        <f t="shared" si="155"/>
        <v>29</v>
      </c>
      <c r="X166" s="6">
        <v>0</v>
      </c>
      <c r="Y166" s="6">
        <v>0</v>
      </c>
      <c r="Z166" s="6">
        <v>-7926.4054863333331</v>
      </c>
      <c r="AA166" s="6">
        <v>-7926.4054863333331</v>
      </c>
      <c r="AB166">
        <v>0</v>
      </c>
      <c r="AC166">
        <v>-264.21351621111108</v>
      </c>
      <c r="AD166" s="7">
        <v>4082268.92</v>
      </c>
      <c r="AE166" s="13">
        <v>2.3300000000000001E-2</v>
      </c>
      <c r="AF166" s="8">
        <v>0</v>
      </c>
      <c r="AG166" s="6">
        <v>0</v>
      </c>
      <c r="AH166" s="6">
        <v>0</v>
      </c>
      <c r="AI166" s="9">
        <v>-7926.4054863333331</v>
      </c>
      <c r="AJ166" t="s">
        <v>6</v>
      </c>
      <c r="AO166" s="40">
        <f t="shared" si="156"/>
        <v>-7557.2304362849327</v>
      </c>
      <c r="AP166" s="40">
        <f t="shared" si="157"/>
        <v>-7557.2304362849327</v>
      </c>
      <c r="AQ166" s="40">
        <f t="shared" si="158"/>
        <v>-7557.2304362849327</v>
      </c>
      <c r="AR166" s="31">
        <v>44796</v>
      </c>
      <c r="AS166" s="32">
        <v>0.46800000000000003</v>
      </c>
      <c r="AT166" s="10"/>
      <c r="BU166" s="1"/>
      <c r="CC166" s="11"/>
      <c r="CD166" s="11"/>
    </row>
    <row r="167" spans="1:82" ht="15" customHeight="1" x14ac:dyDescent="0.25">
      <c r="A167">
        <v>46845</v>
      </c>
      <c r="B167" t="s">
        <v>471</v>
      </c>
      <c r="C167" t="s">
        <v>472</v>
      </c>
      <c r="D167">
        <v>11696</v>
      </c>
      <c r="E167" t="s">
        <v>127</v>
      </c>
      <c r="F167" t="s">
        <v>3</v>
      </c>
      <c r="G167" t="s">
        <v>4</v>
      </c>
      <c r="H167" t="s">
        <v>438</v>
      </c>
      <c r="I167" s="1"/>
      <c r="J167" s="1">
        <v>45078</v>
      </c>
      <c r="K167" s="1">
        <v>45108</v>
      </c>
      <c r="L167" s="1">
        <v>45078</v>
      </c>
      <c r="M167" s="2">
        <v>4513706.42</v>
      </c>
      <c r="N167" s="39">
        <f t="shared" si="153"/>
        <v>45107</v>
      </c>
      <c r="O167">
        <v>3.5999999999999997E-2</v>
      </c>
      <c r="P167" t="s">
        <v>8</v>
      </c>
      <c r="Q167" s="4"/>
      <c r="R167" s="1">
        <v>45078</v>
      </c>
      <c r="S167" s="1">
        <v>45078</v>
      </c>
      <c r="T167" s="1">
        <v>45108</v>
      </c>
      <c r="U167" s="1">
        <v>45078</v>
      </c>
      <c r="V167" s="5">
        <f t="shared" si="154"/>
        <v>7.9452054794520555E-2</v>
      </c>
      <c r="W167">
        <f t="shared" si="155"/>
        <v>29</v>
      </c>
      <c r="X167" s="6">
        <v>0</v>
      </c>
      <c r="Y167" s="6">
        <v>0</v>
      </c>
      <c r="Z167" s="6">
        <v>-13541.119259999999</v>
      </c>
      <c r="AA167" s="6">
        <v>-13541.119259999999</v>
      </c>
      <c r="AB167">
        <v>0</v>
      </c>
      <c r="AC167">
        <v>-451.37064199999998</v>
      </c>
      <c r="AD167" s="7">
        <v>4513706.42</v>
      </c>
      <c r="AE167" s="13">
        <v>3.5999999999999997E-2</v>
      </c>
      <c r="AF167" s="8">
        <v>0</v>
      </c>
      <c r="AG167" s="6">
        <v>0</v>
      </c>
      <c r="AH167" s="6">
        <v>0</v>
      </c>
      <c r="AI167" s="9">
        <v>-13541.119259999999</v>
      </c>
      <c r="AJ167" t="s">
        <v>6</v>
      </c>
      <c r="AO167" s="40">
        <f t="shared" si="156"/>
        <v>-12910.436993095891</v>
      </c>
      <c r="AP167" s="40">
        <f t="shared" si="157"/>
        <v>-12910.436993095891</v>
      </c>
      <c r="AQ167" s="40">
        <f t="shared" si="158"/>
        <v>-12910.436993095891</v>
      </c>
      <c r="AR167" s="31">
        <v>44797</v>
      </c>
      <c r="AS167" s="32">
        <v>0.49299999999999999</v>
      </c>
      <c r="AT167" s="10"/>
      <c r="BU167" s="1"/>
      <c r="CC167" s="11"/>
      <c r="CD167" s="11"/>
    </row>
    <row r="168" spans="1:82" ht="15" customHeight="1" x14ac:dyDescent="0.25">
      <c r="A168">
        <v>12433</v>
      </c>
      <c r="B168" t="s">
        <v>473</v>
      </c>
      <c r="C168" t="s">
        <v>474</v>
      </c>
      <c r="D168">
        <v>11698</v>
      </c>
      <c r="E168" t="s">
        <v>127</v>
      </c>
      <c r="F168" t="s">
        <v>3</v>
      </c>
      <c r="G168" t="s">
        <v>4</v>
      </c>
      <c r="H168" t="s">
        <v>234</v>
      </c>
      <c r="I168" s="1"/>
      <c r="J168" s="1">
        <v>45078</v>
      </c>
      <c r="K168" s="1">
        <v>45108</v>
      </c>
      <c r="L168" s="1">
        <v>45108</v>
      </c>
      <c r="M168" s="2">
        <v>4750000</v>
      </c>
      <c r="N168" s="39">
        <f t="shared" si="153"/>
        <v>45107</v>
      </c>
      <c r="O168">
        <v>1.35E-2</v>
      </c>
      <c r="P168" t="s">
        <v>109</v>
      </c>
      <c r="Q168" s="4"/>
      <c r="R168" s="1">
        <v>45108</v>
      </c>
      <c r="S168" s="1">
        <v>45078</v>
      </c>
      <c r="T168" s="1">
        <v>45108</v>
      </c>
      <c r="U168" s="1">
        <v>45108</v>
      </c>
      <c r="V168" s="5">
        <f t="shared" si="154"/>
        <v>7.9452054794520555E-2</v>
      </c>
      <c r="W168">
        <f t="shared" si="155"/>
        <v>29</v>
      </c>
      <c r="X168" s="6">
        <v>-5343.1185788621106</v>
      </c>
      <c r="Y168" s="6">
        <v>-5343.1185788621106</v>
      </c>
      <c r="Z168" s="6">
        <v>-5343.75</v>
      </c>
      <c r="AA168" s="6">
        <v>-5343.75</v>
      </c>
      <c r="AB168">
        <v>0.99988183931922536</v>
      </c>
      <c r="AC168">
        <v>-178.125</v>
      </c>
      <c r="AD168" s="7">
        <v>4750000</v>
      </c>
      <c r="AE168" s="13">
        <v>1.35E-2</v>
      </c>
      <c r="AF168" s="8">
        <v>0</v>
      </c>
      <c r="AG168" s="6">
        <v>0</v>
      </c>
      <c r="AH168" s="6">
        <v>0</v>
      </c>
      <c r="AI168" s="9">
        <v>-5343.1185788621106</v>
      </c>
      <c r="AJ168" t="s">
        <v>6</v>
      </c>
      <c r="AO168" s="40">
        <f t="shared" si="156"/>
        <v>-5094.8630136986303</v>
      </c>
      <c r="AP168" s="40">
        <f t="shared" si="157"/>
        <v>-5094.8630136986303</v>
      </c>
      <c r="AQ168" s="40">
        <f t="shared" si="158"/>
        <v>-5094.8630136986303</v>
      </c>
      <c r="AR168" s="31">
        <v>44798</v>
      </c>
      <c r="AS168" s="32">
        <v>0.51800000000000002</v>
      </c>
      <c r="AT168" s="10"/>
      <c r="BU168" s="1"/>
      <c r="CC168" s="11"/>
      <c r="CD168" s="11"/>
    </row>
    <row r="169" spans="1:82" ht="15" customHeight="1" x14ac:dyDescent="0.25">
      <c r="A169">
        <v>42689</v>
      </c>
      <c r="B169" t="s">
        <v>475</v>
      </c>
      <c r="C169" t="s">
        <v>476</v>
      </c>
      <c r="D169">
        <v>11699</v>
      </c>
      <c r="E169" t="s">
        <v>127</v>
      </c>
      <c r="F169" t="s">
        <v>3</v>
      </c>
      <c r="G169" t="s">
        <v>4</v>
      </c>
      <c r="H169" t="s">
        <v>477</v>
      </c>
      <c r="I169" s="1"/>
      <c r="J169" s="1">
        <v>45107</v>
      </c>
      <c r="K169" s="1">
        <v>45199</v>
      </c>
      <c r="L169" s="1">
        <v>45199</v>
      </c>
      <c r="M169" s="2">
        <v>260000</v>
      </c>
      <c r="N169" s="39">
        <f t="shared" si="153"/>
        <v>45107</v>
      </c>
      <c r="O169">
        <v>2.4799999999999999E-2</v>
      </c>
      <c r="P169" t="s">
        <v>8</v>
      </c>
      <c r="Q169" s="4"/>
      <c r="R169" s="1">
        <v>45199</v>
      </c>
      <c r="S169" s="1">
        <v>45107</v>
      </c>
      <c r="T169" s="1">
        <v>45199</v>
      </c>
      <c r="U169" s="1">
        <v>45199</v>
      </c>
      <c r="V169" s="5">
        <f t="shared" si="154"/>
        <v>0</v>
      </c>
      <c r="W169">
        <f t="shared" si="155"/>
        <v>0</v>
      </c>
      <c r="X169" s="6">
        <v>-1632.5947806352251</v>
      </c>
      <c r="Y169" s="6">
        <v>-1632.5947806352251</v>
      </c>
      <c r="Z169" s="6">
        <v>-1647.8222222222221</v>
      </c>
      <c r="AA169" s="6">
        <v>-1647.8222222222221</v>
      </c>
      <c r="AB169">
        <v>0.99075905071454762</v>
      </c>
      <c r="AC169">
        <v>-17.911111111111108</v>
      </c>
      <c r="AD169" s="7">
        <v>260000</v>
      </c>
      <c r="AE169" s="13">
        <v>2.4799999999999999E-2</v>
      </c>
      <c r="AF169" s="8">
        <v>0</v>
      </c>
      <c r="AG169" s="6">
        <v>0</v>
      </c>
      <c r="AH169" s="6">
        <v>0</v>
      </c>
      <c r="AI169" s="9">
        <v>-1632.5947806352251</v>
      </c>
      <c r="AJ169" t="s">
        <v>6</v>
      </c>
      <c r="AO169" s="40">
        <f t="shared" si="156"/>
        <v>0</v>
      </c>
      <c r="AP169" s="40">
        <f t="shared" si="157"/>
        <v>0</v>
      </c>
      <c r="AQ169" s="40">
        <f t="shared" si="158"/>
        <v>0</v>
      </c>
      <c r="AR169" s="31">
        <v>44799</v>
      </c>
      <c r="AS169" s="32">
        <v>0.54200000000000004</v>
      </c>
      <c r="AT169" s="10"/>
      <c r="BU169" s="1"/>
      <c r="CC169" s="11"/>
      <c r="CD169" s="11"/>
    </row>
    <row r="170" spans="1:82" ht="15" customHeight="1" x14ac:dyDescent="0.25">
      <c r="A170">
        <v>6402</v>
      </c>
      <c r="B170" t="s">
        <v>478</v>
      </c>
      <c r="C170" t="s">
        <v>479</v>
      </c>
      <c r="D170">
        <v>11700</v>
      </c>
      <c r="E170" t="s">
        <v>127</v>
      </c>
      <c r="F170" t="s">
        <v>3</v>
      </c>
      <c r="G170" t="s">
        <v>4</v>
      </c>
      <c r="H170" t="s">
        <v>188</v>
      </c>
      <c r="I170" s="1"/>
      <c r="J170" s="1">
        <v>45097</v>
      </c>
      <c r="K170" s="1">
        <v>45127</v>
      </c>
      <c r="L170" s="1">
        <v>45097</v>
      </c>
      <c r="M170" s="2">
        <v>1404758.84</v>
      </c>
      <c r="N170" s="39">
        <f t="shared" si="153"/>
        <v>45107</v>
      </c>
      <c r="O170">
        <v>0.02</v>
      </c>
      <c r="P170" t="s">
        <v>8</v>
      </c>
      <c r="Q170" s="4"/>
      <c r="R170" s="1">
        <v>45097</v>
      </c>
      <c r="S170" s="1">
        <v>45097</v>
      </c>
      <c r="T170" s="1">
        <v>45127</v>
      </c>
      <c r="U170" s="1">
        <v>45097</v>
      </c>
      <c r="V170" s="5">
        <f t="shared" si="154"/>
        <v>2.7397260273972601E-2</v>
      </c>
      <c r="W170">
        <f t="shared" si="155"/>
        <v>10</v>
      </c>
      <c r="X170" s="6">
        <v>0</v>
      </c>
      <c r="Y170" s="6">
        <v>0</v>
      </c>
      <c r="Z170" s="6">
        <v>-2341.2647333333334</v>
      </c>
      <c r="AA170" s="6">
        <v>-2341.2647333333334</v>
      </c>
      <c r="AB170">
        <v>0</v>
      </c>
      <c r="AC170">
        <v>-78.042157777777774</v>
      </c>
      <c r="AD170" s="7">
        <v>1404758.84</v>
      </c>
      <c r="AE170" s="13">
        <v>0.02</v>
      </c>
      <c r="AF170" s="8">
        <v>0</v>
      </c>
      <c r="AG170" s="6">
        <v>0</v>
      </c>
      <c r="AH170" s="6">
        <v>0</v>
      </c>
      <c r="AI170" s="9">
        <v>-2341.2647333333334</v>
      </c>
      <c r="AJ170" t="s">
        <v>6</v>
      </c>
      <c r="AO170" s="40">
        <f t="shared" si="156"/>
        <v>-769.73087123287667</v>
      </c>
      <c r="AP170" s="40">
        <f t="shared" si="157"/>
        <v>-769.73087123287667</v>
      </c>
      <c r="AQ170" s="40">
        <f t="shared" si="158"/>
        <v>-769.73087123287667</v>
      </c>
      <c r="AR170" s="31">
        <v>44802</v>
      </c>
      <c r="AS170" s="32">
        <v>0.58199999999999996</v>
      </c>
      <c r="AT170" s="10"/>
      <c r="BU170" s="1"/>
      <c r="CC170" s="11"/>
      <c r="CD170" s="11"/>
    </row>
    <row r="171" spans="1:82" ht="15" customHeight="1" x14ac:dyDescent="0.25">
      <c r="A171">
        <v>22372</v>
      </c>
      <c r="B171" t="s">
        <v>480</v>
      </c>
      <c r="C171" t="s">
        <v>481</v>
      </c>
      <c r="D171">
        <v>11701</v>
      </c>
      <c r="E171" t="s">
        <v>127</v>
      </c>
      <c r="F171" t="s">
        <v>3</v>
      </c>
      <c r="G171" t="s">
        <v>4</v>
      </c>
      <c r="H171" t="s">
        <v>482</v>
      </c>
      <c r="I171" s="1"/>
      <c r="J171" s="1">
        <v>45078</v>
      </c>
      <c r="K171" s="1">
        <v>45108</v>
      </c>
      <c r="L171" s="1">
        <v>45078</v>
      </c>
      <c r="M171" s="2">
        <v>126289.03</v>
      </c>
      <c r="N171" s="39">
        <f t="shared" si="153"/>
        <v>45107</v>
      </c>
      <c r="O171">
        <v>9.4999999999999998E-3</v>
      </c>
      <c r="P171" t="s">
        <v>8</v>
      </c>
      <c r="Q171" s="4"/>
      <c r="R171" s="1">
        <v>45078</v>
      </c>
      <c r="S171" s="1">
        <v>45078</v>
      </c>
      <c r="T171" s="1">
        <v>45108</v>
      </c>
      <c r="U171" s="1">
        <v>45078</v>
      </c>
      <c r="V171" s="5">
        <f t="shared" si="154"/>
        <v>7.9452054794520555E-2</v>
      </c>
      <c r="W171">
        <f t="shared" si="155"/>
        <v>29</v>
      </c>
      <c r="X171" s="6">
        <v>0</v>
      </c>
      <c r="Y171" s="6">
        <v>0</v>
      </c>
      <c r="Z171" s="6">
        <v>-99.978815416666663</v>
      </c>
      <c r="AA171" s="6">
        <v>-99.978815416666663</v>
      </c>
      <c r="AB171">
        <v>0</v>
      </c>
      <c r="AC171">
        <v>-3.3326271805555554</v>
      </c>
      <c r="AD171" s="7">
        <v>126289.03</v>
      </c>
      <c r="AE171" s="13">
        <v>9.4999999999999998E-3</v>
      </c>
      <c r="AF171" s="8">
        <v>0</v>
      </c>
      <c r="AG171" s="6">
        <v>0</v>
      </c>
      <c r="AH171" s="6">
        <v>0</v>
      </c>
      <c r="AI171" s="9">
        <v>-99.978815416666663</v>
      </c>
      <c r="AJ171" t="s">
        <v>6</v>
      </c>
      <c r="AO171" s="40">
        <f t="shared" si="156"/>
        <v>-95.322267849315068</v>
      </c>
      <c r="AP171" s="40">
        <f t="shared" si="157"/>
        <v>-95.322267849315068</v>
      </c>
      <c r="AQ171" s="40">
        <f t="shared" si="158"/>
        <v>-95.322267849315068</v>
      </c>
      <c r="AR171" s="31">
        <v>44803</v>
      </c>
      <c r="AS171" s="32">
        <v>0.62</v>
      </c>
      <c r="AT171" s="10"/>
      <c r="BU171" s="1"/>
      <c r="CC171" s="11"/>
      <c r="CD171" s="11"/>
    </row>
    <row r="172" spans="1:82" ht="15" customHeight="1" x14ac:dyDescent="0.25">
      <c r="A172">
        <v>22373</v>
      </c>
      <c r="B172" t="s">
        <v>480</v>
      </c>
      <c r="C172" t="s">
        <v>481</v>
      </c>
      <c r="D172">
        <v>11701</v>
      </c>
      <c r="E172" t="s">
        <v>127</v>
      </c>
      <c r="F172" t="s">
        <v>3</v>
      </c>
      <c r="G172" t="s">
        <v>4</v>
      </c>
      <c r="H172" t="s">
        <v>482</v>
      </c>
      <c r="I172" s="1"/>
      <c r="J172" s="1">
        <v>45078</v>
      </c>
      <c r="K172" s="1">
        <v>45108</v>
      </c>
      <c r="L172" s="1">
        <v>45108</v>
      </c>
      <c r="M172" s="2">
        <v>46968.29</v>
      </c>
      <c r="N172" s="39">
        <f t="shared" si="153"/>
        <v>45107</v>
      </c>
      <c r="O172">
        <v>9.4999999999999998E-3</v>
      </c>
      <c r="P172" t="s">
        <v>8</v>
      </c>
      <c r="Q172" s="4"/>
      <c r="R172" s="1">
        <v>45108</v>
      </c>
      <c r="S172" s="1">
        <v>45078</v>
      </c>
      <c r="T172" s="1">
        <v>45108</v>
      </c>
      <c r="U172" s="1">
        <v>45108</v>
      </c>
      <c r="V172" s="5">
        <f t="shared" si="154"/>
        <v>7.9452054794520555E-2</v>
      </c>
      <c r="W172">
        <f t="shared" si="155"/>
        <v>29</v>
      </c>
      <c r="X172" s="6">
        <v>-37.178835987612359</v>
      </c>
      <c r="Y172" s="6">
        <v>-37.178835987612359</v>
      </c>
      <c r="Z172" s="6">
        <v>-37.183229583333329</v>
      </c>
      <c r="AA172" s="6">
        <v>-37.183229583333329</v>
      </c>
      <c r="AB172">
        <v>0.99988183931922536</v>
      </c>
      <c r="AC172">
        <v>-1.2394409861111109</v>
      </c>
      <c r="AD172" s="7">
        <v>46968.29</v>
      </c>
      <c r="AE172" s="13">
        <v>9.4999999999999998E-3</v>
      </c>
      <c r="AF172" s="8">
        <v>0</v>
      </c>
      <c r="AG172" s="6">
        <v>0</v>
      </c>
      <c r="AH172" s="6">
        <v>0</v>
      </c>
      <c r="AI172" s="9">
        <v>-37.178835987612359</v>
      </c>
      <c r="AJ172" t="s">
        <v>6</v>
      </c>
      <c r="AO172" s="40">
        <f t="shared" si="156"/>
        <v>-35.45140793150685</v>
      </c>
      <c r="AP172" s="40">
        <f t="shared" si="157"/>
        <v>-35.45140793150685</v>
      </c>
      <c r="AQ172" s="40">
        <f t="shared" si="158"/>
        <v>-35.45140793150685</v>
      </c>
      <c r="AR172" s="31">
        <v>44804</v>
      </c>
      <c r="AS172" s="32">
        <v>0.65400000000000003</v>
      </c>
      <c r="AT172" s="10"/>
      <c r="BU172" s="1"/>
      <c r="CC172" s="11"/>
      <c r="CD172" s="11"/>
    </row>
    <row r="173" spans="1:82" ht="15" customHeight="1" x14ac:dyDescent="0.25">
      <c r="A173">
        <v>45997</v>
      </c>
      <c r="B173" t="s">
        <v>483</v>
      </c>
      <c r="C173" t="s">
        <v>484</v>
      </c>
      <c r="D173">
        <v>11702</v>
      </c>
      <c r="E173" t="s">
        <v>127</v>
      </c>
      <c r="F173" t="s">
        <v>3</v>
      </c>
      <c r="G173" t="s">
        <v>4</v>
      </c>
      <c r="H173" t="s">
        <v>455</v>
      </c>
      <c r="I173" s="1"/>
      <c r="J173" s="1">
        <v>45078</v>
      </c>
      <c r="K173" s="1">
        <v>45108</v>
      </c>
      <c r="L173" s="1">
        <v>45078</v>
      </c>
      <c r="M173" s="2">
        <v>2678541.9500000002</v>
      </c>
      <c r="N173" s="39">
        <f t="shared" si="153"/>
        <v>45107</v>
      </c>
      <c r="O173">
        <v>2.5000000000000001E-2</v>
      </c>
      <c r="P173" t="s">
        <v>8</v>
      </c>
      <c r="Q173" s="4"/>
      <c r="R173" s="1">
        <v>45078</v>
      </c>
      <c r="S173" s="1">
        <v>45078</v>
      </c>
      <c r="T173" s="1">
        <v>45108</v>
      </c>
      <c r="U173" s="1">
        <v>45078</v>
      </c>
      <c r="V173" s="5">
        <f t="shared" si="154"/>
        <v>7.9452054794520555E-2</v>
      </c>
      <c r="W173">
        <f t="shared" si="155"/>
        <v>29</v>
      </c>
      <c r="X173" s="6">
        <v>0</v>
      </c>
      <c r="Y173" s="6">
        <v>0</v>
      </c>
      <c r="Z173" s="6">
        <v>-5580.2957291666662</v>
      </c>
      <c r="AA173" s="6">
        <v>-5580.2957291666662</v>
      </c>
      <c r="AB173">
        <v>0</v>
      </c>
      <c r="AC173">
        <v>-186.00985763888886</v>
      </c>
      <c r="AD173" s="7">
        <v>2678541.9500000002</v>
      </c>
      <c r="AE173" s="13">
        <v>2.5000000000000001E-2</v>
      </c>
      <c r="AF173" s="8">
        <v>0</v>
      </c>
      <c r="AG173" s="6">
        <v>0</v>
      </c>
      <c r="AH173" s="6">
        <v>0</v>
      </c>
      <c r="AI173" s="9">
        <v>-5580.2957291666662</v>
      </c>
      <c r="AJ173" t="s">
        <v>6</v>
      </c>
      <c r="AO173" s="40">
        <f t="shared" si="156"/>
        <v>-5320.3915445205494</v>
      </c>
      <c r="AP173" s="40">
        <f t="shared" si="157"/>
        <v>-5320.3915445205494</v>
      </c>
      <c r="AQ173" s="40">
        <f t="shared" si="158"/>
        <v>-5320.3915445205494</v>
      </c>
      <c r="AR173" s="31">
        <v>44805</v>
      </c>
      <c r="AS173" s="32">
        <v>0.71199999999999997</v>
      </c>
      <c r="AT173" s="10"/>
      <c r="BU173" s="1"/>
      <c r="CC173" s="11"/>
      <c r="CD173" s="11"/>
    </row>
    <row r="174" spans="1:82" ht="15" customHeight="1" x14ac:dyDescent="0.25">
      <c r="A174">
        <v>22404</v>
      </c>
      <c r="B174" t="s">
        <v>485</v>
      </c>
      <c r="C174" t="s">
        <v>486</v>
      </c>
      <c r="D174">
        <v>11704</v>
      </c>
      <c r="E174" t="s">
        <v>127</v>
      </c>
      <c r="F174" t="s">
        <v>3</v>
      </c>
      <c r="G174" t="s">
        <v>4</v>
      </c>
      <c r="H174" t="s">
        <v>487</v>
      </c>
      <c r="I174" s="1"/>
      <c r="J174" s="1">
        <v>45017</v>
      </c>
      <c r="K174" s="1">
        <v>45108</v>
      </c>
      <c r="L174" s="1">
        <v>45017</v>
      </c>
      <c r="M174" s="2">
        <v>246512.04</v>
      </c>
      <c r="N174" s="39">
        <f t="shared" si="153"/>
        <v>45107</v>
      </c>
      <c r="O174">
        <v>1.67E-2</v>
      </c>
      <c r="P174" t="s">
        <v>8</v>
      </c>
      <c r="Q174" s="4"/>
      <c r="R174" s="1">
        <v>45017</v>
      </c>
      <c r="S174" s="1">
        <v>45017</v>
      </c>
      <c r="T174" s="1">
        <v>45108</v>
      </c>
      <c r="U174" s="1">
        <v>45017</v>
      </c>
      <c r="V174" s="5">
        <f t="shared" si="154"/>
        <v>0.24657534246575341</v>
      </c>
      <c r="W174">
        <f t="shared" si="155"/>
        <v>90</v>
      </c>
      <c r="X174" s="6">
        <v>0</v>
      </c>
      <c r="Y174" s="6">
        <v>0</v>
      </c>
      <c r="Z174" s="6">
        <v>-1040.6231866333333</v>
      </c>
      <c r="AA174" s="6">
        <v>-1040.6231866333333</v>
      </c>
      <c r="AB174">
        <v>0</v>
      </c>
      <c r="AC174">
        <v>-11.435419633333332</v>
      </c>
      <c r="AD174" s="7">
        <v>246512.04</v>
      </c>
      <c r="AE174" s="13">
        <v>1.67E-2</v>
      </c>
      <c r="AF174" s="8">
        <v>0</v>
      </c>
      <c r="AG174" s="6">
        <v>0</v>
      </c>
      <c r="AH174" s="6">
        <v>0</v>
      </c>
      <c r="AI174" s="9">
        <v>-1040.6231866333333</v>
      </c>
      <c r="AJ174" t="s">
        <v>6</v>
      </c>
      <c r="AO174" s="40">
        <f t="shared" si="156"/>
        <v>-1015.0893044383561</v>
      </c>
      <c r="AP174" s="40">
        <f t="shared" si="157"/>
        <v>-1015.0893044383561</v>
      </c>
      <c r="AQ174" s="40">
        <f t="shared" si="158"/>
        <v>-1015.0893044383561</v>
      </c>
      <c r="AR174" s="31">
        <v>44806</v>
      </c>
      <c r="AS174" s="32">
        <v>0.76300000000000001</v>
      </c>
      <c r="AT174" s="10"/>
      <c r="BU174" s="1"/>
      <c r="CC174" s="11"/>
      <c r="CD174" s="11"/>
    </row>
    <row r="175" spans="1:82" ht="15" customHeight="1" x14ac:dyDescent="0.25">
      <c r="A175">
        <v>22405</v>
      </c>
      <c r="B175" t="s">
        <v>485</v>
      </c>
      <c r="C175" t="s">
        <v>486</v>
      </c>
      <c r="D175">
        <v>11704</v>
      </c>
      <c r="E175" t="s">
        <v>127</v>
      </c>
      <c r="F175" t="s">
        <v>3</v>
      </c>
      <c r="G175" t="s">
        <v>4</v>
      </c>
      <c r="H175" t="s">
        <v>487</v>
      </c>
      <c r="I175" s="1"/>
      <c r="J175" s="1">
        <v>45017</v>
      </c>
      <c r="K175" s="1">
        <v>45108</v>
      </c>
      <c r="L175" s="1">
        <v>45108</v>
      </c>
      <c r="M175" s="2">
        <v>40093.93</v>
      </c>
      <c r="N175" s="39">
        <f t="shared" si="153"/>
        <v>45107</v>
      </c>
      <c r="O175">
        <v>1.67E-2</v>
      </c>
      <c r="P175" t="s">
        <v>8</v>
      </c>
      <c r="Q175" s="4"/>
      <c r="R175" s="1">
        <v>45108</v>
      </c>
      <c r="S175" s="1">
        <v>45017</v>
      </c>
      <c r="T175" s="1">
        <v>45108</v>
      </c>
      <c r="U175" s="1">
        <v>45108</v>
      </c>
      <c r="V175" s="5">
        <f t="shared" si="154"/>
        <v>0.24657534246575341</v>
      </c>
      <c r="W175">
        <f t="shared" si="155"/>
        <v>90</v>
      </c>
      <c r="X175" s="6">
        <v>-169.23207167400264</v>
      </c>
      <c r="Y175" s="6">
        <v>-169.23207167400264</v>
      </c>
      <c r="Z175" s="6">
        <v>-169.25207061388889</v>
      </c>
      <c r="AA175" s="6">
        <v>-169.25207061388889</v>
      </c>
      <c r="AB175">
        <v>0.99988183931922536</v>
      </c>
      <c r="AC175">
        <v>-1.8599128638888889</v>
      </c>
      <c r="AD175" s="7">
        <v>40093.93</v>
      </c>
      <c r="AE175" s="13">
        <v>1.67E-2</v>
      </c>
      <c r="AF175" s="8">
        <v>0</v>
      </c>
      <c r="AG175" s="6">
        <v>0</v>
      </c>
      <c r="AH175" s="6">
        <v>0</v>
      </c>
      <c r="AI175" s="9">
        <v>-169.23207167400264</v>
      </c>
      <c r="AJ175" t="s">
        <v>6</v>
      </c>
      <c r="AO175" s="40">
        <f t="shared" si="156"/>
        <v>-165.09911449315069</v>
      </c>
      <c r="AP175" s="40">
        <f t="shared" si="157"/>
        <v>-165.09911449315069</v>
      </c>
      <c r="AQ175" s="40">
        <f t="shared" si="158"/>
        <v>-165.09911449315069</v>
      </c>
      <c r="AR175" s="31">
        <v>44809</v>
      </c>
      <c r="AS175" s="32">
        <v>0.78300000000000003</v>
      </c>
      <c r="AT175" s="10"/>
      <c r="BU175" s="1"/>
      <c r="CC175" s="11"/>
      <c r="CD175" s="11"/>
    </row>
    <row r="176" spans="1:82" ht="15" customHeight="1" x14ac:dyDescent="0.25">
      <c r="A176">
        <v>48241</v>
      </c>
      <c r="B176" t="s">
        <v>488</v>
      </c>
      <c r="C176" t="s">
        <v>489</v>
      </c>
      <c r="D176">
        <v>11705</v>
      </c>
      <c r="E176" t="s">
        <v>127</v>
      </c>
      <c r="F176" t="s">
        <v>3</v>
      </c>
      <c r="G176" t="s">
        <v>4</v>
      </c>
      <c r="H176" t="s">
        <v>452</v>
      </c>
      <c r="I176" s="1"/>
      <c r="J176" s="1">
        <v>45078</v>
      </c>
      <c r="K176" s="1">
        <v>45108</v>
      </c>
      <c r="L176" s="1">
        <v>45078</v>
      </c>
      <c r="M176" s="2">
        <v>2189079.85</v>
      </c>
      <c r="N176" s="39">
        <f t="shared" si="153"/>
        <v>45107</v>
      </c>
      <c r="O176">
        <v>3.2899999999999999E-2</v>
      </c>
      <c r="P176" t="s">
        <v>8</v>
      </c>
      <c r="Q176" s="4"/>
      <c r="R176" s="1">
        <v>45078</v>
      </c>
      <c r="S176" s="1">
        <v>45078</v>
      </c>
      <c r="T176" s="1">
        <v>45108</v>
      </c>
      <c r="U176" s="1">
        <v>45078</v>
      </c>
      <c r="V176" s="5">
        <f t="shared" si="154"/>
        <v>7.9452054794520555E-2</v>
      </c>
      <c r="W176">
        <f t="shared" si="155"/>
        <v>29</v>
      </c>
      <c r="X176" s="6">
        <v>0</v>
      </c>
      <c r="Y176" s="6">
        <v>0</v>
      </c>
      <c r="Z176" s="6">
        <v>-6001.7272554166666</v>
      </c>
      <c r="AA176" s="6">
        <v>-6001.7272554166666</v>
      </c>
      <c r="AB176">
        <v>0</v>
      </c>
      <c r="AC176">
        <v>-200.05757518055555</v>
      </c>
      <c r="AD176" s="7">
        <v>2189079.85</v>
      </c>
      <c r="AE176" s="13">
        <v>3.2899999999999999E-2</v>
      </c>
      <c r="AF176" s="8">
        <v>0</v>
      </c>
      <c r="AG176" s="6">
        <v>0</v>
      </c>
      <c r="AH176" s="6">
        <v>0</v>
      </c>
      <c r="AI176" s="9">
        <v>-6001.7272554166666</v>
      </c>
      <c r="AJ176" t="s">
        <v>6</v>
      </c>
      <c r="AO176" s="40">
        <f t="shared" si="156"/>
        <v>-5722.1947531095893</v>
      </c>
      <c r="AP176" s="40">
        <f t="shared" si="157"/>
        <v>-5722.1947531095893</v>
      </c>
      <c r="AQ176" s="40">
        <f t="shared" si="158"/>
        <v>-5722.1947531095893</v>
      </c>
      <c r="AR176" s="31">
        <v>44810</v>
      </c>
      <c r="AS176" s="32">
        <v>0.81599999999999995</v>
      </c>
      <c r="AT176" s="10"/>
      <c r="BU176" s="1"/>
      <c r="CC176" s="11"/>
      <c r="CD176" s="11"/>
    </row>
    <row r="177" spans="1:82" ht="15" customHeight="1" x14ac:dyDescent="0.25">
      <c r="A177">
        <v>48522</v>
      </c>
      <c r="B177" t="s">
        <v>490</v>
      </c>
      <c r="C177" t="s">
        <v>491</v>
      </c>
      <c r="D177">
        <v>11706</v>
      </c>
      <c r="E177" t="s">
        <v>127</v>
      </c>
      <c r="F177" t="s">
        <v>3</v>
      </c>
      <c r="G177" t="s">
        <v>4</v>
      </c>
      <c r="H177" t="s">
        <v>452</v>
      </c>
      <c r="I177" s="1"/>
      <c r="J177" s="1">
        <v>45078</v>
      </c>
      <c r="K177" s="1">
        <v>45108</v>
      </c>
      <c r="L177" s="1">
        <v>45078</v>
      </c>
      <c r="M177" s="2">
        <v>2106120.2200000002</v>
      </c>
      <c r="N177" s="39">
        <f t="shared" si="153"/>
        <v>45107</v>
      </c>
      <c r="O177">
        <v>2.3E-2</v>
      </c>
      <c r="P177" t="s">
        <v>8</v>
      </c>
      <c r="Q177" s="4"/>
      <c r="R177" s="1">
        <v>45078</v>
      </c>
      <c r="S177" s="1">
        <v>45078</v>
      </c>
      <c r="T177" s="1">
        <v>45108</v>
      </c>
      <c r="U177" s="1">
        <v>45078</v>
      </c>
      <c r="V177" s="5">
        <f t="shared" si="154"/>
        <v>7.9452054794520555E-2</v>
      </c>
      <c r="W177">
        <f t="shared" si="155"/>
        <v>29</v>
      </c>
      <c r="X177" s="6">
        <v>0</v>
      </c>
      <c r="Y177" s="6">
        <v>0</v>
      </c>
      <c r="Z177" s="6">
        <v>-4036.7304216666671</v>
      </c>
      <c r="AA177" s="6">
        <v>-4036.7304216666671</v>
      </c>
      <c r="AB177">
        <v>0</v>
      </c>
      <c r="AC177">
        <v>-134.55768072222224</v>
      </c>
      <c r="AD177" s="7">
        <v>2106120.2200000002</v>
      </c>
      <c r="AE177" s="13">
        <v>2.3E-2</v>
      </c>
      <c r="AF177" s="8">
        <v>0</v>
      </c>
      <c r="AG177" s="6">
        <v>0</v>
      </c>
      <c r="AH177" s="6">
        <v>0</v>
      </c>
      <c r="AI177" s="9">
        <v>-4036.7304216666671</v>
      </c>
      <c r="AJ177" t="s">
        <v>6</v>
      </c>
      <c r="AO177" s="40">
        <f t="shared" si="156"/>
        <v>-3848.718319835617</v>
      </c>
      <c r="AP177" s="40">
        <f t="shared" si="157"/>
        <v>-3848.718319835617</v>
      </c>
      <c r="AQ177" s="40">
        <f t="shared" si="158"/>
        <v>-3848.718319835617</v>
      </c>
      <c r="AR177" s="31">
        <v>44811</v>
      </c>
      <c r="AS177" s="32">
        <v>0.82199999999999995</v>
      </c>
      <c r="AT177" s="10"/>
      <c r="BU177" s="1"/>
      <c r="CC177" s="11"/>
      <c r="CD177" s="11"/>
    </row>
    <row r="178" spans="1:82" ht="15" customHeight="1" x14ac:dyDescent="0.25">
      <c r="A178">
        <v>47125</v>
      </c>
      <c r="B178" t="s">
        <v>492</v>
      </c>
      <c r="C178" t="s">
        <v>493</v>
      </c>
      <c r="D178">
        <v>11707</v>
      </c>
      <c r="E178" t="s">
        <v>127</v>
      </c>
      <c r="F178" t="s">
        <v>3</v>
      </c>
      <c r="G178" t="s">
        <v>4</v>
      </c>
      <c r="H178" t="s">
        <v>438</v>
      </c>
      <c r="I178" s="1"/>
      <c r="J178" s="1">
        <v>45078</v>
      </c>
      <c r="K178" s="1">
        <v>45108</v>
      </c>
      <c r="L178" s="1">
        <v>45078</v>
      </c>
      <c r="M178" s="2">
        <v>2247801.09</v>
      </c>
      <c r="N178" s="39">
        <f t="shared" si="153"/>
        <v>45107</v>
      </c>
      <c r="O178">
        <v>0</v>
      </c>
      <c r="P178" t="s">
        <v>8</v>
      </c>
      <c r="Q178" s="4"/>
      <c r="R178" s="1">
        <v>45078</v>
      </c>
      <c r="S178" s="1">
        <v>45078</v>
      </c>
      <c r="T178" s="1">
        <v>45108</v>
      </c>
      <c r="U178" s="1">
        <v>45078</v>
      </c>
      <c r="V178" s="5">
        <f t="shared" si="154"/>
        <v>7.9452054794520555E-2</v>
      </c>
      <c r="W178">
        <f t="shared" si="155"/>
        <v>29</v>
      </c>
      <c r="X178" s="6">
        <v>0</v>
      </c>
      <c r="Y178" s="6">
        <v>0</v>
      </c>
      <c r="Z178" s="6">
        <v>0</v>
      </c>
      <c r="AA178" s="6">
        <v>0</v>
      </c>
      <c r="AB178">
        <v>0</v>
      </c>
      <c r="AC178">
        <v>0</v>
      </c>
      <c r="AD178" s="7">
        <v>2247801.09</v>
      </c>
      <c r="AE178" s="13">
        <v>0</v>
      </c>
      <c r="AF178" s="8">
        <v>0</v>
      </c>
      <c r="AG178" s="6">
        <v>0</v>
      </c>
      <c r="AH178" s="6">
        <v>0</v>
      </c>
      <c r="AI178" s="9">
        <v>0</v>
      </c>
      <c r="AJ178" t="s">
        <v>6</v>
      </c>
      <c r="AO178" s="40">
        <f t="shared" si="156"/>
        <v>0</v>
      </c>
      <c r="AP178" s="40">
        <f t="shared" si="157"/>
        <v>0</v>
      </c>
      <c r="AQ178" s="40">
        <f t="shared" si="158"/>
        <v>0</v>
      </c>
      <c r="AR178" s="31">
        <v>44812</v>
      </c>
      <c r="AS178" s="32">
        <v>0.83599999999999997</v>
      </c>
      <c r="AT178" s="10"/>
      <c r="BU178" s="1"/>
      <c r="CC178" s="11"/>
      <c r="CD178" s="11"/>
    </row>
    <row r="179" spans="1:82" ht="15" customHeight="1" x14ac:dyDescent="0.25">
      <c r="A179">
        <v>45089</v>
      </c>
      <c r="B179" t="s">
        <v>494</v>
      </c>
      <c r="C179" t="s">
        <v>495</v>
      </c>
      <c r="D179">
        <v>11708</v>
      </c>
      <c r="E179" t="s">
        <v>127</v>
      </c>
      <c r="F179" t="s">
        <v>3</v>
      </c>
      <c r="G179" t="s">
        <v>4</v>
      </c>
      <c r="H179" t="s">
        <v>452</v>
      </c>
      <c r="I179" s="1"/>
      <c r="J179" s="1">
        <v>45078</v>
      </c>
      <c r="K179" s="1">
        <v>45108</v>
      </c>
      <c r="L179" s="1">
        <v>45078</v>
      </c>
      <c r="M179" s="2">
        <v>2069884.22</v>
      </c>
      <c r="N179" s="39">
        <f t="shared" si="153"/>
        <v>45107</v>
      </c>
      <c r="O179">
        <v>0.02</v>
      </c>
      <c r="P179" t="s">
        <v>8</v>
      </c>
      <c r="Q179" s="4"/>
      <c r="R179" s="1">
        <v>45078</v>
      </c>
      <c r="S179" s="1">
        <v>45078</v>
      </c>
      <c r="T179" s="1">
        <v>45108</v>
      </c>
      <c r="U179" s="1">
        <v>45078</v>
      </c>
      <c r="V179" s="5">
        <f t="shared" si="154"/>
        <v>7.9452054794520555E-2</v>
      </c>
      <c r="W179">
        <f t="shared" si="155"/>
        <v>29</v>
      </c>
      <c r="X179" s="6">
        <v>0</v>
      </c>
      <c r="Y179" s="6">
        <v>0</v>
      </c>
      <c r="Z179" s="6">
        <v>-3449.807033333333</v>
      </c>
      <c r="AA179" s="6">
        <v>-3449.807033333333</v>
      </c>
      <c r="AB179">
        <v>0</v>
      </c>
      <c r="AC179">
        <v>-114.99356777777777</v>
      </c>
      <c r="AD179" s="7">
        <v>2069884.22</v>
      </c>
      <c r="AE179" s="13">
        <v>0.02</v>
      </c>
      <c r="AF179" s="8">
        <v>0</v>
      </c>
      <c r="AG179" s="6">
        <v>0</v>
      </c>
      <c r="AH179" s="6">
        <v>0</v>
      </c>
      <c r="AI179" s="9">
        <v>-3449.807033333333</v>
      </c>
      <c r="AJ179" t="s">
        <v>6</v>
      </c>
      <c r="AO179" s="40">
        <f t="shared" si="156"/>
        <v>-3289.1310893150689</v>
      </c>
      <c r="AP179" s="40">
        <f t="shared" si="157"/>
        <v>-3289.1310893150689</v>
      </c>
      <c r="AQ179" s="40">
        <f t="shared" si="158"/>
        <v>-3289.1310893150689</v>
      </c>
      <c r="AR179" s="31">
        <v>44813</v>
      </c>
      <c r="AS179" s="32">
        <v>0.93400000000000005</v>
      </c>
      <c r="AT179" s="10"/>
      <c r="BU179" s="1"/>
      <c r="CC179" s="11"/>
      <c r="CD179" s="11"/>
    </row>
    <row r="180" spans="1:82" ht="15" customHeight="1" x14ac:dyDescent="0.25">
      <c r="A180">
        <v>44844</v>
      </c>
      <c r="B180" t="s">
        <v>496</v>
      </c>
      <c r="C180" t="s">
        <v>497</v>
      </c>
      <c r="D180">
        <v>11709</v>
      </c>
      <c r="E180" t="s">
        <v>127</v>
      </c>
      <c r="F180" t="s">
        <v>3</v>
      </c>
      <c r="G180" t="s">
        <v>4</v>
      </c>
      <c r="H180" t="s">
        <v>452</v>
      </c>
      <c r="I180" s="1"/>
      <c r="J180" s="1">
        <v>45078</v>
      </c>
      <c r="K180" s="1">
        <v>45108</v>
      </c>
      <c r="L180" s="1">
        <v>45078</v>
      </c>
      <c r="M180" s="2">
        <v>2002174.06</v>
      </c>
      <c r="N180" s="39">
        <f t="shared" si="153"/>
        <v>45107</v>
      </c>
      <c r="O180">
        <v>0.02</v>
      </c>
      <c r="P180" t="s">
        <v>8</v>
      </c>
      <c r="Q180" s="4"/>
      <c r="R180" s="1">
        <v>45078</v>
      </c>
      <c r="S180" s="1">
        <v>45078</v>
      </c>
      <c r="T180" s="1">
        <v>45108</v>
      </c>
      <c r="U180" s="1">
        <v>45078</v>
      </c>
      <c r="V180" s="5">
        <f t="shared" si="154"/>
        <v>7.9452054794520555E-2</v>
      </c>
      <c r="W180">
        <f t="shared" si="155"/>
        <v>29</v>
      </c>
      <c r="X180" s="6">
        <v>0</v>
      </c>
      <c r="Y180" s="6">
        <v>0</v>
      </c>
      <c r="Z180" s="6">
        <v>-3336.9567666666667</v>
      </c>
      <c r="AA180" s="6">
        <v>-3336.9567666666667</v>
      </c>
      <c r="AB180">
        <v>0</v>
      </c>
      <c r="AC180">
        <v>-111.23189222222223</v>
      </c>
      <c r="AD180" s="7">
        <v>2002174.06</v>
      </c>
      <c r="AE180" s="13">
        <v>0.02</v>
      </c>
      <c r="AF180" s="8">
        <v>0</v>
      </c>
      <c r="AG180" s="6">
        <v>0</v>
      </c>
      <c r="AH180" s="6">
        <v>0</v>
      </c>
      <c r="AI180" s="9">
        <v>-3336.9567666666667</v>
      </c>
      <c r="AJ180" t="s">
        <v>6</v>
      </c>
      <c r="AO180" s="40">
        <f t="shared" si="156"/>
        <v>-3181.536862465754</v>
      </c>
      <c r="AP180" s="40">
        <f t="shared" si="157"/>
        <v>-3181.536862465754</v>
      </c>
      <c r="AQ180" s="40">
        <f t="shared" si="158"/>
        <v>-3181.536862465754</v>
      </c>
      <c r="AR180" s="31">
        <v>44816</v>
      </c>
      <c r="AS180" s="32">
        <v>0.98799999999999999</v>
      </c>
      <c r="AT180" s="10"/>
      <c r="BU180" s="1"/>
      <c r="CC180" s="11"/>
      <c r="CD180" s="11"/>
    </row>
    <row r="181" spans="1:82" ht="15" customHeight="1" x14ac:dyDescent="0.25">
      <c r="A181">
        <v>51494</v>
      </c>
      <c r="B181" t="s">
        <v>498</v>
      </c>
      <c r="C181" t="s">
        <v>499</v>
      </c>
      <c r="D181">
        <v>11711</v>
      </c>
      <c r="E181" t="s">
        <v>127</v>
      </c>
      <c r="F181" t="s">
        <v>3</v>
      </c>
      <c r="G181" t="s">
        <v>4</v>
      </c>
      <c r="H181" t="s">
        <v>452</v>
      </c>
      <c r="I181" s="1"/>
      <c r="J181" s="1">
        <v>45078</v>
      </c>
      <c r="K181" s="1">
        <v>45108</v>
      </c>
      <c r="L181" s="1">
        <v>45078</v>
      </c>
      <c r="M181" s="2">
        <v>1874653.62</v>
      </c>
      <c r="N181" s="39">
        <f t="shared" si="153"/>
        <v>45107</v>
      </c>
      <c r="O181">
        <v>0.02</v>
      </c>
      <c r="P181" t="s">
        <v>8</v>
      </c>
      <c r="Q181" s="4"/>
      <c r="R181" s="1">
        <v>45078</v>
      </c>
      <c r="S181" s="1">
        <v>45078</v>
      </c>
      <c r="T181" s="1">
        <v>45108</v>
      </c>
      <c r="U181" s="1">
        <v>45078</v>
      </c>
      <c r="V181" s="5">
        <f t="shared" si="154"/>
        <v>7.9452054794520555E-2</v>
      </c>
      <c r="W181">
        <f t="shared" si="155"/>
        <v>29</v>
      </c>
      <c r="X181" s="6">
        <v>0</v>
      </c>
      <c r="Y181" s="6">
        <v>0</v>
      </c>
      <c r="Z181" s="6">
        <v>-3124.4227000000001</v>
      </c>
      <c r="AA181" s="6">
        <v>-3124.4227000000001</v>
      </c>
      <c r="AB181">
        <v>0</v>
      </c>
      <c r="AC181">
        <v>-104.14742333333334</v>
      </c>
      <c r="AD181" s="7">
        <v>1874653.62</v>
      </c>
      <c r="AE181" s="13">
        <v>0.02</v>
      </c>
      <c r="AF181" s="8">
        <v>0</v>
      </c>
      <c r="AG181" s="6">
        <v>0</v>
      </c>
      <c r="AH181" s="6">
        <v>0</v>
      </c>
      <c r="AI181" s="9">
        <v>-3124.4227000000001</v>
      </c>
      <c r="AJ181" t="s">
        <v>6</v>
      </c>
      <c r="AO181" s="40">
        <f t="shared" si="156"/>
        <v>-2978.9016427397264</v>
      </c>
      <c r="AP181" s="40">
        <f t="shared" si="157"/>
        <v>-2978.9016427397264</v>
      </c>
      <c r="AQ181" s="40">
        <f t="shared" si="158"/>
        <v>-2978.9016427397264</v>
      </c>
      <c r="AR181" s="31">
        <v>44817</v>
      </c>
      <c r="AS181" s="32">
        <v>1</v>
      </c>
      <c r="AT181" s="10"/>
      <c r="BU181" s="1"/>
      <c r="CC181" s="11"/>
      <c r="CD181" s="11"/>
    </row>
    <row r="182" spans="1:82" ht="15" customHeight="1" x14ac:dyDescent="0.25">
      <c r="A182">
        <v>6762</v>
      </c>
      <c r="B182" t="s">
        <v>500</v>
      </c>
      <c r="C182" t="s">
        <v>501</v>
      </c>
      <c r="D182">
        <v>11715</v>
      </c>
      <c r="E182" t="s">
        <v>127</v>
      </c>
      <c r="F182" t="s">
        <v>3</v>
      </c>
      <c r="G182" t="s">
        <v>4</v>
      </c>
      <c r="H182" t="s">
        <v>188</v>
      </c>
      <c r="I182" s="1"/>
      <c r="J182" s="1">
        <v>45097</v>
      </c>
      <c r="K182" s="1">
        <v>45127</v>
      </c>
      <c r="L182" s="1">
        <v>45097</v>
      </c>
      <c r="M182" s="2">
        <v>756402.63</v>
      </c>
      <c r="N182" s="39">
        <f t="shared" si="153"/>
        <v>45107</v>
      </c>
      <c r="O182">
        <v>2.0400000000000001E-2</v>
      </c>
      <c r="P182" t="s">
        <v>8</v>
      </c>
      <c r="Q182" s="4"/>
      <c r="R182" s="1">
        <v>45097</v>
      </c>
      <c r="S182" s="1">
        <v>45097</v>
      </c>
      <c r="T182" s="1">
        <v>45127</v>
      </c>
      <c r="U182" s="1">
        <v>45097</v>
      </c>
      <c r="V182" s="5">
        <f t="shared" si="154"/>
        <v>2.7397260273972601E-2</v>
      </c>
      <c r="W182">
        <f t="shared" si="155"/>
        <v>10</v>
      </c>
      <c r="X182" s="6">
        <v>0</v>
      </c>
      <c r="Y182" s="6">
        <v>0</v>
      </c>
      <c r="Z182" s="6">
        <v>-1285.8844710000001</v>
      </c>
      <c r="AA182" s="6">
        <v>-1285.8844710000001</v>
      </c>
      <c r="AB182">
        <v>0</v>
      </c>
      <c r="AC182">
        <v>-42.862815700000006</v>
      </c>
      <c r="AD182" s="7">
        <v>756402.63</v>
      </c>
      <c r="AE182" s="13">
        <v>2.0400000000000001E-2</v>
      </c>
      <c r="AF182" s="8">
        <v>0</v>
      </c>
      <c r="AG182" s="6">
        <v>0</v>
      </c>
      <c r="AH182" s="6">
        <v>0</v>
      </c>
      <c r="AI182" s="9">
        <v>-1285.8844710000001</v>
      </c>
      <c r="AJ182" t="s">
        <v>6</v>
      </c>
      <c r="AO182" s="40">
        <f t="shared" si="156"/>
        <v>-422.75653841095891</v>
      </c>
      <c r="AP182" s="40">
        <f t="shared" si="157"/>
        <v>-422.75653841095891</v>
      </c>
      <c r="AQ182" s="40">
        <f t="shared" si="158"/>
        <v>-422.75653841095891</v>
      </c>
      <c r="AR182" s="31">
        <v>44818</v>
      </c>
      <c r="AS182" s="32">
        <v>1.0129999999999999</v>
      </c>
      <c r="AT182" s="10"/>
      <c r="BU182" s="1"/>
      <c r="CC182" s="11"/>
      <c r="CD182" s="11"/>
    </row>
    <row r="183" spans="1:82" ht="15" customHeight="1" x14ac:dyDescent="0.25">
      <c r="A183">
        <v>46502</v>
      </c>
      <c r="B183" t="s">
        <v>502</v>
      </c>
      <c r="C183" t="s">
        <v>503</v>
      </c>
      <c r="D183">
        <v>11716</v>
      </c>
      <c r="E183" t="s">
        <v>127</v>
      </c>
      <c r="F183" t="s">
        <v>3</v>
      </c>
      <c r="G183" t="s">
        <v>4</v>
      </c>
      <c r="H183" t="s">
        <v>438</v>
      </c>
      <c r="I183" s="1"/>
      <c r="J183" s="1">
        <v>45078</v>
      </c>
      <c r="K183" s="1">
        <v>45108</v>
      </c>
      <c r="L183" s="1">
        <v>45078</v>
      </c>
      <c r="M183" s="2">
        <v>1719097</v>
      </c>
      <c r="N183" s="39">
        <f t="shared" si="153"/>
        <v>45107</v>
      </c>
      <c r="O183">
        <v>0</v>
      </c>
      <c r="P183" t="s">
        <v>8</v>
      </c>
      <c r="Q183" s="4"/>
      <c r="R183" s="1">
        <v>45078</v>
      </c>
      <c r="S183" s="1">
        <v>45078</v>
      </c>
      <c r="T183" s="1">
        <v>45108</v>
      </c>
      <c r="U183" s="1">
        <v>45078</v>
      </c>
      <c r="V183" s="5">
        <f t="shared" si="154"/>
        <v>7.9452054794520555E-2</v>
      </c>
      <c r="W183">
        <f t="shared" si="155"/>
        <v>29</v>
      </c>
      <c r="X183" s="6">
        <v>0</v>
      </c>
      <c r="Y183" s="6">
        <v>0</v>
      </c>
      <c r="Z183" s="6">
        <v>0</v>
      </c>
      <c r="AA183" s="6">
        <v>0</v>
      </c>
      <c r="AB183">
        <v>0</v>
      </c>
      <c r="AC183">
        <v>0</v>
      </c>
      <c r="AD183" s="7">
        <v>1719097</v>
      </c>
      <c r="AE183" s="13">
        <v>0</v>
      </c>
      <c r="AF183" s="8">
        <v>0</v>
      </c>
      <c r="AG183" s="6">
        <v>0</v>
      </c>
      <c r="AH183" s="6">
        <v>0</v>
      </c>
      <c r="AI183" s="9">
        <v>0</v>
      </c>
      <c r="AJ183" t="s">
        <v>6</v>
      </c>
      <c r="AO183" s="40">
        <f t="shared" si="156"/>
        <v>0</v>
      </c>
      <c r="AP183" s="40">
        <f t="shared" si="157"/>
        <v>0</v>
      </c>
      <c r="AQ183" s="40">
        <f t="shared" si="158"/>
        <v>0</v>
      </c>
      <c r="AR183" s="31">
        <v>44819</v>
      </c>
      <c r="AS183" s="32">
        <v>1.03</v>
      </c>
      <c r="AT183" s="10"/>
      <c r="BU183" s="1"/>
      <c r="CC183" s="11"/>
      <c r="CD183" s="11"/>
    </row>
    <row r="184" spans="1:82" ht="15" customHeight="1" x14ac:dyDescent="0.25">
      <c r="A184">
        <v>47708</v>
      </c>
      <c r="B184" t="s">
        <v>504</v>
      </c>
      <c r="C184" t="s">
        <v>505</v>
      </c>
      <c r="D184">
        <v>11719</v>
      </c>
      <c r="E184" t="s">
        <v>127</v>
      </c>
      <c r="F184" t="s">
        <v>3</v>
      </c>
      <c r="G184" t="s">
        <v>4</v>
      </c>
      <c r="H184" t="s">
        <v>452</v>
      </c>
      <c r="I184" s="1"/>
      <c r="J184" s="1">
        <v>45078</v>
      </c>
      <c r="K184" s="1">
        <v>45108</v>
      </c>
      <c r="L184" s="1">
        <v>45078</v>
      </c>
      <c r="M184" s="2">
        <v>1534654</v>
      </c>
      <c r="N184" s="39">
        <f t="shared" si="153"/>
        <v>45107</v>
      </c>
      <c r="O184">
        <v>3.2800000000000003E-2</v>
      </c>
      <c r="P184" t="s">
        <v>8</v>
      </c>
      <c r="Q184" s="4"/>
      <c r="R184" s="1">
        <v>45078</v>
      </c>
      <c r="S184" s="1">
        <v>45078</v>
      </c>
      <c r="T184" s="1">
        <v>45108</v>
      </c>
      <c r="U184" s="1">
        <v>45078</v>
      </c>
      <c r="V184" s="5">
        <f t="shared" si="154"/>
        <v>7.9452054794520555E-2</v>
      </c>
      <c r="W184">
        <f t="shared" si="155"/>
        <v>29</v>
      </c>
      <c r="X184" s="6">
        <v>0</v>
      </c>
      <c r="Y184" s="6">
        <v>0</v>
      </c>
      <c r="Z184" s="6">
        <v>-4194.720933333334</v>
      </c>
      <c r="AA184" s="6">
        <v>-4194.720933333334</v>
      </c>
      <c r="AB184">
        <v>0</v>
      </c>
      <c r="AC184">
        <v>-139.82403111111114</v>
      </c>
      <c r="AD184" s="7">
        <v>1534654</v>
      </c>
      <c r="AE184" s="13">
        <v>3.2800000000000003E-2</v>
      </c>
      <c r="AF184" s="8">
        <v>0</v>
      </c>
      <c r="AG184" s="6">
        <v>0</v>
      </c>
      <c r="AH184" s="6">
        <v>0</v>
      </c>
      <c r="AI184" s="9">
        <v>-4194.720933333334</v>
      </c>
      <c r="AJ184" t="s">
        <v>6</v>
      </c>
      <c r="AO184" s="40">
        <f t="shared" si="156"/>
        <v>-3999.3503693150692</v>
      </c>
      <c r="AP184" s="40">
        <f t="shared" si="157"/>
        <v>-3999.3503693150692</v>
      </c>
      <c r="AQ184" s="40">
        <f t="shared" si="158"/>
        <v>-3999.3503693150692</v>
      </c>
      <c r="AR184" s="31">
        <v>44820</v>
      </c>
      <c r="AS184" s="32">
        <v>1.0629999999999999</v>
      </c>
      <c r="AT184" s="10"/>
      <c r="BU184" s="1"/>
      <c r="CC184" s="11"/>
      <c r="CD184" s="11"/>
    </row>
    <row r="185" spans="1:82" ht="15" customHeight="1" x14ac:dyDescent="0.25">
      <c r="A185">
        <v>6642</v>
      </c>
      <c r="B185" t="s">
        <v>506</v>
      </c>
      <c r="C185" t="s">
        <v>507</v>
      </c>
      <c r="D185">
        <v>11720</v>
      </c>
      <c r="E185" t="s">
        <v>127</v>
      </c>
      <c r="F185" t="s">
        <v>3</v>
      </c>
      <c r="G185" t="s">
        <v>4</v>
      </c>
      <c r="H185" t="s">
        <v>188</v>
      </c>
      <c r="I185" s="1"/>
      <c r="J185" s="1">
        <v>45097</v>
      </c>
      <c r="K185" s="1">
        <v>45127</v>
      </c>
      <c r="L185" s="1">
        <v>45097</v>
      </c>
      <c r="M185" s="2">
        <v>706151.34</v>
      </c>
      <c r="N185" s="39">
        <f t="shared" si="153"/>
        <v>45107</v>
      </c>
      <c r="O185">
        <v>2.0400000000000001E-2</v>
      </c>
      <c r="P185" t="s">
        <v>8</v>
      </c>
      <c r="Q185" s="4"/>
      <c r="R185" s="1">
        <v>45097</v>
      </c>
      <c r="S185" s="1">
        <v>45097</v>
      </c>
      <c r="T185" s="1">
        <v>45127</v>
      </c>
      <c r="U185" s="1">
        <v>45097</v>
      </c>
      <c r="V185" s="5">
        <f t="shared" si="154"/>
        <v>2.7397260273972601E-2</v>
      </c>
      <c r="W185">
        <f t="shared" si="155"/>
        <v>10</v>
      </c>
      <c r="X185" s="6">
        <v>0</v>
      </c>
      <c r="Y185" s="6">
        <v>0</v>
      </c>
      <c r="Z185" s="6">
        <v>-1200.4572779999999</v>
      </c>
      <c r="AA185" s="6">
        <v>-1200.4572779999999</v>
      </c>
      <c r="AB185">
        <v>0</v>
      </c>
      <c r="AC185">
        <v>-40.015242599999993</v>
      </c>
      <c r="AD185" s="7">
        <v>706151.34</v>
      </c>
      <c r="AE185" s="13">
        <v>2.0400000000000001E-2</v>
      </c>
      <c r="AF185" s="8">
        <v>0</v>
      </c>
      <c r="AG185" s="6">
        <v>0</v>
      </c>
      <c r="AH185" s="6">
        <v>0</v>
      </c>
      <c r="AI185" s="9">
        <v>-1200.4572779999999</v>
      </c>
      <c r="AJ185" t="s">
        <v>6</v>
      </c>
      <c r="AO185" s="40">
        <f t="shared" si="156"/>
        <v>-394.67088591780816</v>
      </c>
      <c r="AP185" s="40">
        <f t="shared" si="157"/>
        <v>-394.67088591780816</v>
      </c>
      <c r="AQ185" s="40">
        <f t="shared" si="158"/>
        <v>-394.67088591780816</v>
      </c>
      <c r="AR185" s="31">
        <v>44823</v>
      </c>
      <c r="AS185" s="32">
        <v>1.0660000000000001</v>
      </c>
      <c r="AT185" s="10"/>
      <c r="BU185" s="1"/>
      <c r="CC185" s="11"/>
      <c r="CD185" s="11"/>
    </row>
    <row r="186" spans="1:82" ht="15" customHeight="1" x14ac:dyDescent="0.25">
      <c r="A186">
        <v>48019</v>
      </c>
      <c r="B186" t="s">
        <v>508</v>
      </c>
      <c r="C186" t="s">
        <v>509</v>
      </c>
      <c r="D186">
        <v>11721</v>
      </c>
      <c r="E186" t="s">
        <v>127</v>
      </c>
      <c r="F186" t="s">
        <v>3</v>
      </c>
      <c r="G186" t="s">
        <v>4</v>
      </c>
      <c r="H186" t="s">
        <v>452</v>
      </c>
      <c r="I186" s="1"/>
      <c r="J186" s="1">
        <v>45078</v>
      </c>
      <c r="K186" s="1">
        <v>45108</v>
      </c>
      <c r="L186" s="1">
        <v>45078</v>
      </c>
      <c r="M186" s="2">
        <v>1480928.24</v>
      </c>
      <c r="N186" s="39">
        <f t="shared" si="153"/>
        <v>45107</v>
      </c>
      <c r="O186">
        <v>2.5899999999999999E-2</v>
      </c>
      <c r="P186" t="s">
        <v>8</v>
      </c>
      <c r="Q186" s="4"/>
      <c r="R186" s="1">
        <v>45078</v>
      </c>
      <c r="S186" s="1">
        <v>45078</v>
      </c>
      <c r="T186" s="1">
        <v>45108</v>
      </c>
      <c r="U186" s="1">
        <v>45078</v>
      </c>
      <c r="V186" s="5">
        <f t="shared" si="154"/>
        <v>7.9452054794520555E-2</v>
      </c>
      <c r="W186">
        <f t="shared" si="155"/>
        <v>29</v>
      </c>
      <c r="X186" s="6">
        <v>0</v>
      </c>
      <c r="Y186" s="6">
        <v>0</v>
      </c>
      <c r="Z186" s="6">
        <v>-3196.3367846666665</v>
      </c>
      <c r="AA186" s="6">
        <v>-3196.3367846666665</v>
      </c>
      <c r="AB186">
        <v>0</v>
      </c>
      <c r="AC186">
        <v>-106.54455948888888</v>
      </c>
      <c r="AD186" s="7">
        <v>1480928.24</v>
      </c>
      <c r="AE186" s="13">
        <v>2.5899999999999999E-2</v>
      </c>
      <c r="AF186" s="8">
        <v>0</v>
      </c>
      <c r="AG186" s="6">
        <v>0</v>
      </c>
      <c r="AH186" s="6">
        <v>0</v>
      </c>
      <c r="AI186" s="9">
        <v>-3196.3367846666665</v>
      </c>
      <c r="AJ186" t="s">
        <v>6</v>
      </c>
      <c r="AO186" s="40">
        <f t="shared" si="156"/>
        <v>-3047.4663042849315</v>
      </c>
      <c r="AP186" s="40">
        <f t="shared" si="157"/>
        <v>-3047.4663042849315</v>
      </c>
      <c r="AQ186" s="40">
        <f t="shared" si="158"/>
        <v>-3047.4663042849315</v>
      </c>
      <c r="AR186" s="31">
        <v>44824</v>
      </c>
      <c r="AS186" s="32">
        <v>1.1000000000000001</v>
      </c>
      <c r="AT186" s="10"/>
      <c r="BU186" s="1"/>
      <c r="CC186" s="11"/>
      <c r="CD186" s="11"/>
    </row>
    <row r="187" spans="1:82" ht="15" customHeight="1" x14ac:dyDescent="0.25">
      <c r="A187">
        <v>45361</v>
      </c>
      <c r="B187" t="s">
        <v>510</v>
      </c>
      <c r="C187" t="s">
        <v>511</v>
      </c>
      <c r="D187">
        <v>11722</v>
      </c>
      <c r="E187" t="s">
        <v>127</v>
      </c>
      <c r="F187" t="s">
        <v>3</v>
      </c>
      <c r="G187" t="s">
        <v>4</v>
      </c>
      <c r="H187" t="s">
        <v>452</v>
      </c>
      <c r="I187" s="1"/>
      <c r="J187" s="1">
        <v>45078</v>
      </c>
      <c r="K187" s="1">
        <v>45108</v>
      </c>
      <c r="L187" s="1">
        <v>45078</v>
      </c>
      <c r="M187" s="2">
        <v>1904460.73</v>
      </c>
      <c r="N187" s="39">
        <f t="shared" si="153"/>
        <v>45107</v>
      </c>
      <c r="O187">
        <v>0.02</v>
      </c>
      <c r="P187" t="s">
        <v>8</v>
      </c>
      <c r="Q187" s="4"/>
      <c r="R187" s="1">
        <v>45078</v>
      </c>
      <c r="S187" s="1">
        <v>45078</v>
      </c>
      <c r="T187" s="1">
        <v>45108</v>
      </c>
      <c r="U187" s="1">
        <v>45078</v>
      </c>
      <c r="V187" s="5">
        <f t="shared" si="154"/>
        <v>7.9452054794520555E-2</v>
      </c>
      <c r="W187">
        <f t="shared" si="155"/>
        <v>29</v>
      </c>
      <c r="X187" s="6">
        <v>0</v>
      </c>
      <c r="Y187" s="6">
        <v>0</v>
      </c>
      <c r="Z187" s="6">
        <v>-3174.1012166666665</v>
      </c>
      <c r="AA187" s="6">
        <v>-3174.1012166666665</v>
      </c>
      <c r="AB187">
        <v>0</v>
      </c>
      <c r="AC187">
        <v>-105.80337388888888</v>
      </c>
      <c r="AD187" s="7">
        <v>1904460.73</v>
      </c>
      <c r="AE187" s="13">
        <v>0.02</v>
      </c>
      <c r="AF187" s="8">
        <v>0</v>
      </c>
      <c r="AG187" s="6">
        <v>0</v>
      </c>
      <c r="AH187" s="6">
        <v>0</v>
      </c>
      <c r="AI187" s="9">
        <v>-3174.1012166666665</v>
      </c>
      <c r="AJ187" t="s">
        <v>6</v>
      </c>
      <c r="AO187" s="40">
        <f t="shared" si="156"/>
        <v>-3026.2663654794519</v>
      </c>
      <c r="AP187" s="40">
        <f t="shared" si="157"/>
        <v>-3026.2663654794519</v>
      </c>
      <c r="AQ187" s="40">
        <f t="shared" si="158"/>
        <v>-3026.2663654794519</v>
      </c>
      <c r="AR187" s="31">
        <v>44825</v>
      </c>
      <c r="AS187" s="32">
        <v>1.1180000000000001</v>
      </c>
      <c r="AT187" s="10"/>
      <c r="BU187" s="1"/>
      <c r="CC187" s="11"/>
      <c r="CD187" s="11"/>
    </row>
    <row r="188" spans="1:82" ht="15" customHeight="1" x14ac:dyDescent="0.25">
      <c r="A188">
        <v>34378</v>
      </c>
      <c r="B188" t="s">
        <v>512</v>
      </c>
      <c r="C188" t="s">
        <v>513</v>
      </c>
      <c r="D188">
        <v>11723</v>
      </c>
      <c r="E188" t="s">
        <v>127</v>
      </c>
      <c r="F188" t="s">
        <v>3</v>
      </c>
      <c r="G188" t="s">
        <v>4</v>
      </c>
      <c r="H188" t="s">
        <v>5</v>
      </c>
      <c r="I188" s="1"/>
      <c r="J188" s="1">
        <v>45085</v>
      </c>
      <c r="K188" s="1">
        <v>45115</v>
      </c>
      <c r="L188" s="1">
        <v>45115</v>
      </c>
      <c r="M188" s="2">
        <v>834474.09</v>
      </c>
      <c r="N188" s="39">
        <f t="shared" si="153"/>
        <v>45107</v>
      </c>
      <c r="O188">
        <v>4.7899999999999998E-2</v>
      </c>
      <c r="P188" t="s">
        <v>8</v>
      </c>
      <c r="Q188" s="4"/>
      <c r="R188" s="1">
        <v>45115</v>
      </c>
      <c r="S188" s="1">
        <v>45085</v>
      </c>
      <c r="T188" s="1">
        <v>45115</v>
      </c>
      <c r="U188" s="1">
        <v>45115</v>
      </c>
      <c r="V188" s="5">
        <f t="shared" si="154"/>
        <v>6.0273972602739728E-2</v>
      </c>
      <c r="W188">
        <f t="shared" si="155"/>
        <v>22</v>
      </c>
      <c r="X188" s="6">
        <v>-3327.8634552973344</v>
      </c>
      <c r="Y188" s="6">
        <v>-3327.8634552973344</v>
      </c>
      <c r="Z188" s="6">
        <v>-3330.9424092499999</v>
      </c>
      <c r="AA188" s="6">
        <v>-3330.9424092499999</v>
      </c>
      <c r="AB188">
        <v>0.99907565079957095</v>
      </c>
      <c r="AC188">
        <v>-111.03141364166666</v>
      </c>
      <c r="AD188" s="7">
        <v>834474.09</v>
      </c>
      <c r="AE188" s="13">
        <v>4.7899999999999998E-2</v>
      </c>
      <c r="AF188" s="8">
        <v>0</v>
      </c>
      <c r="AG188" s="6">
        <v>0</v>
      </c>
      <c r="AH188" s="6">
        <v>0</v>
      </c>
      <c r="AI188" s="9">
        <v>-3327.8634552973344</v>
      </c>
      <c r="AJ188" t="s">
        <v>6</v>
      </c>
      <c r="AO188" s="40">
        <f t="shared" si="156"/>
        <v>-2409.2295781972603</v>
      </c>
      <c r="AP188" s="40">
        <f t="shared" si="157"/>
        <v>-2409.2295781972603</v>
      </c>
      <c r="AQ188" s="40">
        <f t="shared" si="158"/>
        <v>-2409.2295781972603</v>
      </c>
      <c r="AR188" s="31">
        <v>44826</v>
      </c>
      <c r="AS188" s="32">
        <v>1.1200000000000001</v>
      </c>
      <c r="AT188" s="10"/>
      <c r="BU188" s="1"/>
      <c r="CC188" s="11"/>
      <c r="CD188" s="11"/>
    </row>
    <row r="189" spans="1:82" ht="15" customHeight="1" x14ac:dyDescent="0.25">
      <c r="A189">
        <v>41745</v>
      </c>
      <c r="B189" t="s">
        <v>514</v>
      </c>
      <c r="C189" t="s">
        <v>515</v>
      </c>
      <c r="D189">
        <v>11724</v>
      </c>
      <c r="E189" t="s">
        <v>127</v>
      </c>
      <c r="F189" t="s">
        <v>3</v>
      </c>
      <c r="G189" t="s">
        <v>4</v>
      </c>
      <c r="H189" t="s">
        <v>249</v>
      </c>
      <c r="I189" s="1"/>
      <c r="J189" s="1">
        <v>45107</v>
      </c>
      <c r="K189" s="1">
        <v>45108</v>
      </c>
      <c r="L189" s="1">
        <v>45108</v>
      </c>
      <c r="M189" s="2">
        <v>1168153.56</v>
      </c>
      <c r="N189" s="39">
        <f t="shared" si="153"/>
        <v>45107</v>
      </c>
      <c r="O189">
        <v>0</v>
      </c>
      <c r="P189" t="s">
        <v>109</v>
      </c>
      <c r="Q189" s="4"/>
      <c r="R189" s="1">
        <v>45108</v>
      </c>
      <c r="S189" s="1">
        <v>45107</v>
      </c>
      <c r="T189" s="1">
        <v>45108</v>
      </c>
      <c r="U189" s="1">
        <v>45108</v>
      </c>
      <c r="V189" s="5">
        <f t="shared" si="154"/>
        <v>0</v>
      </c>
      <c r="W189">
        <f t="shared" si="155"/>
        <v>0</v>
      </c>
      <c r="X189" s="6">
        <v>0</v>
      </c>
      <c r="Y189" s="6">
        <v>0</v>
      </c>
      <c r="Z189" s="6">
        <v>0</v>
      </c>
      <c r="AA189" s="6">
        <v>0</v>
      </c>
      <c r="AB189">
        <v>0.99988183931922536</v>
      </c>
      <c r="AC189">
        <v>0</v>
      </c>
      <c r="AD189" s="7">
        <v>1168153.56</v>
      </c>
      <c r="AE189" s="13">
        <v>0</v>
      </c>
      <c r="AF189" s="8">
        <v>0</v>
      </c>
      <c r="AG189" s="6">
        <v>0</v>
      </c>
      <c r="AH189" s="6">
        <v>0</v>
      </c>
      <c r="AI189" s="9">
        <v>0</v>
      </c>
      <c r="AJ189" t="s">
        <v>6</v>
      </c>
      <c r="AO189" s="40">
        <f t="shared" si="156"/>
        <v>0</v>
      </c>
      <c r="AP189" s="40">
        <f t="shared" si="157"/>
        <v>0</v>
      </c>
      <c r="AQ189" s="40">
        <f t="shared" si="158"/>
        <v>0</v>
      </c>
      <c r="AR189" s="31">
        <v>44827</v>
      </c>
      <c r="AS189" s="32">
        <v>1.153</v>
      </c>
      <c r="AT189" s="10"/>
      <c r="BU189" s="1"/>
      <c r="CC189" s="11"/>
      <c r="CD189" s="11"/>
    </row>
    <row r="190" spans="1:82" ht="15" customHeight="1" x14ac:dyDescent="0.25">
      <c r="A190">
        <v>44559</v>
      </c>
      <c r="B190" t="s">
        <v>516</v>
      </c>
      <c r="C190" t="s">
        <v>517</v>
      </c>
      <c r="D190">
        <v>11725</v>
      </c>
      <c r="E190" t="s">
        <v>127</v>
      </c>
      <c r="F190" t="s">
        <v>3</v>
      </c>
      <c r="G190" t="s">
        <v>4</v>
      </c>
      <c r="H190" t="s">
        <v>452</v>
      </c>
      <c r="I190" s="1"/>
      <c r="J190" s="1">
        <v>45078</v>
      </c>
      <c r="K190" s="1">
        <v>45108</v>
      </c>
      <c r="L190" s="1">
        <v>45078</v>
      </c>
      <c r="M190" s="2">
        <v>1370916.91</v>
      </c>
      <c r="N190" s="39">
        <f t="shared" si="153"/>
        <v>45107</v>
      </c>
      <c r="O190">
        <v>2.3E-2</v>
      </c>
      <c r="P190" t="s">
        <v>8</v>
      </c>
      <c r="Q190" s="4"/>
      <c r="R190" s="1">
        <v>45078</v>
      </c>
      <c r="S190" s="1">
        <v>45078</v>
      </c>
      <c r="T190" s="1">
        <v>45108</v>
      </c>
      <c r="U190" s="1">
        <v>45078</v>
      </c>
      <c r="V190" s="5">
        <f t="shared" si="154"/>
        <v>7.9452054794520555E-2</v>
      </c>
      <c r="W190">
        <f t="shared" si="155"/>
        <v>29</v>
      </c>
      <c r="X190" s="6">
        <v>0</v>
      </c>
      <c r="Y190" s="6">
        <v>0</v>
      </c>
      <c r="Z190" s="6">
        <v>-2627.5907441666664</v>
      </c>
      <c r="AA190" s="6">
        <v>-2627.5907441666664</v>
      </c>
      <c r="AB190">
        <v>0</v>
      </c>
      <c r="AC190">
        <v>-87.586358138888883</v>
      </c>
      <c r="AD190" s="7">
        <v>1370916.91</v>
      </c>
      <c r="AE190" s="13">
        <v>2.3E-2</v>
      </c>
      <c r="AF190" s="8">
        <v>0</v>
      </c>
      <c r="AG190" s="6">
        <v>0</v>
      </c>
      <c r="AH190" s="6">
        <v>0</v>
      </c>
      <c r="AI190" s="9">
        <v>-2627.5907441666664</v>
      </c>
      <c r="AJ190" t="s">
        <v>6</v>
      </c>
      <c r="AO190" s="40">
        <f t="shared" si="156"/>
        <v>-2505.2098053972604</v>
      </c>
      <c r="AP190" s="40">
        <f t="shared" si="157"/>
        <v>-2505.2098053972604</v>
      </c>
      <c r="AQ190" s="40">
        <f t="shared" si="158"/>
        <v>-2505.2098053972604</v>
      </c>
      <c r="AR190" s="31">
        <v>44830</v>
      </c>
      <c r="AS190" s="32">
        <v>1.1679999999999999</v>
      </c>
      <c r="AT190" s="10"/>
      <c r="BU190" s="1"/>
      <c r="CC190" s="11"/>
      <c r="CD190" s="11"/>
    </row>
    <row r="191" spans="1:82" ht="15" customHeight="1" x14ac:dyDescent="0.25">
      <c r="A191">
        <v>54878</v>
      </c>
      <c r="B191" t="s">
        <v>518</v>
      </c>
      <c r="C191" t="s">
        <v>519</v>
      </c>
      <c r="D191">
        <v>11726</v>
      </c>
      <c r="E191" t="s">
        <v>127</v>
      </c>
      <c r="F191" t="s">
        <v>3</v>
      </c>
      <c r="G191" t="s">
        <v>4</v>
      </c>
      <c r="H191" t="s">
        <v>520</v>
      </c>
      <c r="I191" s="1"/>
      <c r="J191" s="1">
        <v>45092</v>
      </c>
      <c r="K191" s="1">
        <v>45122</v>
      </c>
      <c r="L191" s="1">
        <v>45122</v>
      </c>
      <c r="M191" s="2">
        <v>1157595.74</v>
      </c>
      <c r="N191" s="39">
        <f t="shared" si="153"/>
        <v>45107</v>
      </c>
      <c r="O191">
        <v>1.4E-2</v>
      </c>
      <c r="P191" t="s">
        <v>8</v>
      </c>
      <c r="Q191" s="4"/>
      <c r="R191" s="1">
        <v>45122</v>
      </c>
      <c r="S191" s="1">
        <v>45092</v>
      </c>
      <c r="T191" s="1">
        <v>45122</v>
      </c>
      <c r="U191" s="1">
        <v>45122</v>
      </c>
      <c r="V191" s="5">
        <f t="shared" si="154"/>
        <v>4.1095890410958902E-2</v>
      </c>
      <c r="W191">
        <f t="shared" si="155"/>
        <v>15</v>
      </c>
      <c r="X191" s="6">
        <v>-1348.3215957245513</v>
      </c>
      <c r="Y191" s="6">
        <v>-1348.3215957245513</v>
      </c>
      <c r="Z191" s="6">
        <v>-1350.5283633333333</v>
      </c>
      <c r="AA191" s="6">
        <v>-1350.5283633333333</v>
      </c>
      <c r="AB191">
        <v>0.998365996843387</v>
      </c>
      <c r="AC191">
        <v>-45.017612111111113</v>
      </c>
      <c r="AD191" s="7">
        <v>1157595.74</v>
      </c>
      <c r="AE191" s="13">
        <v>1.4E-2</v>
      </c>
      <c r="AF191" s="8">
        <v>0</v>
      </c>
      <c r="AG191" s="6">
        <v>0</v>
      </c>
      <c r="AH191" s="6">
        <v>0</v>
      </c>
      <c r="AI191" s="9">
        <v>-1348.3215957245513</v>
      </c>
      <c r="AJ191" t="s">
        <v>6</v>
      </c>
      <c r="AO191" s="40">
        <f t="shared" si="156"/>
        <v>-666.01398739726017</v>
      </c>
      <c r="AP191" s="40">
        <f t="shared" si="157"/>
        <v>-666.01398739726017</v>
      </c>
      <c r="AQ191" s="40">
        <f t="shared" si="158"/>
        <v>-666.01398739726017</v>
      </c>
      <c r="AR191" s="31">
        <v>44831</v>
      </c>
      <c r="AS191" s="32">
        <v>1.228</v>
      </c>
      <c r="AT191" s="10"/>
      <c r="BU191" s="1"/>
      <c r="CC191" s="11"/>
      <c r="CD191" s="11"/>
    </row>
    <row r="192" spans="1:82" ht="15" customHeight="1" x14ac:dyDescent="0.25">
      <c r="A192">
        <v>47562</v>
      </c>
      <c r="B192" t="s">
        <v>521</v>
      </c>
      <c r="C192" t="s">
        <v>522</v>
      </c>
      <c r="D192">
        <v>11728</v>
      </c>
      <c r="E192" t="s">
        <v>127</v>
      </c>
      <c r="F192" t="s">
        <v>3</v>
      </c>
      <c r="G192" t="s">
        <v>4</v>
      </c>
      <c r="H192" t="s">
        <v>455</v>
      </c>
      <c r="I192" s="1"/>
      <c r="J192" s="1">
        <v>45078</v>
      </c>
      <c r="K192" s="1">
        <v>45108</v>
      </c>
      <c r="L192" s="1">
        <v>45078</v>
      </c>
      <c r="M192" s="2">
        <v>536615.30000000005</v>
      </c>
      <c r="N192" s="39">
        <f t="shared" si="153"/>
        <v>45107</v>
      </c>
      <c r="O192">
        <v>1.9E-2</v>
      </c>
      <c r="P192" t="s">
        <v>8</v>
      </c>
      <c r="Q192" s="4"/>
      <c r="R192" s="1">
        <v>45078</v>
      </c>
      <c r="S192" s="1">
        <v>45078</v>
      </c>
      <c r="T192" s="1">
        <v>45108</v>
      </c>
      <c r="U192" s="1">
        <v>45078</v>
      </c>
      <c r="V192" s="5">
        <f t="shared" si="154"/>
        <v>7.9452054794520555E-2</v>
      </c>
      <c r="W192">
        <f t="shared" si="155"/>
        <v>29</v>
      </c>
      <c r="X192" s="6">
        <v>0</v>
      </c>
      <c r="Y192" s="6">
        <v>0</v>
      </c>
      <c r="Z192" s="6">
        <v>-849.64089166666668</v>
      </c>
      <c r="AA192" s="6">
        <v>-849.64089166666668</v>
      </c>
      <c r="AB192">
        <v>0</v>
      </c>
      <c r="AC192">
        <v>-28.321363055555555</v>
      </c>
      <c r="AD192" s="7">
        <v>536615.30000000005</v>
      </c>
      <c r="AE192" s="13">
        <v>1.9E-2</v>
      </c>
      <c r="AF192" s="8">
        <v>0</v>
      </c>
      <c r="AG192" s="6">
        <v>0</v>
      </c>
      <c r="AH192" s="6">
        <v>0</v>
      </c>
      <c r="AI192" s="9">
        <v>-849.64089166666668</v>
      </c>
      <c r="AJ192" t="s">
        <v>6</v>
      </c>
      <c r="AO192" s="40">
        <f t="shared" si="156"/>
        <v>-810.06857616438367</v>
      </c>
      <c r="AP192" s="40">
        <f t="shared" si="157"/>
        <v>-810.06857616438367</v>
      </c>
      <c r="AQ192" s="40">
        <f t="shared" si="158"/>
        <v>-810.06857616438367</v>
      </c>
      <c r="AR192" s="31">
        <v>44832</v>
      </c>
      <c r="AS192" s="32">
        <v>1.1930000000000001</v>
      </c>
      <c r="AT192" s="10"/>
      <c r="BU192" s="1"/>
      <c r="CC192" s="11"/>
      <c r="CD192" s="11"/>
    </row>
    <row r="193" spans="1:82" ht="15" customHeight="1" x14ac:dyDescent="0.25">
      <c r="A193">
        <v>52161</v>
      </c>
      <c r="B193" t="s">
        <v>523</v>
      </c>
      <c r="C193" t="s">
        <v>524</v>
      </c>
      <c r="D193">
        <v>11731</v>
      </c>
      <c r="E193" t="s">
        <v>127</v>
      </c>
      <c r="F193" t="s">
        <v>3</v>
      </c>
      <c r="G193" t="s">
        <v>4</v>
      </c>
      <c r="H193" t="s">
        <v>266</v>
      </c>
      <c r="I193" s="1"/>
      <c r="J193" s="1">
        <v>45092</v>
      </c>
      <c r="K193" s="1">
        <v>45122</v>
      </c>
      <c r="L193" s="1">
        <v>45092</v>
      </c>
      <c r="M193" s="2">
        <v>53403.199999999997</v>
      </c>
      <c r="N193" s="39">
        <f t="shared" si="153"/>
        <v>45107</v>
      </c>
      <c r="O193">
        <v>8.2000000000000007E-3</v>
      </c>
      <c r="P193" t="s">
        <v>8</v>
      </c>
      <c r="Q193" s="4"/>
      <c r="R193" s="1">
        <v>45092</v>
      </c>
      <c r="S193" s="1">
        <v>45092</v>
      </c>
      <c r="T193" s="1">
        <v>45122</v>
      </c>
      <c r="U193" s="1">
        <v>45092</v>
      </c>
      <c r="V193" s="5">
        <f t="shared" si="154"/>
        <v>4.1095890410958902E-2</v>
      </c>
      <c r="W193">
        <f t="shared" si="155"/>
        <v>15</v>
      </c>
      <c r="X193" s="6">
        <v>0</v>
      </c>
      <c r="Y193" s="6">
        <v>0</v>
      </c>
      <c r="Z193" s="6">
        <v>-36.492186666666669</v>
      </c>
      <c r="AA193" s="6">
        <v>-36.492186666666669</v>
      </c>
      <c r="AB193">
        <v>0</v>
      </c>
      <c r="AC193">
        <v>-1.2164062222222223</v>
      </c>
      <c r="AD193" s="7">
        <v>53403.199999999997</v>
      </c>
      <c r="AE193" s="13">
        <v>8.2000000000000007E-3</v>
      </c>
      <c r="AF193" s="8">
        <v>0</v>
      </c>
      <c r="AG193" s="6">
        <v>0</v>
      </c>
      <c r="AH193" s="6">
        <v>0</v>
      </c>
      <c r="AI193" s="9">
        <v>-36.492186666666669</v>
      </c>
      <c r="AJ193" t="s">
        <v>6</v>
      </c>
      <c r="AO193" s="40">
        <f t="shared" si="156"/>
        <v>-17.996146849315068</v>
      </c>
      <c r="AP193" s="40">
        <f t="shared" si="157"/>
        <v>-17.996146849315068</v>
      </c>
      <c r="AQ193" s="40">
        <f t="shared" si="158"/>
        <v>-17.996146849315068</v>
      </c>
      <c r="AR193" s="31">
        <v>44833</v>
      </c>
      <c r="AS193" s="32">
        <v>1.1599999999999999</v>
      </c>
      <c r="AT193" s="10"/>
      <c r="BU193" s="1"/>
      <c r="CC193" s="11"/>
      <c r="CD193" s="11"/>
    </row>
    <row r="194" spans="1:82" ht="15" customHeight="1" x14ac:dyDescent="0.25">
      <c r="A194">
        <v>52162</v>
      </c>
      <c r="B194" t="s">
        <v>523</v>
      </c>
      <c r="C194" t="s">
        <v>524</v>
      </c>
      <c r="D194">
        <v>11731</v>
      </c>
      <c r="E194" t="s">
        <v>127</v>
      </c>
      <c r="F194" t="s">
        <v>3</v>
      </c>
      <c r="G194" t="s">
        <v>4</v>
      </c>
      <c r="H194" t="s">
        <v>266</v>
      </c>
      <c r="I194" s="1"/>
      <c r="J194" s="1">
        <v>45092</v>
      </c>
      <c r="K194" s="1">
        <v>45122</v>
      </c>
      <c r="L194" s="1">
        <v>45122</v>
      </c>
      <c r="M194" s="2">
        <v>24139.11</v>
      </c>
      <c r="N194" s="39">
        <f t="shared" si="153"/>
        <v>45107</v>
      </c>
      <c r="O194">
        <v>8.2000000000000007E-3</v>
      </c>
      <c r="P194" t="s">
        <v>8</v>
      </c>
      <c r="Q194" s="4"/>
      <c r="R194" s="1">
        <v>45122</v>
      </c>
      <c r="S194" s="1">
        <v>45092</v>
      </c>
      <c r="T194" s="1">
        <v>45122</v>
      </c>
      <c r="U194" s="1">
        <v>45122</v>
      </c>
      <c r="V194" s="5">
        <f t="shared" si="154"/>
        <v>4.1095890410958902E-2</v>
      </c>
      <c r="W194">
        <f t="shared" si="155"/>
        <v>15</v>
      </c>
      <c r="X194" s="6">
        <v>-16.468105522342483</v>
      </c>
      <c r="Y194" s="6">
        <v>-16.468105522342483</v>
      </c>
      <c r="Z194" s="6">
        <v>-16.495058499999999</v>
      </c>
      <c r="AA194" s="6">
        <v>-16.495058499999999</v>
      </c>
      <c r="AB194">
        <v>0.998365996843387</v>
      </c>
      <c r="AC194">
        <v>-0.54983528333333331</v>
      </c>
      <c r="AD194" s="7">
        <v>24139.11</v>
      </c>
      <c r="AE194" s="13">
        <v>8.2000000000000007E-3</v>
      </c>
      <c r="AF194" s="8">
        <v>0</v>
      </c>
      <c r="AG194" s="6">
        <v>0</v>
      </c>
      <c r="AH194" s="6">
        <v>0</v>
      </c>
      <c r="AI194" s="9">
        <v>-16.468105522342483</v>
      </c>
      <c r="AJ194" t="s">
        <v>6</v>
      </c>
      <c r="AO194" s="40">
        <f t="shared" si="156"/>
        <v>-8.1345493972602743</v>
      </c>
      <c r="AP194" s="40">
        <f t="shared" si="157"/>
        <v>-8.1345493972602743</v>
      </c>
      <c r="AQ194" s="40">
        <f t="shared" si="158"/>
        <v>-8.1345493972602743</v>
      </c>
      <c r="AR194" s="31">
        <v>44834</v>
      </c>
      <c r="AS194" s="32">
        <v>1.173</v>
      </c>
      <c r="AT194" s="10"/>
      <c r="BU194" s="1"/>
      <c r="CC194" s="11"/>
      <c r="CD194" s="11"/>
    </row>
    <row r="195" spans="1:82" ht="15" customHeight="1" x14ac:dyDescent="0.25">
      <c r="A195">
        <v>24504</v>
      </c>
      <c r="B195" t="s">
        <v>525</v>
      </c>
      <c r="C195" t="s">
        <v>526</v>
      </c>
      <c r="D195">
        <v>11734</v>
      </c>
      <c r="E195" t="s">
        <v>127</v>
      </c>
      <c r="F195" t="s">
        <v>3</v>
      </c>
      <c r="G195" t="s">
        <v>4</v>
      </c>
      <c r="H195" t="s">
        <v>527</v>
      </c>
      <c r="I195" s="1"/>
      <c r="J195" s="1">
        <v>45082</v>
      </c>
      <c r="K195" s="1">
        <v>45112</v>
      </c>
      <c r="L195" s="1">
        <v>45112</v>
      </c>
      <c r="M195" s="2">
        <v>650717.79</v>
      </c>
      <c r="N195" s="39">
        <f t="shared" ref="N195:N258" si="159">$A$1</f>
        <v>45107</v>
      </c>
      <c r="O195">
        <v>5.2999999999999999E-2</v>
      </c>
      <c r="P195" t="s">
        <v>109</v>
      </c>
      <c r="Q195" s="4"/>
      <c r="R195" s="1">
        <v>45112</v>
      </c>
      <c r="S195" s="1">
        <v>45082</v>
      </c>
      <c r="T195" s="1">
        <v>45112</v>
      </c>
      <c r="U195" s="1">
        <v>45112</v>
      </c>
      <c r="V195" s="5">
        <f t="shared" ref="V195:V258" si="160">W195/365</f>
        <v>6.8493150684931503E-2</v>
      </c>
      <c r="W195">
        <f t="shared" ref="W195:W258" si="161">N195-J195</f>
        <v>25</v>
      </c>
      <c r="X195" s="6">
        <v>-2872.3199277983213</v>
      </c>
      <c r="Y195" s="6">
        <v>-2872.3199277983213</v>
      </c>
      <c r="Z195" s="6">
        <v>-2874.0035724999998</v>
      </c>
      <c r="AA195" s="6">
        <v>-2874.0035724999998</v>
      </c>
      <c r="AB195">
        <v>0.99941418141654781</v>
      </c>
      <c r="AC195">
        <v>-95.800119083333328</v>
      </c>
      <c r="AD195" s="7">
        <v>650717.79</v>
      </c>
      <c r="AE195" s="13">
        <v>5.2999999999999999E-2</v>
      </c>
      <c r="AF195" s="8">
        <v>0</v>
      </c>
      <c r="AG195" s="6">
        <v>0</v>
      </c>
      <c r="AH195" s="6">
        <v>0</v>
      </c>
      <c r="AI195" s="9">
        <v>-2872.3199277983213</v>
      </c>
      <c r="AJ195" t="s">
        <v>6</v>
      </c>
      <c r="AO195" s="40">
        <f t="shared" si="156"/>
        <v>-2362.1947171232878</v>
      </c>
      <c r="AP195" s="40">
        <f t="shared" si="157"/>
        <v>-2362.1947171232878</v>
      </c>
      <c r="AQ195" s="40">
        <f t="shared" si="158"/>
        <v>-2362.1947171232878</v>
      </c>
      <c r="AR195" s="31">
        <v>44837</v>
      </c>
      <c r="AS195" s="32">
        <v>1.1850000000000001</v>
      </c>
      <c r="AT195" s="10"/>
      <c r="BU195" s="1"/>
      <c r="CC195" s="11"/>
      <c r="CD195" s="11"/>
    </row>
    <row r="196" spans="1:82" ht="15" customHeight="1" x14ac:dyDescent="0.25">
      <c r="A196">
        <v>16561</v>
      </c>
      <c r="B196" t="s">
        <v>528</v>
      </c>
      <c r="C196" t="s">
        <v>529</v>
      </c>
      <c r="D196">
        <v>11741</v>
      </c>
      <c r="E196" t="s">
        <v>2</v>
      </c>
      <c r="F196" t="s">
        <v>3</v>
      </c>
      <c r="G196" t="s">
        <v>4</v>
      </c>
      <c r="H196" t="s">
        <v>530</v>
      </c>
      <c r="I196" s="1">
        <v>45092</v>
      </c>
      <c r="J196" s="1">
        <v>45096</v>
      </c>
      <c r="K196" s="1">
        <v>45188</v>
      </c>
      <c r="L196" s="1">
        <v>45188</v>
      </c>
      <c r="M196" s="2">
        <v>10000000</v>
      </c>
      <c r="N196" s="39">
        <f t="shared" si="159"/>
        <v>45107</v>
      </c>
      <c r="O196" t="s">
        <v>15</v>
      </c>
      <c r="P196" t="s">
        <v>8</v>
      </c>
      <c r="Q196" s="4">
        <v>1.95E-2</v>
      </c>
      <c r="R196" s="1">
        <v>45092</v>
      </c>
      <c r="S196" s="1">
        <v>45096</v>
      </c>
      <c r="T196" s="1">
        <v>45188</v>
      </c>
      <c r="U196" s="1">
        <v>45188</v>
      </c>
      <c r="V196" s="5">
        <f t="shared" si="160"/>
        <v>3.0136986301369864E-2</v>
      </c>
      <c r="W196">
        <f t="shared" si="161"/>
        <v>11</v>
      </c>
      <c r="X196" s="6">
        <v>-89914.432011892422</v>
      </c>
      <c r="Y196" s="6">
        <v>-89914.432011892422</v>
      </c>
      <c r="Z196" s="6">
        <v>-90645.555555555547</v>
      </c>
      <c r="AA196" s="6">
        <v>-90645.555555555547</v>
      </c>
      <c r="AB196">
        <v>0.99193425933370738</v>
      </c>
      <c r="AC196">
        <v>-1526.9444444444443</v>
      </c>
      <c r="AD196" s="7">
        <v>10000000</v>
      </c>
      <c r="AE196" s="13">
        <v>3.5470000000000002E-2</v>
      </c>
      <c r="AF196" s="8">
        <v>1.95E-2</v>
      </c>
      <c r="AG196" s="6">
        <v>-49431.390590129748</v>
      </c>
      <c r="AH196" s="6">
        <v>-49833.333333333328</v>
      </c>
      <c r="AI196" s="9">
        <v>-139345.82260202218</v>
      </c>
      <c r="AJ196" t="s">
        <v>6</v>
      </c>
      <c r="AK196">
        <f t="shared" ref="AK196:AK197" si="162">VLOOKUP(I196,$AR$2:$AS$603,2,FALSE)</f>
        <v>3.5470000000000002</v>
      </c>
      <c r="AL196" s="8">
        <f t="shared" ref="AL196:AL197" si="163">AK196/100+$AT$1</f>
        <v>4.5470000000000003E-2</v>
      </c>
      <c r="AM196" s="35">
        <f t="shared" ref="AM196:AM197" si="164">AK196/100-$AT$1</f>
        <v>2.547E-2</v>
      </c>
      <c r="AN196" s="4">
        <f t="shared" ref="AN196:AN197" si="165">IF(AND(RIGHT(O196,3)="Max",AM196&lt;0%),0%,AM196)</f>
        <v>2.547E-2</v>
      </c>
      <c r="AO196" s="36">
        <f t="shared" ref="AO196:AO197" si="166">-(((AL196+AF196)*AD196*V196))</f>
        <v>-19580</v>
      </c>
      <c r="AP196" s="37">
        <f t="shared" ref="AP196:AP197" si="167">-(((AE196+AF196)*AD196*V196))</f>
        <v>-16566.301369863013</v>
      </c>
      <c r="AQ196" s="36">
        <f t="shared" ref="AQ196:AQ197" si="168">-(((AN196+AF196)*AD196*V196))</f>
        <v>-13552.602739726026</v>
      </c>
      <c r="AR196" s="31">
        <v>44838</v>
      </c>
      <c r="AS196" s="32">
        <v>1.173</v>
      </c>
      <c r="AT196" s="10"/>
      <c r="BU196" s="1"/>
      <c r="CC196" s="11"/>
      <c r="CD196" s="11"/>
    </row>
    <row r="197" spans="1:82" ht="15" customHeight="1" x14ac:dyDescent="0.25">
      <c r="A197">
        <v>16281</v>
      </c>
      <c r="B197" t="s">
        <v>531</v>
      </c>
      <c r="C197" t="s">
        <v>532</v>
      </c>
      <c r="D197">
        <v>11743</v>
      </c>
      <c r="E197" t="s">
        <v>2</v>
      </c>
      <c r="F197" t="s">
        <v>3</v>
      </c>
      <c r="G197" t="s">
        <v>4</v>
      </c>
      <c r="H197" t="s">
        <v>266</v>
      </c>
      <c r="I197" s="1">
        <v>45030</v>
      </c>
      <c r="J197" s="1">
        <v>45034</v>
      </c>
      <c r="K197" s="1">
        <v>45125</v>
      </c>
      <c r="L197" s="1">
        <v>45125</v>
      </c>
      <c r="M197" s="2">
        <v>2363864.91</v>
      </c>
      <c r="N197" s="39">
        <f t="shared" si="159"/>
        <v>45107</v>
      </c>
      <c r="O197" t="s">
        <v>7</v>
      </c>
      <c r="P197" t="s">
        <v>8</v>
      </c>
      <c r="Q197" s="4">
        <v>1.6E-2</v>
      </c>
      <c r="R197" s="1">
        <v>45030</v>
      </c>
      <c r="S197" s="1">
        <v>45034</v>
      </c>
      <c r="T197" s="1">
        <v>45125</v>
      </c>
      <c r="U197" s="1">
        <v>45125</v>
      </c>
      <c r="V197" s="5">
        <f t="shared" si="160"/>
        <v>0.2</v>
      </c>
      <c r="W197">
        <f t="shared" si="161"/>
        <v>73</v>
      </c>
      <c r="X197" s="6">
        <v>-18935.54252750122</v>
      </c>
      <c r="Y197" s="6">
        <v>-18935.54252750122</v>
      </c>
      <c r="Z197" s="6">
        <v>-18971.657475604166</v>
      </c>
      <c r="AA197" s="6">
        <v>-18971.657475604166</v>
      </c>
      <c r="AB197">
        <v>0.99809637359574999</v>
      </c>
      <c r="AC197">
        <v>-313.54041514583332</v>
      </c>
      <c r="AD197" s="7">
        <v>2363864.91</v>
      </c>
      <c r="AE197" s="13">
        <v>3.175E-2</v>
      </c>
      <c r="AF197" s="8">
        <v>1.6E-2</v>
      </c>
      <c r="AG197" s="6">
        <v>-9542.3206437801437</v>
      </c>
      <c r="AH197" s="6">
        <v>-9560.5203026666677</v>
      </c>
      <c r="AI197" s="9">
        <v>-28477.863171281366</v>
      </c>
      <c r="AJ197" t="s">
        <v>6</v>
      </c>
      <c r="AK197">
        <f t="shared" si="162"/>
        <v>3.1749999999999998</v>
      </c>
      <c r="AL197" s="8">
        <f t="shared" si="163"/>
        <v>4.1750000000000002E-2</v>
      </c>
      <c r="AM197" s="35">
        <f t="shared" si="164"/>
        <v>2.1749999999999999E-2</v>
      </c>
      <c r="AN197" s="4">
        <f t="shared" si="165"/>
        <v>2.1749999999999999E-2</v>
      </c>
      <c r="AO197" s="36">
        <f t="shared" si="166"/>
        <v>-27302.639710500007</v>
      </c>
      <c r="AP197" s="37">
        <f t="shared" si="167"/>
        <v>-22574.909890500003</v>
      </c>
      <c r="AQ197" s="36">
        <f t="shared" si="168"/>
        <v>-17847.180070500002</v>
      </c>
      <c r="AR197" s="31">
        <v>44839</v>
      </c>
      <c r="AS197" s="32">
        <v>1.2</v>
      </c>
      <c r="AT197" s="10"/>
      <c r="BU197" s="1"/>
      <c r="CC197" s="11"/>
      <c r="CD197" s="11"/>
    </row>
    <row r="198" spans="1:82" ht="15" customHeight="1" x14ac:dyDescent="0.25">
      <c r="A198">
        <v>17106</v>
      </c>
      <c r="B198" t="s">
        <v>533</v>
      </c>
      <c r="C198" t="s">
        <v>534</v>
      </c>
      <c r="D198">
        <v>11744</v>
      </c>
      <c r="E198" t="s">
        <v>127</v>
      </c>
      <c r="F198" t="s">
        <v>3</v>
      </c>
      <c r="G198" t="s">
        <v>4</v>
      </c>
      <c r="H198" t="s">
        <v>222</v>
      </c>
      <c r="I198" s="1"/>
      <c r="J198" s="1">
        <v>44927</v>
      </c>
      <c r="K198" s="1">
        <v>45292</v>
      </c>
      <c r="L198" s="1">
        <v>45292</v>
      </c>
      <c r="M198" s="2">
        <v>499999958.5</v>
      </c>
      <c r="N198" s="39">
        <f t="shared" si="159"/>
        <v>45107</v>
      </c>
      <c r="O198">
        <v>3.8E-3</v>
      </c>
      <c r="P198" t="s">
        <v>223</v>
      </c>
      <c r="Q198" s="4"/>
      <c r="R198" s="1">
        <v>45292</v>
      </c>
      <c r="S198" s="1">
        <v>44927</v>
      </c>
      <c r="T198" s="1">
        <v>45292</v>
      </c>
      <c r="U198" s="1">
        <v>45292</v>
      </c>
      <c r="V198" s="5">
        <f t="shared" si="160"/>
        <v>0.49315068493150682</v>
      </c>
      <c r="W198">
        <f t="shared" si="161"/>
        <v>180</v>
      </c>
      <c r="X198" s="6">
        <v>-1863932.1833513626</v>
      </c>
      <c r="Y198" s="6">
        <v>-1863932.1833513626</v>
      </c>
      <c r="Z198" s="6">
        <v>-1899999.8422999999</v>
      </c>
      <c r="AA198" s="6">
        <v>-1899999.8422999999</v>
      </c>
      <c r="AB198">
        <v>0.98101702003039304</v>
      </c>
      <c r="AC198">
        <v>-5205.4790199999998</v>
      </c>
      <c r="AD198" s="7">
        <v>499999958.5</v>
      </c>
      <c r="AE198" s="13">
        <v>3.8E-3</v>
      </c>
      <c r="AF198" s="8">
        <v>0</v>
      </c>
      <c r="AG198" s="6">
        <v>0</v>
      </c>
      <c r="AH198" s="6">
        <v>0</v>
      </c>
      <c r="AI198" s="9">
        <v>-1863932.1833513626</v>
      </c>
      <c r="AJ198" t="s">
        <v>6</v>
      </c>
      <c r="AO198" s="40">
        <f t="shared" ref="AO198:AO199" si="169">AP198</f>
        <v>-936986.22360000003</v>
      </c>
      <c r="AP198" s="40">
        <f t="shared" ref="AP198:AP199" si="170">-V198*M198*AE198</f>
        <v>-936986.22360000003</v>
      </c>
      <c r="AQ198" s="40">
        <f t="shared" ref="AQ198:AQ199" si="171">AP198</f>
        <v>-936986.22360000003</v>
      </c>
      <c r="AR198" s="31">
        <v>44840</v>
      </c>
      <c r="AS198" s="32">
        <v>1.248</v>
      </c>
      <c r="AT198" s="10"/>
      <c r="BU198" s="1"/>
      <c r="CC198" s="11"/>
      <c r="CD198" s="11"/>
    </row>
    <row r="199" spans="1:82" ht="15" customHeight="1" x14ac:dyDescent="0.25">
      <c r="A199">
        <v>17107</v>
      </c>
      <c r="B199" t="s">
        <v>533</v>
      </c>
      <c r="C199" t="s">
        <v>534</v>
      </c>
      <c r="D199">
        <v>11744</v>
      </c>
      <c r="E199" t="s">
        <v>127</v>
      </c>
      <c r="F199" t="s">
        <v>3</v>
      </c>
      <c r="G199" t="s">
        <v>4</v>
      </c>
      <c r="H199" t="s">
        <v>222</v>
      </c>
      <c r="I199" s="1"/>
      <c r="J199" s="1">
        <v>45063</v>
      </c>
      <c r="K199" s="1">
        <v>45429</v>
      </c>
      <c r="L199" s="1">
        <v>45429</v>
      </c>
      <c r="M199" s="2">
        <v>499999958.5</v>
      </c>
      <c r="N199" s="39">
        <f t="shared" si="159"/>
        <v>45107</v>
      </c>
      <c r="O199">
        <v>3.8E-3</v>
      </c>
      <c r="P199" t="s">
        <v>223</v>
      </c>
      <c r="Q199" s="4"/>
      <c r="R199" s="1">
        <v>45429</v>
      </c>
      <c r="S199" s="1">
        <v>45063</v>
      </c>
      <c r="T199" s="1">
        <v>45429</v>
      </c>
      <c r="U199" s="1">
        <v>45429</v>
      </c>
      <c r="V199" s="5">
        <f t="shared" si="160"/>
        <v>0.12054794520547946</v>
      </c>
      <c r="W199">
        <f t="shared" si="161"/>
        <v>44</v>
      </c>
      <c r="X199" s="6">
        <v>-1841863.8276496432</v>
      </c>
      <c r="Y199" s="6">
        <v>-1841863.8276496432</v>
      </c>
      <c r="Z199" s="6">
        <v>-1905205.3213200001</v>
      </c>
      <c r="AA199" s="6">
        <v>-1905205.3213200001</v>
      </c>
      <c r="AB199">
        <v>0.96675345540895741</v>
      </c>
      <c r="AC199">
        <v>-5205.4790200000007</v>
      </c>
      <c r="AD199" s="7">
        <v>499999958.5</v>
      </c>
      <c r="AE199" s="13">
        <v>3.8E-3</v>
      </c>
      <c r="AF199" s="8">
        <v>0</v>
      </c>
      <c r="AG199" s="6">
        <v>0</v>
      </c>
      <c r="AH199" s="6">
        <v>0</v>
      </c>
      <c r="AI199" s="9">
        <v>-1841863.8276496432</v>
      </c>
      <c r="AJ199" t="s">
        <v>6</v>
      </c>
      <c r="AO199" s="40">
        <f t="shared" si="169"/>
        <v>-229041.07688000001</v>
      </c>
      <c r="AP199" s="40">
        <f t="shared" si="170"/>
        <v>-229041.07688000001</v>
      </c>
      <c r="AQ199" s="40">
        <f t="shared" si="171"/>
        <v>-229041.07688000001</v>
      </c>
      <c r="AR199" s="31">
        <v>44841</v>
      </c>
      <c r="AS199" s="32">
        <v>1.288</v>
      </c>
      <c r="AT199" s="10"/>
      <c r="BU199" s="1"/>
      <c r="CC199" s="11"/>
      <c r="CD199" s="11"/>
    </row>
    <row r="200" spans="1:82" ht="15" customHeight="1" x14ac:dyDescent="0.25">
      <c r="A200">
        <v>3741</v>
      </c>
      <c r="B200" t="s">
        <v>535</v>
      </c>
      <c r="C200" t="s">
        <v>536</v>
      </c>
      <c r="D200">
        <v>11748</v>
      </c>
      <c r="E200" t="s">
        <v>2</v>
      </c>
      <c r="F200" t="s">
        <v>3</v>
      </c>
      <c r="G200" t="s">
        <v>4</v>
      </c>
      <c r="H200" t="s">
        <v>95</v>
      </c>
      <c r="I200" s="1">
        <v>44986</v>
      </c>
      <c r="J200" s="1">
        <v>45043</v>
      </c>
      <c r="K200" s="1">
        <v>45134</v>
      </c>
      <c r="L200" s="1">
        <v>45043</v>
      </c>
      <c r="M200" s="2">
        <v>480952.27</v>
      </c>
      <c r="N200" s="39">
        <f t="shared" si="159"/>
        <v>45107</v>
      </c>
      <c r="O200" t="s">
        <v>15</v>
      </c>
      <c r="P200" t="s">
        <v>8</v>
      </c>
      <c r="Q200" s="4">
        <v>2.47E-2</v>
      </c>
      <c r="R200" s="1">
        <v>44986</v>
      </c>
      <c r="S200" s="1">
        <v>45043</v>
      </c>
      <c r="T200" s="1">
        <v>45134</v>
      </c>
      <c r="U200" s="1">
        <v>45043</v>
      </c>
      <c r="V200" s="5">
        <f t="shared" si="160"/>
        <v>0.17534246575342466</v>
      </c>
      <c r="W200">
        <f t="shared" si="161"/>
        <v>64</v>
      </c>
      <c r="X200" s="6">
        <v>0</v>
      </c>
      <c r="Y200" s="6">
        <v>0</v>
      </c>
      <c r="Z200" s="6">
        <v>-3383.4057009530557</v>
      </c>
      <c r="AA200" s="6">
        <v>-3383.4057009530557</v>
      </c>
      <c r="AB200">
        <v>0</v>
      </c>
      <c r="AC200">
        <v>-70.178952064166666</v>
      </c>
      <c r="AD200" s="7">
        <v>480952.27</v>
      </c>
      <c r="AE200" s="13">
        <v>2.7830000000000001E-2</v>
      </c>
      <c r="AF200" s="8">
        <v>2.47E-2</v>
      </c>
      <c r="AG200" s="6">
        <v>0</v>
      </c>
      <c r="AH200" s="6">
        <v>-3002.8789368861112</v>
      </c>
      <c r="AI200" s="9">
        <v>-6386.2846378391669</v>
      </c>
      <c r="AJ200" t="s">
        <v>6</v>
      </c>
      <c r="AK200">
        <f>VLOOKUP(I200,$AR$2:$AS$603,2,FALSE)</f>
        <v>2.7829999999999999</v>
      </c>
      <c r="AL200" s="8">
        <f>AK200/100+$AT$1</f>
        <v>3.7830000000000003E-2</v>
      </c>
      <c r="AM200" s="35">
        <f>AK200/100-$AT$1</f>
        <v>1.7829999999999999E-2</v>
      </c>
      <c r="AN200" s="4">
        <f>IF(AND(RIGHT(O200,3)="Max",AM200&lt;0%),0%,AM200)</f>
        <v>1.7829999999999999E-2</v>
      </c>
      <c r="AO200" s="36">
        <f>-(((AL200+AF200)*AD200*V200))</f>
        <v>-5273.2397489271234</v>
      </c>
      <c r="AP200" s="37">
        <f>-(((AE200+AF200)*AD200*V200))</f>
        <v>-4429.9261796120545</v>
      </c>
      <c r="AQ200" s="36">
        <f>-(((AN200+AF200)*AD200*V200))</f>
        <v>-3586.6126102969861</v>
      </c>
      <c r="AR200" s="31">
        <v>44844</v>
      </c>
      <c r="AS200" s="32">
        <v>1.319</v>
      </c>
      <c r="AT200" s="10"/>
      <c r="BU200" s="1"/>
      <c r="CC200" s="11"/>
      <c r="CD200" s="11"/>
    </row>
    <row r="201" spans="1:82" ht="15" customHeight="1" x14ac:dyDescent="0.25">
      <c r="A201">
        <v>49739</v>
      </c>
      <c r="B201" t="s">
        <v>537</v>
      </c>
      <c r="C201" t="s">
        <v>538</v>
      </c>
      <c r="D201">
        <v>11750</v>
      </c>
      <c r="E201" t="s">
        <v>127</v>
      </c>
      <c r="F201" t="s">
        <v>3</v>
      </c>
      <c r="G201" t="s">
        <v>4</v>
      </c>
      <c r="H201" t="s">
        <v>243</v>
      </c>
      <c r="I201" s="1"/>
      <c r="J201" s="1">
        <v>45078</v>
      </c>
      <c r="K201" s="1">
        <v>45108</v>
      </c>
      <c r="L201" s="1">
        <v>45078</v>
      </c>
      <c r="M201" s="2">
        <v>385381.5</v>
      </c>
      <c r="N201" s="39">
        <f t="shared" si="159"/>
        <v>45107</v>
      </c>
      <c r="O201">
        <v>2.6499999999999999E-2</v>
      </c>
      <c r="P201" t="s">
        <v>8</v>
      </c>
      <c r="Q201" s="4"/>
      <c r="R201" s="1">
        <v>45078</v>
      </c>
      <c r="S201" s="1">
        <v>45078</v>
      </c>
      <c r="T201" s="1">
        <v>45108</v>
      </c>
      <c r="U201" s="1">
        <v>45078</v>
      </c>
      <c r="V201" s="5">
        <f t="shared" si="160"/>
        <v>7.9452054794520555E-2</v>
      </c>
      <c r="W201">
        <f t="shared" si="161"/>
        <v>29</v>
      </c>
      <c r="X201" s="6">
        <v>0</v>
      </c>
      <c r="Y201" s="6">
        <v>0</v>
      </c>
      <c r="Z201" s="6">
        <v>-851.05081249999989</v>
      </c>
      <c r="AA201" s="6">
        <v>-851.05081249999989</v>
      </c>
      <c r="AB201">
        <v>0</v>
      </c>
      <c r="AC201">
        <v>-28.368360416666665</v>
      </c>
      <c r="AD201" s="7">
        <v>385381.5</v>
      </c>
      <c r="AE201" s="13">
        <v>2.6499999999999999E-2</v>
      </c>
      <c r="AF201" s="8">
        <v>0</v>
      </c>
      <c r="AG201" s="6">
        <v>0</v>
      </c>
      <c r="AH201" s="6">
        <v>0</v>
      </c>
      <c r="AI201" s="9">
        <v>-851.05081249999989</v>
      </c>
      <c r="AJ201" t="s">
        <v>6</v>
      </c>
      <c r="AO201" s="40">
        <f t="shared" ref="AO201:AO202" si="172">AP201</f>
        <v>-811.41282945205478</v>
      </c>
      <c r="AP201" s="40">
        <f t="shared" ref="AP201:AP202" si="173">-V201*M201*AE201</f>
        <v>-811.41282945205478</v>
      </c>
      <c r="AQ201" s="40">
        <f t="shared" ref="AQ201:AQ202" si="174">AP201</f>
        <v>-811.41282945205478</v>
      </c>
      <c r="AR201" s="31">
        <v>44845</v>
      </c>
      <c r="AS201" s="32">
        <v>1.34</v>
      </c>
      <c r="AT201" s="10"/>
      <c r="BU201" s="1"/>
      <c r="CC201" s="11"/>
      <c r="CD201" s="11"/>
    </row>
    <row r="202" spans="1:82" ht="15" customHeight="1" x14ac:dyDescent="0.25">
      <c r="A202">
        <v>43885</v>
      </c>
      <c r="B202" t="s">
        <v>539</v>
      </c>
      <c r="C202" t="s">
        <v>540</v>
      </c>
      <c r="D202">
        <v>11756</v>
      </c>
      <c r="E202" t="s">
        <v>127</v>
      </c>
      <c r="F202" t="s">
        <v>3</v>
      </c>
      <c r="G202" t="s">
        <v>4</v>
      </c>
      <c r="H202" t="s">
        <v>443</v>
      </c>
      <c r="I202" s="1"/>
      <c r="J202" s="1">
        <v>45078</v>
      </c>
      <c r="K202" s="1">
        <v>45108</v>
      </c>
      <c r="L202" s="1">
        <v>45078</v>
      </c>
      <c r="M202" s="2">
        <v>588202.80000000005</v>
      </c>
      <c r="N202" s="39">
        <f t="shared" si="159"/>
        <v>45107</v>
      </c>
      <c r="O202">
        <v>6.7000000000000004E-2</v>
      </c>
      <c r="P202" t="s">
        <v>8</v>
      </c>
      <c r="Q202" s="4"/>
      <c r="R202" s="1">
        <v>45078</v>
      </c>
      <c r="S202" s="1">
        <v>45078</v>
      </c>
      <c r="T202" s="1">
        <v>45108</v>
      </c>
      <c r="U202" s="1">
        <v>45078</v>
      </c>
      <c r="V202" s="5">
        <f t="shared" si="160"/>
        <v>7.9452054794520555E-2</v>
      </c>
      <c r="W202">
        <f t="shared" si="161"/>
        <v>29</v>
      </c>
      <c r="X202" s="6">
        <v>0</v>
      </c>
      <c r="Y202" s="6">
        <v>0</v>
      </c>
      <c r="Z202" s="6">
        <v>-3284.1323000000002</v>
      </c>
      <c r="AA202" s="6">
        <v>-3284.1323000000002</v>
      </c>
      <c r="AB202">
        <v>0</v>
      </c>
      <c r="AC202">
        <v>-109.47107666666668</v>
      </c>
      <c r="AD202" s="7">
        <v>588202.80000000005</v>
      </c>
      <c r="AE202" s="13">
        <v>6.7000000000000004E-2</v>
      </c>
      <c r="AF202" s="8">
        <v>0</v>
      </c>
      <c r="AG202" s="6">
        <v>0</v>
      </c>
      <c r="AH202" s="6">
        <v>0</v>
      </c>
      <c r="AI202" s="9">
        <v>-3284.1323000000002</v>
      </c>
      <c r="AJ202" t="s">
        <v>6</v>
      </c>
      <c r="AO202" s="40">
        <f t="shared" si="172"/>
        <v>-3131.172713424658</v>
      </c>
      <c r="AP202" s="40">
        <f t="shared" si="173"/>
        <v>-3131.172713424658</v>
      </c>
      <c r="AQ202" s="40">
        <f t="shared" si="174"/>
        <v>-3131.172713424658</v>
      </c>
      <c r="AR202" s="31">
        <v>44846</v>
      </c>
      <c r="AS202" s="32">
        <v>1.363</v>
      </c>
      <c r="AT202" s="10"/>
      <c r="BU202" s="1"/>
      <c r="CC202" s="11"/>
      <c r="CD202" s="11"/>
    </row>
    <row r="203" spans="1:82" ht="15" customHeight="1" x14ac:dyDescent="0.25">
      <c r="A203">
        <v>43004</v>
      </c>
      <c r="B203" t="s">
        <v>541</v>
      </c>
      <c r="C203" t="s">
        <v>542</v>
      </c>
      <c r="D203">
        <v>11762</v>
      </c>
      <c r="E203" t="s">
        <v>2</v>
      </c>
      <c r="F203" t="s">
        <v>3</v>
      </c>
      <c r="G203" t="s">
        <v>4</v>
      </c>
      <c r="H203" t="s">
        <v>156</v>
      </c>
      <c r="I203" s="1">
        <v>45015</v>
      </c>
      <c r="J203" s="1">
        <v>45017</v>
      </c>
      <c r="K203" s="1">
        <v>45108</v>
      </c>
      <c r="L203" s="1">
        <v>45017</v>
      </c>
      <c r="M203" s="2">
        <v>290060.79999999999</v>
      </c>
      <c r="N203" s="39">
        <f t="shared" si="159"/>
        <v>45107</v>
      </c>
      <c r="O203" t="s">
        <v>15</v>
      </c>
      <c r="P203" t="s">
        <v>8</v>
      </c>
      <c r="Q203" s="4">
        <v>0.02</v>
      </c>
      <c r="R203" s="1">
        <v>45015</v>
      </c>
      <c r="S203" s="1">
        <v>45017</v>
      </c>
      <c r="T203" s="1">
        <v>45108</v>
      </c>
      <c r="U203" s="1">
        <v>45017</v>
      </c>
      <c r="V203" s="5">
        <f t="shared" si="160"/>
        <v>0.24657534246575341</v>
      </c>
      <c r="W203">
        <f t="shared" si="161"/>
        <v>90</v>
      </c>
      <c r="X203" s="6">
        <v>0</v>
      </c>
      <c r="Y203" s="6">
        <v>0</v>
      </c>
      <c r="Z203" s="6">
        <v>-2237.7546140444442</v>
      </c>
      <c r="AA203" s="6">
        <v>-2237.7546140444442</v>
      </c>
      <c r="AB203">
        <v>0</v>
      </c>
      <c r="AC203">
        <v>-40.705198933333335</v>
      </c>
      <c r="AD203" s="7">
        <v>290060.79999999999</v>
      </c>
      <c r="AE203" s="13">
        <v>3.0520000000000002E-2</v>
      </c>
      <c r="AF203" s="8">
        <v>0.02</v>
      </c>
      <c r="AG203" s="6">
        <v>0</v>
      </c>
      <c r="AH203" s="6">
        <v>-1466.4184888888888</v>
      </c>
      <c r="AI203" s="9">
        <v>-3704.1731029333332</v>
      </c>
      <c r="AJ203" t="s">
        <v>6</v>
      </c>
      <c r="AK203">
        <f>VLOOKUP(I203,$AR$2:$AS$603,2,FALSE)</f>
        <v>3.052</v>
      </c>
      <c r="AL203" s="8">
        <f>AK203/100+$AT$1</f>
        <v>4.052E-2</v>
      </c>
      <c r="AM203" s="35">
        <f>AK203/100-$AT$1</f>
        <v>2.0520000000000004E-2</v>
      </c>
      <c r="AN203" s="4">
        <f>IF(AND(RIGHT(O203,3)="Max",AM203&lt;0%),0%,AM203)</f>
        <v>2.0520000000000004E-2</v>
      </c>
      <c r="AO203" s="36">
        <f>-(((AL203+AF203)*AD203*V203))</f>
        <v>-4328.501823123288</v>
      </c>
      <c r="AP203" s="37">
        <f>-(((AE203+AF203)*AD203*V203))</f>
        <v>-3613.2834121643837</v>
      </c>
      <c r="AQ203" s="36">
        <f>-(((AN203+AF203)*AD203*V203))</f>
        <v>-2898.0650012054793</v>
      </c>
      <c r="AR203" s="31">
        <v>44847</v>
      </c>
      <c r="AS203" s="32">
        <v>1.3779999999999999</v>
      </c>
      <c r="AT203" s="10"/>
      <c r="BU203" s="1"/>
      <c r="CC203" s="11"/>
      <c r="CD203" s="11"/>
    </row>
    <row r="204" spans="1:82" ht="15" customHeight="1" x14ac:dyDescent="0.25">
      <c r="A204">
        <v>16832</v>
      </c>
      <c r="B204" t="s">
        <v>543</v>
      </c>
      <c r="C204" t="s">
        <v>544</v>
      </c>
      <c r="D204">
        <v>11764</v>
      </c>
      <c r="E204" t="s">
        <v>127</v>
      </c>
      <c r="F204" t="s">
        <v>3</v>
      </c>
      <c r="G204" t="s">
        <v>4</v>
      </c>
      <c r="H204" t="s">
        <v>188</v>
      </c>
      <c r="I204" s="1"/>
      <c r="J204" s="1">
        <v>45107</v>
      </c>
      <c r="K204" s="1">
        <v>45137</v>
      </c>
      <c r="L204" s="1">
        <v>45137</v>
      </c>
      <c r="M204" s="2">
        <v>4208840.47</v>
      </c>
      <c r="N204" s="39">
        <f t="shared" si="159"/>
        <v>45107</v>
      </c>
      <c r="O204">
        <v>0.02</v>
      </c>
      <c r="P204" t="s">
        <v>109</v>
      </c>
      <c r="Q204" s="4"/>
      <c r="R204" s="1">
        <v>45137</v>
      </c>
      <c r="S204" s="1">
        <v>45107</v>
      </c>
      <c r="T204" s="1">
        <v>45137</v>
      </c>
      <c r="U204" s="1">
        <v>45137</v>
      </c>
      <c r="V204" s="5">
        <f t="shared" si="160"/>
        <v>0</v>
      </c>
      <c r="W204">
        <f t="shared" si="161"/>
        <v>0</v>
      </c>
      <c r="X204" s="6">
        <v>-6993.5204853069963</v>
      </c>
      <c r="Y204" s="6">
        <v>-6993.5204853069963</v>
      </c>
      <c r="Z204" s="6">
        <v>-7014.7341166666665</v>
      </c>
      <c r="AA204" s="6">
        <v>-7014.7341166666665</v>
      </c>
      <c r="AB204">
        <v>0.99697584669541961</v>
      </c>
      <c r="AC204">
        <v>-233.82447055555556</v>
      </c>
      <c r="AD204" s="7">
        <v>4208840.47</v>
      </c>
      <c r="AE204" s="13">
        <v>0.02</v>
      </c>
      <c r="AF204" s="8">
        <v>0</v>
      </c>
      <c r="AG204" s="6">
        <v>0</v>
      </c>
      <c r="AH204" s="6">
        <v>0</v>
      </c>
      <c r="AI204" s="9">
        <v>-6993.5204853069963</v>
      </c>
      <c r="AJ204" t="s">
        <v>6</v>
      </c>
      <c r="AO204" s="40">
        <f>AP204</f>
        <v>0</v>
      </c>
      <c r="AP204" s="40">
        <f>-V204*M204*AE204</f>
        <v>0</v>
      </c>
      <c r="AQ204" s="40">
        <f>AP204</f>
        <v>0</v>
      </c>
      <c r="AR204" s="31">
        <v>44848</v>
      </c>
      <c r="AS204" s="32">
        <v>1.403</v>
      </c>
      <c r="AT204" s="10"/>
      <c r="BU204" s="1"/>
      <c r="CC204" s="11"/>
      <c r="CD204" s="11"/>
    </row>
    <row r="205" spans="1:82" ht="15" customHeight="1" x14ac:dyDescent="0.25">
      <c r="A205">
        <v>17210</v>
      </c>
      <c r="B205" t="s">
        <v>545</v>
      </c>
      <c r="C205" t="s">
        <v>546</v>
      </c>
      <c r="D205">
        <v>11765</v>
      </c>
      <c r="E205" t="s">
        <v>2</v>
      </c>
      <c r="F205" t="s">
        <v>3</v>
      </c>
      <c r="G205" t="s">
        <v>4</v>
      </c>
      <c r="H205" t="s">
        <v>547</v>
      </c>
      <c r="I205" s="1">
        <v>45105</v>
      </c>
      <c r="J205" s="1">
        <v>45107</v>
      </c>
      <c r="K205" s="1">
        <v>45138</v>
      </c>
      <c r="L205" s="1">
        <v>45138</v>
      </c>
      <c r="M205" s="2">
        <v>2778665.49</v>
      </c>
      <c r="N205" s="39">
        <f t="shared" si="159"/>
        <v>45107</v>
      </c>
      <c r="O205" t="s">
        <v>174</v>
      </c>
      <c r="P205" t="s">
        <v>109</v>
      </c>
      <c r="Q205" s="4">
        <v>1.8499999999999999E-2</v>
      </c>
      <c r="R205" s="1">
        <v>45105</v>
      </c>
      <c r="S205" s="1">
        <v>45107</v>
      </c>
      <c r="T205" s="1">
        <v>45138</v>
      </c>
      <c r="U205" s="1">
        <v>45138</v>
      </c>
      <c r="V205" s="5">
        <f t="shared" si="160"/>
        <v>0</v>
      </c>
      <c r="W205">
        <f t="shared" si="161"/>
        <v>0</v>
      </c>
      <c r="X205" s="6">
        <v>-9071.7219347971859</v>
      </c>
      <c r="Y205" s="6">
        <v>-9071.7219347971859</v>
      </c>
      <c r="Z205" s="6">
        <v>-9100.1294797500013</v>
      </c>
      <c r="AA205" s="6">
        <v>-9100.1294797500013</v>
      </c>
      <c r="AB205">
        <v>0.99687833618015775</v>
      </c>
      <c r="AC205">
        <v>-446.13018145000007</v>
      </c>
      <c r="AD205" s="7">
        <v>2778665.49</v>
      </c>
      <c r="AE205" s="13">
        <v>3.9300000000000002E-2</v>
      </c>
      <c r="AF205" s="8">
        <v>1.8499999999999999E-2</v>
      </c>
      <c r="AG205" s="6">
        <v>-4270.4034553116517</v>
      </c>
      <c r="AH205" s="6">
        <v>-4283.7759637500003</v>
      </c>
      <c r="AI205" s="9">
        <v>-13342.125390108838</v>
      </c>
      <c r="AJ205" t="s">
        <v>6</v>
      </c>
      <c r="AK205">
        <f t="shared" ref="AK205:AK231" si="175">VLOOKUP(I205,$AR$2:$AS$603,2,FALSE)</f>
        <v>3.5979999999999999</v>
      </c>
      <c r="AL205" s="8">
        <f t="shared" ref="AL205:AL231" si="176">AK205/100+$AT$1</f>
        <v>4.598E-2</v>
      </c>
      <c r="AM205" s="35">
        <f t="shared" ref="AM205:AM231" si="177">AK205/100-$AT$1</f>
        <v>2.5979999999999996E-2</v>
      </c>
      <c r="AN205" s="4">
        <f t="shared" ref="AN205:AN231" si="178">IF(AND(RIGHT(O205,3)="Max",AM205&lt;0%),0%,AM205)</f>
        <v>2.5979999999999996E-2</v>
      </c>
      <c r="AO205" s="36">
        <f t="shared" ref="AO205:AO231" si="179">-(((AL205+AF205)*AD205*V205))</f>
        <v>0</v>
      </c>
      <c r="AP205" s="37">
        <f t="shared" ref="AP205:AP231" si="180">-(((AE205+AF205)*AD205*V205))</f>
        <v>0</v>
      </c>
      <c r="AQ205" s="36">
        <f t="shared" ref="AQ205:AQ231" si="181">-(((AN205+AF205)*AD205*V205))</f>
        <v>0</v>
      </c>
      <c r="AR205" s="31">
        <v>44851</v>
      </c>
      <c r="AS205" s="32">
        <v>1.458</v>
      </c>
      <c r="AT205" s="10"/>
      <c r="BU205" s="1"/>
      <c r="CC205" s="11"/>
      <c r="CD205" s="11"/>
    </row>
    <row r="206" spans="1:82" ht="15" customHeight="1" x14ac:dyDescent="0.25">
      <c r="A206">
        <v>18539</v>
      </c>
      <c r="B206" t="s">
        <v>548</v>
      </c>
      <c r="C206" t="s">
        <v>549</v>
      </c>
      <c r="D206">
        <v>11766</v>
      </c>
      <c r="E206" t="s">
        <v>2</v>
      </c>
      <c r="F206" t="s">
        <v>3</v>
      </c>
      <c r="G206" t="s">
        <v>4</v>
      </c>
      <c r="H206" t="s">
        <v>95</v>
      </c>
      <c r="I206" s="1">
        <v>45029</v>
      </c>
      <c r="J206" s="1">
        <v>45033</v>
      </c>
      <c r="K206" s="1">
        <v>45124</v>
      </c>
      <c r="L206" s="1">
        <v>45124</v>
      </c>
      <c r="M206" s="2">
        <v>4977050</v>
      </c>
      <c r="N206" s="39">
        <f t="shared" si="159"/>
        <v>45107</v>
      </c>
      <c r="O206" t="s">
        <v>7</v>
      </c>
      <c r="P206" t="s">
        <v>8</v>
      </c>
      <c r="Q206" s="4">
        <v>1.35E-2</v>
      </c>
      <c r="R206" s="1">
        <v>45029</v>
      </c>
      <c r="S206" s="1">
        <v>45033</v>
      </c>
      <c r="T206" s="1">
        <v>45124</v>
      </c>
      <c r="U206" s="1">
        <v>45124</v>
      </c>
      <c r="V206" s="5">
        <f t="shared" si="160"/>
        <v>0.20273972602739726</v>
      </c>
      <c r="W206">
        <f t="shared" si="161"/>
        <v>74</v>
      </c>
      <c r="X206" s="6">
        <v>-39896.911967405664</v>
      </c>
      <c r="Y206" s="6">
        <v>-39896.911967405664</v>
      </c>
      <c r="Z206" s="6">
        <v>-39969.444287499995</v>
      </c>
      <c r="AA206" s="6">
        <v>-39969.444287499995</v>
      </c>
      <c r="AB206">
        <v>0.99818530576575926</v>
      </c>
      <c r="AC206">
        <v>-625.86403749999988</v>
      </c>
      <c r="AD206" s="7">
        <v>4977050</v>
      </c>
      <c r="AE206" s="13">
        <v>3.177E-2</v>
      </c>
      <c r="AF206" s="8">
        <v>1.35E-2</v>
      </c>
      <c r="AG206" s="6">
        <v>-16953.362025809773</v>
      </c>
      <c r="AH206" s="6">
        <v>-16984.183125</v>
      </c>
      <c r="AI206" s="9">
        <v>-56850.273993215436</v>
      </c>
      <c r="AJ206" t="s">
        <v>6</v>
      </c>
      <c r="AK206">
        <f t="shared" si="175"/>
        <v>3.177</v>
      </c>
      <c r="AL206" s="8">
        <f t="shared" si="176"/>
        <v>4.1770000000000002E-2</v>
      </c>
      <c r="AM206" s="35">
        <f t="shared" si="177"/>
        <v>2.1769999999999998E-2</v>
      </c>
      <c r="AN206" s="4">
        <f t="shared" si="178"/>
        <v>2.1769999999999998E-2</v>
      </c>
      <c r="AO206" s="36">
        <f t="shared" si="179"/>
        <v>-55769.958791780817</v>
      </c>
      <c r="AP206" s="37">
        <f t="shared" si="180"/>
        <v>-45679.501257534241</v>
      </c>
      <c r="AQ206" s="36">
        <f t="shared" si="181"/>
        <v>-35589.043723287665</v>
      </c>
      <c r="AR206" s="31">
        <v>44852</v>
      </c>
      <c r="AS206" s="32">
        <v>1.456</v>
      </c>
      <c r="AT206" s="10"/>
      <c r="BU206" s="1"/>
      <c r="CC206" s="11"/>
      <c r="CD206" s="11"/>
    </row>
    <row r="207" spans="1:82" ht="15" customHeight="1" x14ac:dyDescent="0.25">
      <c r="A207">
        <v>18543</v>
      </c>
      <c r="B207" t="s">
        <v>548</v>
      </c>
      <c r="C207" t="s">
        <v>549</v>
      </c>
      <c r="D207">
        <v>11766</v>
      </c>
      <c r="E207" t="s">
        <v>2</v>
      </c>
      <c r="F207" t="s">
        <v>3</v>
      </c>
      <c r="G207" t="s">
        <v>4</v>
      </c>
      <c r="H207" t="s">
        <v>95</v>
      </c>
      <c r="I207" s="1">
        <v>45096</v>
      </c>
      <c r="J207" s="1">
        <v>45098</v>
      </c>
      <c r="K207" s="1">
        <v>45464</v>
      </c>
      <c r="L207" s="1">
        <v>45464</v>
      </c>
      <c r="M207" s="2">
        <v>4626750</v>
      </c>
      <c r="N207" s="39">
        <f t="shared" si="159"/>
        <v>45107</v>
      </c>
      <c r="O207" t="s">
        <v>7</v>
      </c>
      <c r="P207" t="s">
        <v>8</v>
      </c>
      <c r="Q207" s="4"/>
      <c r="R207" s="1">
        <v>45120</v>
      </c>
      <c r="S207" s="1">
        <v>45124</v>
      </c>
      <c r="T207" s="1">
        <v>45215</v>
      </c>
      <c r="U207" s="1">
        <v>45215</v>
      </c>
      <c r="V207" s="5">
        <f t="shared" si="160"/>
        <v>2.4657534246575342E-2</v>
      </c>
      <c r="W207">
        <f t="shared" si="161"/>
        <v>9</v>
      </c>
      <c r="X207" s="6">
        <v>-44889.634021516751</v>
      </c>
      <c r="Y207" s="6">
        <v>-44889.634021516751</v>
      </c>
      <c r="Z207" s="6">
        <v>-45385.568810693941</v>
      </c>
      <c r="AA207" s="6">
        <v>-45385.568810693941</v>
      </c>
      <c r="AB207">
        <v>0.98907285284347179</v>
      </c>
      <c r="AC207">
        <v>0</v>
      </c>
      <c r="AD207" s="7">
        <v>4891800</v>
      </c>
      <c r="AE207" s="13">
        <v>3.6703729748796522E-2</v>
      </c>
      <c r="AF207" s="8">
        <v>0</v>
      </c>
      <c r="AG207" s="6">
        <v>0</v>
      </c>
      <c r="AH207" s="6">
        <v>0</v>
      </c>
      <c r="AI207" s="9">
        <v>-44889.634021516751</v>
      </c>
      <c r="AJ207" t="s">
        <v>6</v>
      </c>
      <c r="AK207">
        <f t="shared" si="175"/>
        <v>3.5510000000000002</v>
      </c>
      <c r="AL207" s="8">
        <f t="shared" si="176"/>
        <v>4.5510000000000002E-2</v>
      </c>
      <c r="AM207" s="35">
        <f t="shared" si="177"/>
        <v>2.5509999999999998E-2</v>
      </c>
      <c r="AN207" s="4">
        <f t="shared" si="178"/>
        <v>2.5509999999999998E-2</v>
      </c>
      <c r="AO207" s="36">
        <f t="shared" si="179"/>
        <v>-5489.403731506849</v>
      </c>
      <c r="AP207" s="37">
        <f t="shared" si="180"/>
        <v>-4427.1938264834671</v>
      </c>
      <c r="AQ207" s="36">
        <f t="shared" si="181"/>
        <v>-3077.0092109589036</v>
      </c>
      <c r="AR207" s="31">
        <v>44853</v>
      </c>
      <c r="AS207" s="32">
        <v>1.462</v>
      </c>
      <c r="AT207" s="10"/>
      <c r="BU207" s="1"/>
      <c r="CC207" s="11"/>
      <c r="CD207" s="11"/>
    </row>
    <row r="208" spans="1:82" ht="15" customHeight="1" x14ac:dyDescent="0.25">
      <c r="A208">
        <v>17774</v>
      </c>
      <c r="B208" t="s">
        <v>550</v>
      </c>
      <c r="C208" t="s">
        <v>551</v>
      </c>
      <c r="D208">
        <v>11767</v>
      </c>
      <c r="E208" t="s">
        <v>2</v>
      </c>
      <c r="F208" t="s">
        <v>3</v>
      </c>
      <c r="G208" t="s">
        <v>4</v>
      </c>
      <c r="H208" t="s">
        <v>95</v>
      </c>
      <c r="I208" s="1">
        <v>45029</v>
      </c>
      <c r="J208" s="1">
        <v>45033</v>
      </c>
      <c r="K208" s="1">
        <v>45124</v>
      </c>
      <c r="L208" s="1">
        <v>45124</v>
      </c>
      <c r="M208" s="2">
        <v>9954100</v>
      </c>
      <c r="N208" s="39">
        <f t="shared" si="159"/>
        <v>45107</v>
      </c>
      <c r="O208" t="s">
        <v>7</v>
      </c>
      <c r="P208" t="s">
        <v>8</v>
      </c>
      <c r="Q208" s="4">
        <v>1.35E-2</v>
      </c>
      <c r="R208" s="1">
        <v>45029</v>
      </c>
      <c r="S208" s="1">
        <v>45033</v>
      </c>
      <c r="T208" s="1">
        <v>45124</v>
      </c>
      <c r="U208" s="1">
        <v>45124</v>
      </c>
      <c r="V208" s="5">
        <f t="shared" si="160"/>
        <v>0.20273972602739726</v>
      </c>
      <c r="W208">
        <f t="shared" si="161"/>
        <v>74</v>
      </c>
      <c r="X208" s="6">
        <v>-79793.823934811327</v>
      </c>
      <c r="Y208" s="6">
        <v>-79793.823934811327</v>
      </c>
      <c r="Z208" s="6">
        <v>-79938.88857499999</v>
      </c>
      <c r="AA208" s="6">
        <v>-79938.88857499999</v>
      </c>
      <c r="AB208">
        <v>0.99818530576575926</v>
      </c>
      <c r="AC208">
        <v>-1251.7280749999998</v>
      </c>
      <c r="AD208" s="7">
        <v>9954100</v>
      </c>
      <c r="AE208" s="13">
        <v>3.177E-2</v>
      </c>
      <c r="AF208" s="8">
        <v>1.35E-2</v>
      </c>
      <c r="AG208" s="6">
        <v>-33906.724051619545</v>
      </c>
      <c r="AH208" s="6">
        <v>-33968.366249999999</v>
      </c>
      <c r="AI208" s="9">
        <v>-113700.54798643087</v>
      </c>
      <c r="AJ208" t="s">
        <v>6</v>
      </c>
      <c r="AK208">
        <f t="shared" si="175"/>
        <v>3.177</v>
      </c>
      <c r="AL208" s="8">
        <f t="shared" si="176"/>
        <v>4.1770000000000002E-2</v>
      </c>
      <c r="AM208" s="35">
        <f t="shared" si="177"/>
        <v>2.1769999999999998E-2</v>
      </c>
      <c r="AN208" s="4">
        <f t="shared" si="178"/>
        <v>2.1769999999999998E-2</v>
      </c>
      <c r="AO208" s="36">
        <f t="shared" si="179"/>
        <v>-111539.91758356163</v>
      </c>
      <c r="AP208" s="37">
        <f t="shared" si="180"/>
        <v>-91359.002515068481</v>
      </c>
      <c r="AQ208" s="36">
        <f t="shared" si="181"/>
        <v>-71178.08744657533</v>
      </c>
      <c r="AR208" s="31">
        <v>44854</v>
      </c>
      <c r="AS208" s="32">
        <v>1.502</v>
      </c>
      <c r="AT208" s="10"/>
      <c r="BU208" s="1"/>
      <c r="CC208" s="11"/>
      <c r="CD208" s="11"/>
    </row>
    <row r="209" spans="1:82" ht="15" customHeight="1" x14ac:dyDescent="0.25">
      <c r="A209">
        <v>17778</v>
      </c>
      <c r="B209" t="s">
        <v>550</v>
      </c>
      <c r="C209" t="s">
        <v>551</v>
      </c>
      <c r="D209">
        <v>11767</v>
      </c>
      <c r="E209" t="s">
        <v>2</v>
      </c>
      <c r="F209" t="s">
        <v>3</v>
      </c>
      <c r="G209" t="s">
        <v>4</v>
      </c>
      <c r="H209" t="s">
        <v>95</v>
      </c>
      <c r="I209" s="1">
        <v>45096</v>
      </c>
      <c r="J209" s="1">
        <v>45098</v>
      </c>
      <c r="K209" s="1">
        <v>45464</v>
      </c>
      <c r="L209" s="1">
        <v>45464</v>
      </c>
      <c r="M209" s="2">
        <v>9253500</v>
      </c>
      <c r="N209" s="39">
        <f t="shared" si="159"/>
        <v>45107</v>
      </c>
      <c r="O209" t="s">
        <v>7</v>
      </c>
      <c r="P209" t="s">
        <v>8</v>
      </c>
      <c r="Q209" s="4"/>
      <c r="R209" s="1">
        <v>45120</v>
      </c>
      <c r="S209" s="1">
        <v>45124</v>
      </c>
      <c r="T209" s="1">
        <v>45215</v>
      </c>
      <c r="U209" s="1">
        <v>45215</v>
      </c>
      <c r="V209" s="5">
        <f t="shared" si="160"/>
        <v>2.4657534246575342E-2</v>
      </c>
      <c r="W209">
        <f t="shared" si="161"/>
        <v>9</v>
      </c>
      <c r="X209" s="6">
        <v>-89779.268043033502</v>
      </c>
      <c r="Y209" s="6">
        <v>-89779.268043033502</v>
      </c>
      <c r="Z209" s="6">
        <v>-90771.137621387883</v>
      </c>
      <c r="AA209" s="6">
        <v>-90771.137621387883</v>
      </c>
      <c r="AB209">
        <v>0.98907285284347179</v>
      </c>
      <c r="AC209">
        <v>0</v>
      </c>
      <c r="AD209" s="7">
        <v>9783600</v>
      </c>
      <c r="AE209" s="13">
        <v>3.6703729748796522E-2</v>
      </c>
      <c r="AF209" s="8">
        <v>0</v>
      </c>
      <c r="AG209" s="6">
        <v>0</v>
      </c>
      <c r="AH209" s="6">
        <v>0</v>
      </c>
      <c r="AI209" s="9">
        <v>-89779.268043033502</v>
      </c>
      <c r="AJ209" t="s">
        <v>6</v>
      </c>
      <c r="AK209">
        <f t="shared" si="175"/>
        <v>3.5510000000000002</v>
      </c>
      <c r="AL209" s="8">
        <f t="shared" si="176"/>
        <v>4.5510000000000002E-2</v>
      </c>
      <c r="AM209" s="35">
        <f t="shared" si="177"/>
        <v>2.5509999999999998E-2</v>
      </c>
      <c r="AN209" s="4">
        <f t="shared" si="178"/>
        <v>2.5509999999999998E-2</v>
      </c>
      <c r="AO209" s="36">
        <f t="shared" si="179"/>
        <v>-10978.807463013698</v>
      </c>
      <c r="AP209" s="37">
        <f t="shared" si="180"/>
        <v>-8854.3876529669342</v>
      </c>
      <c r="AQ209" s="36">
        <f t="shared" si="181"/>
        <v>-6154.0184219178072</v>
      </c>
      <c r="AR209" s="31">
        <v>44855</v>
      </c>
      <c r="AS209" s="32">
        <v>1.5429999999999999</v>
      </c>
      <c r="AT209" s="10"/>
      <c r="BU209" s="1"/>
      <c r="CC209" s="11"/>
      <c r="CD209" s="11"/>
    </row>
    <row r="210" spans="1:82" ht="15" customHeight="1" x14ac:dyDescent="0.25">
      <c r="A210">
        <v>18185</v>
      </c>
      <c r="B210" t="s">
        <v>552</v>
      </c>
      <c r="C210" t="s">
        <v>553</v>
      </c>
      <c r="D210">
        <v>11768</v>
      </c>
      <c r="E210" t="s">
        <v>2</v>
      </c>
      <c r="F210" t="s">
        <v>3</v>
      </c>
      <c r="G210" t="s">
        <v>4</v>
      </c>
      <c r="H210" t="s">
        <v>95</v>
      </c>
      <c r="I210" s="1">
        <v>45029</v>
      </c>
      <c r="J210" s="1">
        <v>45033</v>
      </c>
      <c r="K210" s="1">
        <v>45124</v>
      </c>
      <c r="L210" s="1">
        <v>45124</v>
      </c>
      <c r="M210" s="2">
        <v>6422000</v>
      </c>
      <c r="N210" s="39">
        <f t="shared" si="159"/>
        <v>45107</v>
      </c>
      <c r="O210" t="s">
        <v>7</v>
      </c>
      <c r="P210" t="s">
        <v>8</v>
      </c>
      <c r="Q210" s="4">
        <v>1.35E-2</v>
      </c>
      <c r="R210" s="1">
        <v>45029</v>
      </c>
      <c r="S210" s="1">
        <v>45033</v>
      </c>
      <c r="T210" s="1">
        <v>45124</v>
      </c>
      <c r="U210" s="1">
        <v>45124</v>
      </c>
      <c r="V210" s="5">
        <f t="shared" si="160"/>
        <v>0.20273972602739726</v>
      </c>
      <c r="W210">
        <f t="shared" si="161"/>
        <v>74</v>
      </c>
      <c r="X210" s="6">
        <v>-51479.8864095557</v>
      </c>
      <c r="Y210" s="6">
        <v>-51479.8864095557</v>
      </c>
      <c r="Z210" s="6">
        <v>-51573.476499999997</v>
      </c>
      <c r="AA210" s="6">
        <v>-51573.476499999997</v>
      </c>
      <c r="AB210">
        <v>0.99818530576575926</v>
      </c>
      <c r="AC210">
        <v>-807.56650000000002</v>
      </c>
      <c r="AD210" s="7">
        <v>6422000</v>
      </c>
      <c r="AE210" s="13">
        <v>3.177E-2</v>
      </c>
      <c r="AF210" s="8">
        <v>1.35E-2</v>
      </c>
      <c r="AG210" s="6">
        <v>-21875.305839754546</v>
      </c>
      <c r="AH210" s="6">
        <v>-21915.075000000001</v>
      </c>
      <c r="AI210" s="9">
        <v>-73355.192249310247</v>
      </c>
      <c r="AJ210" t="s">
        <v>6</v>
      </c>
      <c r="AK210">
        <f t="shared" si="175"/>
        <v>3.177</v>
      </c>
      <c r="AL210" s="8">
        <f t="shared" si="176"/>
        <v>4.1770000000000002E-2</v>
      </c>
      <c r="AM210" s="35">
        <f t="shared" si="177"/>
        <v>2.1769999999999998E-2</v>
      </c>
      <c r="AN210" s="4">
        <f t="shared" si="178"/>
        <v>2.1769999999999998E-2</v>
      </c>
      <c r="AO210" s="36">
        <f t="shared" si="179"/>
        <v>-71961.23715068493</v>
      </c>
      <c r="AP210" s="37">
        <f t="shared" si="180"/>
        <v>-58941.291945205478</v>
      </c>
      <c r="AQ210" s="36">
        <f t="shared" si="181"/>
        <v>-45921.346739726025</v>
      </c>
      <c r="AR210" s="31">
        <v>44858</v>
      </c>
      <c r="AS210" s="32">
        <v>1.5580000000000001</v>
      </c>
      <c r="AT210" s="10"/>
      <c r="BU210" s="1"/>
      <c r="CC210" s="11"/>
      <c r="CD210" s="11"/>
    </row>
    <row r="211" spans="1:82" ht="15" customHeight="1" x14ac:dyDescent="0.25">
      <c r="A211">
        <v>18189</v>
      </c>
      <c r="B211" t="s">
        <v>552</v>
      </c>
      <c r="C211" t="s">
        <v>553</v>
      </c>
      <c r="D211">
        <v>11768</v>
      </c>
      <c r="E211" t="s">
        <v>2</v>
      </c>
      <c r="F211" t="s">
        <v>3</v>
      </c>
      <c r="G211" t="s">
        <v>4</v>
      </c>
      <c r="H211" t="s">
        <v>95</v>
      </c>
      <c r="I211" s="1">
        <v>45096</v>
      </c>
      <c r="J211" s="1">
        <v>45098</v>
      </c>
      <c r="K211" s="1">
        <v>45464</v>
      </c>
      <c r="L211" s="1">
        <v>45464</v>
      </c>
      <c r="M211" s="2">
        <v>5970000</v>
      </c>
      <c r="N211" s="39">
        <f t="shared" si="159"/>
        <v>45107</v>
      </c>
      <c r="O211" t="s">
        <v>7</v>
      </c>
      <c r="P211" t="s">
        <v>8</v>
      </c>
      <c r="Q211" s="4"/>
      <c r="R211" s="1">
        <v>45120</v>
      </c>
      <c r="S211" s="1">
        <v>45124</v>
      </c>
      <c r="T211" s="1">
        <v>45215</v>
      </c>
      <c r="U211" s="1">
        <v>45215</v>
      </c>
      <c r="V211" s="5">
        <f t="shared" si="160"/>
        <v>2.4657534246575342E-2</v>
      </c>
      <c r="W211">
        <f t="shared" si="161"/>
        <v>9</v>
      </c>
      <c r="X211" s="6">
        <v>-57922.108414860311</v>
      </c>
      <c r="Y211" s="6">
        <v>-57922.108414860311</v>
      </c>
      <c r="Z211" s="6">
        <v>-58562.024271863134</v>
      </c>
      <c r="AA211" s="6">
        <v>-58562.024271863134</v>
      </c>
      <c r="AB211">
        <v>0.98907285284347179</v>
      </c>
      <c r="AC211">
        <v>0</v>
      </c>
      <c r="AD211" s="7">
        <v>6312000</v>
      </c>
      <c r="AE211" s="13">
        <v>3.6703729748796522E-2</v>
      </c>
      <c r="AF211" s="8">
        <v>0</v>
      </c>
      <c r="AG211" s="6">
        <v>0</v>
      </c>
      <c r="AH211" s="6">
        <v>0</v>
      </c>
      <c r="AI211" s="9">
        <v>-57922.108414860311</v>
      </c>
      <c r="AJ211" t="s">
        <v>6</v>
      </c>
      <c r="AK211">
        <f t="shared" si="175"/>
        <v>3.5510000000000002</v>
      </c>
      <c r="AL211" s="8">
        <f t="shared" si="176"/>
        <v>4.5510000000000002E-2</v>
      </c>
      <c r="AM211" s="35">
        <f t="shared" si="177"/>
        <v>2.5509999999999998E-2</v>
      </c>
      <c r="AN211" s="4">
        <f t="shared" si="178"/>
        <v>2.5509999999999998E-2</v>
      </c>
      <c r="AO211" s="36">
        <f t="shared" si="179"/>
        <v>-7083.1015890410954</v>
      </c>
      <c r="AP211" s="37">
        <f t="shared" si="180"/>
        <v>-5712.508163204473</v>
      </c>
      <c r="AQ211" s="36">
        <f t="shared" si="181"/>
        <v>-3970.3344657534244</v>
      </c>
      <c r="AR211" s="31">
        <v>44859</v>
      </c>
      <c r="AS211" s="32">
        <v>1.577</v>
      </c>
      <c r="AT211" s="10"/>
      <c r="BU211" s="1"/>
      <c r="CC211" s="11"/>
      <c r="CD211" s="11"/>
    </row>
    <row r="212" spans="1:82" ht="15" customHeight="1" x14ac:dyDescent="0.25">
      <c r="A212">
        <v>18126</v>
      </c>
      <c r="B212" t="s">
        <v>554</v>
      </c>
      <c r="C212" t="s">
        <v>555</v>
      </c>
      <c r="D212">
        <v>11769</v>
      </c>
      <c r="E212" t="s">
        <v>2</v>
      </c>
      <c r="F212" t="s">
        <v>3</v>
      </c>
      <c r="G212" t="s">
        <v>4</v>
      </c>
      <c r="H212" t="s">
        <v>95</v>
      </c>
      <c r="I212" s="1">
        <v>45029</v>
      </c>
      <c r="J212" s="1">
        <v>45033</v>
      </c>
      <c r="K212" s="1">
        <v>45124</v>
      </c>
      <c r="L212" s="1">
        <v>45124</v>
      </c>
      <c r="M212" s="2">
        <v>13084825</v>
      </c>
      <c r="N212" s="39">
        <f t="shared" si="159"/>
        <v>45107</v>
      </c>
      <c r="O212" t="s">
        <v>7</v>
      </c>
      <c r="P212" t="s">
        <v>8</v>
      </c>
      <c r="Q212" s="4">
        <v>1.35E-2</v>
      </c>
      <c r="R212" s="1">
        <v>45029</v>
      </c>
      <c r="S212" s="1">
        <v>45033</v>
      </c>
      <c r="T212" s="1">
        <v>45124</v>
      </c>
      <c r="U212" s="1">
        <v>45124</v>
      </c>
      <c r="V212" s="5">
        <f t="shared" si="160"/>
        <v>0.20273972602739726</v>
      </c>
      <c r="W212">
        <f t="shared" si="161"/>
        <v>74</v>
      </c>
      <c r="X212" s="6">
        <v>-104890.26855946974</v>
      </c>
      <c r="Y212" s="6">
        <v>-104890.26855946974</v>
      </c>
      <c r="Z212" s="6">
        <v>-105080.95836875</v>
      </c>
      <c r="AA212" s="6">
        <v>-105080.95836875</v>
      </c>
      <c r="AB212">
        <v>0.99818530576575926</v>
      </c>
      <c r="AC212">
        <v>-1645.4167437500003</v>
      </c>
      <c r="AD212" s="7">
        <v>13084825</v>
      </c>
      <c r="AE212" s="13">
        <v>3.177E-2</v>
      </c>
      <c r="AF212" s="8">
        <v>1.35E-2</v>
      </c>
      <c r="AG212" s="6">
        <v>-44570.935648499893</v>
      </c>
      <c r="AH212" s="6">
        <v>-44651.965312500004</v>
      </c>
      <c r="AI212" s="9">
        <v>-149461.20420796963</v>
      </c>
      <c r="AJ212" t="s">
        <v>6</v>
      </c>
      <c r="AK212">
        <f t="shared" si="175"/>
        <v>3.177</v>
      </c>
      <c r="AL212" s="8">
        <f t="shared" si="176"/>
        <v>4.1770000000000002E-2</v>
      </c>
      <c r="AM212" s="35">
        <f t="shared" si="177"/>
        <v>2.1769999999999998E-2</v>
      </c>
      <c r="AN212" s="4">
        <f t="shared" si="178"/>
        <v>2.1769999999999998E-2</v>
      </c>
      <c r="AO212" s="36">
        <f t="shared" si="179"/>
        <v>-146621.02069452056</v>
      </c>
      <c r="AP212" s="37">
        <f t="shared" si="180"/>
        <v>-120092.88233835617</v>
      </c>
      <c r="AQ212" s="36">
        <f t="shared" si="181"/>
        <v>-93564.743982191765</v>
      </c>
      <c r="AR212" s="31">
        <v>44860</v>
      </c>
      <c r="AS212" s="32">
        <v>1.5780000000000001</v>
      </c>
      <c r="AT212" s="10"/>
      <c r="BU212" s="1"/>
      <c r="CC212" s="11"/>
      <c r="CD212" s="11"/>
    </row>
    <row r="213" spans="1:82" ht="15" customHeight="1" x14ac:dyDescent="0.25">
      <c r="A213">
        <v>18130</v>
      </c>
      <c r="B213" t="s">
        <v>554</v>
      </c>
      <c r="C213" t="s">
        <v>555</v>
      </c>
      <c r="D213">
        <v>11769</v>
      </c>
      <c r="E213" t="s">
        <v>2</v>
      </c>
      <c r="F213" t="s">
        <v>3</v>
      </c>
      <c r="G213" t="s">
        <v>4</v>
      </c>
      <c r="H213" t="s">
        <v>95</v>
      </c>
      <c r="I213" s="1">
        <v>45096</v>
      </c>
      <c r="J213" s="1">
        <v>45098</v>
      </c>
      <c r="K213" s="1">
        <v>45464</v>
      </c>
      <c r="L213" s="1">
        <v>45464</v>
      </c>
      <c r="M213" s="2">
        <v>12163875</v>
      </c>
      <c r="N213" s="39">
        <f t="shared" si="159"/>
        <v>45107</v>
      </c>
      <c r="O213" t="s">
        <v>7</v>
      </c>
      <c r="P213" t="s">
        <v>8</v>
      </c>
      <c r="Q213" s="4"/>
      <c r="R213" s="1">
        <v>45120</v>
      </c>
      <c r="S213" s="1">
        <v>45124</v>
      </c>
      <c r="T213" s="1">
        <v>45215</v>
      </c>
      <c r="U213" s="1">
        <v>45215</v>
      </c>
      <c r="V213" s="5">
        <f t="shared" si="160"/>
        <v>2.4657534246575342E-2</v>
      </c>
      <c r="W213">
        <f t="shared" si="161"/>
        <v>9</v>
      </c>
      <c r="X213" s="6">
        <v>-118016.29589527789</v>
      </c>
      <c r="Y213" s="6">
        <v>-118016.29589527789</v>
      </c>
      <c r="Z213" s="6">
        <v>-119320.12445392115</v>
      </c>
      <c r="AA213" s="6">
        <v>-119320.12445392115</v>
      </c>
      <c r="AB213">
        <v>0.98907285284347179</v>
      </c>
      <c r="AC213">
        <v>0</v>
      </c>
      <c r="AD213" s="7">
        <v>12860700</v>
      </c>
      <c r="AE213" s="13">
        <v>3.6703729748796522E-2</v>
      </c>
      <c r="AF213" s="8">
        <v>0</v>
      </c>
      <c r="AG213" s="6">
        <v>0</v>
      </c>
      <c r="AH213" s="6">
        <v>0</v>
      </c>
      <c r="AI213" s="9">
        <v>-118016.29589527789</v>
      </c>
      <c r="AJ213" t="s">
        <v>6</v>
      </c>
      <c r="AK213">
        <f t="shared" si="175"/>
        <v>3.5510000000000002</v>
      </c>
      <c r="AL213" s="8">
        <f t="shared" si="176"/>
        <v>4.5510000000000002E-2</v>
      </c>
      <c r="AM213" s="35">
        <f t="shared" si="177"/>
        <v>2.5509999999999998E-2</v>
      </c>
      <c r="AN213" s="4">
        <f t="shared" si="178"/>
        <v>2.5509999999999998E-2</v>
      </c>
      <c r="AO213" s="36">
        <f t="shared" si="179"/>
        <v>-14431.819487671233</v>
      </c>
      <c r="AP213" s="37">
        <f t="shared" si="180"/>
        <v>-11639.235382529114</v>
      </c>
      <c r="AQ213" s="36">
        <f t="shared" si="181"/>
        <v>-8089.5564739726024</v>
      </c>
      <c r="AR213" s="31">
        <v>44861</v>
      </c>
      <c r="AS213" s="32">
        <v>1.605</v>
      </c>
      <c r="AT213" s="10"/>
      <c r="BU213" s="1"/>
      <c r="CC213" s="11"/>
      <c r="CD213" s="11"/>
    </row>
    <row r="214" spans="1:82" ht="15" customHeight="1" x14ac:dyDescent="0.25">
      <c r="A214">
        <v>18008</v>
      </c>
      <c r="B214" t="s">
        <v>556</v>
      </c>
      <c r="C214" t="s">
        <v>557</v>
      </c>
      <c r="D214">
        <v>11770</v>
      </c>
      <c r="E214" t="s">
        <v>2</v>
      </c>
      <c r="F214" t="s">
        <v>3</v>
      </c>
      <c r="G214" t="s">
        <v>4</v>
      </c>
      <c r="H214" t="s">
        <v>95</v>
      </c>
      <c r="I214" s="1">
        <v>45029</v>
      </c>
      <c r="J214" s="1">
        <v>45033</v>
      </c>
      <c r="K214" s="1">
        <v>45124</v>
      </c>
      <c r="L214" s="1">
        <v>45124</v>
      </c>
      <c r="M214" s="2">
        <v>4655950</v>
      </c>
      <c r="N214" s="39">
        <f t="shared" si="159"/>
        <v>45107</v>
      </c>
      <c r="O214" t="s">
        <v>7</v>
      </c>
      <c r="P214" t="s">
        <v>8</v>
      </c>
      <c r="Q214" s="4">
        <v>1.35E-2</v>
      </c>
      <c r="R214" s="1">
        <v>45029</v>
      </c>
      <c r="S214" s="1">
        <v>45033</v>
      </c>
      <c r="T214" s="1">
        <v>45124</v>
      </c>
      <c r="U214" s="1">
        <v>45124</v>
      </c>
      <c r="V214" s="5">
        <f t="shared" si="160"/>
        <v>0.20273972602739726</v>
      </c>
      <c r="W214">
        <f t="shared" si="161"/>
        <v>74</v>
      </c>
      <c r="X214" s="6">
        <v>-37322.917646927883</v>
      </c>
      <c r="Y214" s="6">
        <v>-37322.917646927883</v>
      </c>
      <c r="Z214" s="6">
        <v>-37390.770462500004</v>
      </c>
      <c r="AA214" s="6">
        <v>-37390.770462500004</v>
      </c>
      <c r="AB214">
        <v>0.99818530576575926</v>
      </c>
      <c r="AC214">
        <v>-585.48571250000009</v>
      </c>
      <c r="AD214" s="7">
        <v>4655950</v>
      </c>
      <c r="AE214" s="13">
        <v>3.177E-2</v>
      </c>
      <c r="AF214" s="8">
        <v>1.35E-2</v>
      </c>
      <c r="AG214" s="6">
        <v>-15859.596733822043</v>
      </c>
      <c r="AH214" s="6">
        <v>-15888.429374999998</v>
      </c>
      <c r="AI214" s="9">
        <v>-53182.514380749926</v>
      </c>
      <c r="AJ214" t="s">
        <v>6</v>
      </c>
      <c r="AK214">
        <f t="shared" si="175"/>
        <v>3.177</v>
      </c>
      <c r="AL214" s="8">
        <f t="shared" si="176"/>
        <v>4.1770000000000002E-2</v>
      </c>
      <c r="AM214" s="35">
        <f t="shared" si="177"/>
        <v>2.1769999999999998E-2</v>
      </c>
      <c r="AN214" s="4">
        <f t="shared" si="178"/>
        <v>2.1769999999999998E-2</v>
      </c>
      <c r="AO214" s="36">
        <f t="shared" si="179"/>
        <v>-52171.896934246572</v>
      </c>
      <c r="AP214" s="37">
        <f t="shared" si="180"/>
        <v>-42732.436660273968</v>
      </c>
      <c r="AQ214" s="36">
        <f t="shared" si="181"/>
        <v>-33292.976386301372</v>
      </c>
      <c r="AR214" s="31">
        <v>44862</v>
      </c>
      <c r="AS214" s="32">
        <v>1.641</v>
      </c>
      <c r="AT214" s="10"/>
      <c r="BU214" s="1"/>
      <c r="CC214" s="11"/>
      <c r="CD214" s="11"/>
    </row>
    <row r="215" spans="1:82" ht="15" customHeight="1" x14ac:dyDescent="0.25">
      <c r="A215">
        <v>18012</v>
      </c>
      <c r="B215" t="s">
        <v>556</v>
      </c>
      <c r="C215" t="s">
        <v>557</v>
      </c>
      <c r="D215">
        <v>11770</v>
      </c>
      <c r="E215" t="s">
        <v>2</v>
      </c>
      <c r="F215" t="s">
        <v>3</v>
      </c>
      <c r="G215" t="s">
        <v>4</v>
      </c>
      <c r="H215" t="s">
        <v>95</v>
      </c>
      <c r="I215" s="1">
        <v>45096</v>
      </c>
      <c r="J215" s="1">
        <v>45098</v>
      </c>
      <c r="K215" s="1">
        <v>45464</v>
      </c>
      <c r="L215" s="1">
        <v>45464</v>
      </c>
      <c r="M215" s="2">
        <v>4328250</v>
      </c>
      <c r="N215" s="39">
        <f t="shared" si="159"/>
        <v>45107</v>
      </c>
      <c r="O215" t="s">
        <v>7</v>
      </c>
      <c r="P215" t="s">
        <v>8</v>
      </c>
      <c r="Q215" s="4"/>
      <c r="R215" s="1">
        <v>45120</v>
      </c>
      <c r="S215" s="1">
        <v>45124</v>
      </c>
      <c r="T215" s="1">
        <v>45215</v>
      </c>
      <c r="U215" s="1">
        <v>45215</v>
      </c>
      <c r="V215" s="5">
        <f t="shared" si="160"/>
        <v>2.4657534246575342E-2</v>
      </c>
      <c r="W215">
        <f t="shared" si="161"/>
        <v>9</v>
      </c>
      <c r="X215" s="6">
        <v>-41993.528600773723</v>
      </c>
      <c r="Y215" s="6">
        <v>-41993.528600773723</v>
      </c>
      <c r="Z215" s="6">
        <v>-42457.467597100775</v>
      </c>
      <c r="AA215" s="6">
        <v>-42457.467597100775</v>
      </c>
      <c r="AB215">
        <v>0.98907285284347179</v>
      </c>
      <c r="AC215">
        <v>0</v>
      </c>
      <c r="AD215" s="7">
        <v>4576200</v>
      </c>
      <c r="AE215" s="13">
        <v>3.6703729748796522E-2</v>
      </c>
      <c r="AF215" s="8">
        <v>0</v>
      </c>
      <c r="AG215" s="6">
        <v>0</v>
      </c>
      <c r="AH215" s="6">
        <v>0</v>
      </c>
      <c r="AI215" s="9">
        <v>-41993.528600773723</v>
      </c>
      <c r="AJ215" t="s">
        <v>6</v>
      </c>
      <c r="AK215">
        <f t="shared" si="175"/>
        <v>3.5510000000000002</v>
      </c>
      <c r="AL215" s="8">
        <f t="shared" si="176"/>
        <v>4.5510000000000002E-2</v>
      </c>
      <c r="AM215" s="35">
        <f t="shared" si="177"/>
        <v>2.5509999999999998E-2</v>
      </c>
      <c r="AN215" s="4">
        <f t="shared" si="178"/>
        <v>2.5509999999999998E-2</v>
      </c>
      <c r="AO215" s="36">
        <f t="shared" si="179"/>
        <v>-5135.2486520547945</v>
      </c>
      <c r="AP215" s="37">
        <f t="shared" si="180"/>
        <v>-4141.5684183232433</v>
      </c>
      <c r="AQ215" s="36">
        <f t="shared" si="181"/>
        <v>-2878.4924876712325</v>
      </c>
      <c r="AR215" s="31">
        <v>44865</v>
      </c>
      <c r="AS215" s="32">
        <v>1.704</v>
      </c>
      <c r="AT215" s="10"/>
      <c r="BU215" s="1"/>
      <c r="CC215" s="11"/>
      <c r="CD215" s="11"/>
    </row>
    <row r="216" spans="1:82" ht="15" customHeight="1" x14ac:dyDescent="0.25">
      <c r="A216">
        <v>17539</v>
      </c>
      <c r="B216" t="s">
        <v>558</v>
      </c>
      <c r="C216" t="s">
        <v>559</v>
      </c>
      <c r="D216">
        <v>11771</v>
      </c>
      <c r="E216" t="s">
        <v>2</v>
      </c>
      <c r="F216" t="s">
        <v>3</v>
      </c>
      <c r="G216" t="s">
        <v>4</v>
      </c>
      <c r="H216" t="s">
        <v>95</v>
      </c>
      <c r="I216" s="1">
        <v>45029</v>
      </c>
      <c r="J216" s="1">
        <v>45033</v>
      </c>
      <c r="K216" s="1">
        <v>45124</v>
      </c>
      <c r="L216" s="1">
        <v>45124</v>
      </c>
      <c r="M216" s="2">
        <v>12282075</v>
      </c>
      <c r="N216" s="39">
        <f t="shared" si="159"/>
        <v>45107</v>
      </c>
      <c r="O216" t="s">
        <v>7</v>
      </c>
      <c r="P216" t="s">
        <v>8</v>
      </c>
      <c r="Q216" s="4">
        <v>1.35E-2</v>
      </c>
      <c r="R216" s="1">
        <v>45029</v>
      </c>
      <c r="S216" s="1">
        <v>45033</v>
      </c>
      <c r="T216" s="1">
        <v>45124</v>
      </c>
      <c r="U216" s="1">
        <v>45124</v>
      </c>
      <c r="V216" s="5">
        <f t="shared" si="160"/>
        <v>0.20273972602739726</v>
      </c>
      <c r="W216">
        <f t="shared" si="161"/>
        <v>74</v>
      </c>
      <c r="X216" s="6">
        <v>-98455.28275827528</v>
      </c>
      <c r="Y216" s="6">
        <v>-98455.28275827528</v>
      </c>
      <c r="Z216" s="6">
        <v>-98634.273806249999</v>
      </c>
      <c r="AA216" s="6">
        <v>-98634.273806249999</v>
      </c>
      <c r="AB216">
        <v>0.99818530576575926</v>
      </c>
      <c r="AC216">
        <v>-1544.4709312500001</v>
      </c>
      <c r="AD216" s="7">
        <v>12282075</v>
      </c>
      <c r="AE216" s="13">
        <v>3.177E-2</v>
      </c>
      <c r="AF216" s="8">
        <v>1.35E-2</v>
      </c>
      <c r="AG216" s="6">
        <v>-41836.522418530571</v>
      </c>
      <c r="AH216" s="6">
        <v>-41912.580937500003</v>
      </c>
      <c r="AI216" s="9">
        <v>-140291.80517680585</v>
      </c>
      <c r="AJ216" t="s">
        <v>6</v>
      </c>
      <c r="AK216">
        <f t="shared" si="175"/>
        <v>3.177</v>
      </c>
      <c r="AL216" s="8">
        <f t="shared" si="176"/>
        <v>4.1770000000000002E-2</v>
      </c>
      <c r="AM216" s="35">
        <f t="shared" si="177"/>
        <v>2.1769999999999998E-2</v>
      </c>
      <c r="AN216" s="4">
        <f t="shared" si="178"/>
        <v>2.1769999999999998E-2</v>
      </c>
      <c r="AO216" s="36">
        <f t="shared" si="179"/>
        <v>-137625.86605068491</v>
      </c>
      <c r="AP216" s="37">
        <f t="shared" si="180"/>
        <v>-112725.22084520548</v>
      </c>
      <c r="AQ216" s="36">
        <f t="shared" si="181"/>
        <v>-87824.575639726012</v>
      </c>
      <c r="AR216" s="31">
        <v>44866</v>
      </c>
      <c r="AS216" s="32">
        <v>1.7370000000000001</v>
      </c>
      <c r="AT216" s="10"/>
      <c r="BU216" s="1"/>
      <c r="CC216" s="11"/>
      <c r="CD216" s="11"/>
    </row>
    <row r="217" spans="1:82" ht="15" customHeight="1" x14ac:dyDescent="0.25">
      <c r="A217">
        <v>17543</v>
      </c>
      <c r="B217" t="s">
        <v>558</v>
      </c>
      <c r="C217" t="s">
        <v>559</v>
      </c>
      <c r="D217">
        <v>11771</v>
      </c>
      <c r="E217" t="s">
        <v>2</v>
      </c>
      <c r="F217" t="s">
        <v>3</v>
      </c>
      <c r="G217" t="s">
        <v>4</v>
      </c>
      <c r="H217" t="s">
        <v>95</v>
      </c>
      <c r="I217" s="1">
        <v>45096</v>
      </c>
      <c r="J217" s="1">
        <v>45098</v>
      </c>
      <c r="K217" s="1">
        <v>45464</v>
      </c>
      <c r="L217" s="1">
        <v>45464</v>
      </c>
      <c r="M217" s="2">
        <v>11417625</v>
      </c>
      <c r="N217" s="39">
        <f t="shared" si="159"/>
        <v>45107</v>
      </c>
      <c r="O217" t="s">
        <v>7</v>
      </c>
      <c r="P217" t="s">
        <v>8</v>
      </c>
      <c r="Q217" s="4"/>
      <c r="R217" s="1">
        <v>45120</v>
      </c>
      <c r="S217" s="1">
        <v>45124</v>
      </c>
      <c r="T217" s="1">
        <v>45215</v>
      </c>
      <c r="U217" s="1">
        <v>45215</v>
      </c>
      <c r="V217" s="5">
        <f t="shared" si="160"/>
        <v>2.4657534246575342E-2</v>
      </c>
      <c r="W217">
        <f t="shared" si="161"/>
        <v>9</v>
      </c>
      <c r="X217" s="6">
        <v>-110776.03234342036</v>
      </c>
      <c r="Y217" s="6">
        <v>-110776.03234342036</v>
      </c>
      <c r="Z217" s="6">
        <v>-111999.87141993827</v>
      </c>
      <c r="AA217" s="6">
        <v>-111999.87141993827</v>
      </c>
      <c r="AB217">
        <v>0.98907285284347179</v>
      </c>
      <c r="AC217">
        <v>0</v>
      </c>
      <c r="AD217" s="7">
        <v>12071700</v>
      </c>
      <c r="AE217" s="13">
        <v>3.6703729748796522E-2</v>
      </c>
      <c r="AF217" s="8">
        <v>0</v>
      </c>
      <c r="AG217" s="6">
        <v>0</v>
      </c>
      <c r="AH217" s="6">
        <v>0</v>
      </c>
      <c r="AI217" s="9">
        <v>-110776.03234342036</v>
      </c>
      <c r="AJ217" t="s">
        <v>6</v>
      </c>
      <c r="AK217">
        <f t="shared" si="175"/>
        <v>3.5510000000000002</v>
      </c>
      <c r="AL217" s="8">
        <f t="shared" si="176"/>
        <v>4.5510000000000002E-2</v>
      </c>
      <c r="AM217" s="35">
        <f t="shared" si="177"/>
        <v>2.5509999999999998E-2</v>
      </c>
      <c r="AN217" s="4">
        <f t="shared" si="178"/>
        <v>2.5509999999999998E-2</v>
      </c>
      <c r="AO217" s="36">
        <f t="shared" si="179"/>
        <v>-13546.431789041097</v>
      </c>
      <c r="AP217" s="37">
        <f t="shared" si="180"/>
        <v>-10925.171862128556</v>
      </c>
      <c r="AQ217" s="36">
        <f t="shared" si="181"/>
        <v>-7593.2646657534242</v>
      </c>
      <c r="AR217" s="31">
        <v>44867</v>
      </c>
      <c r="AS217" s="32">
        <v>1.726</v>
      </c>
      <c r="AT217" s="10"/>
      <c r="BU217" s="1"/>
      <c r="CC217" s="11"/>
      <c r="CD217" s="11"/>
    </row>
    <row r="218" spans="1:82" ht="15" customHeight="1" x14ac:dyDescent="0.25">
      <c r="A218">
        <v>17656</v>
      </c>
      <c r="B218" t="s">
        <v>560</v>
      </c>
      <c r="C218" t="s">
        <v>561</v>
      </c>
      <c r="D218">
        <v>11772</v>
      </c>
      <c r="E218" t="s">
        <v>2</v>
      </c>
      <c r="F218" t="s">
        <v>3</v>
      </c>
      <c r="G218" t="s">
        <v>4</v>
      </c>
      <c r="H218" t="s">
        <v>95</v>
      </c>
      <c r="I218" s="1">
        <v>45029</v>
      </c>
      <c r="J218" s="1">
        <v>45033</v>
      </c>
      <c r="K218" s="1">
        <v>45124</v>
      </c>
      <c r="L218" s="1">
        <v>45124</v>
      </c>
      <c r="M218" s="2">
        <v>7706400</v>
      </c>
      <c r="N218" s="39">
        <f t="shared" si="159"/>
        <v>45107</v>
      </c>
      <c r="O218" t="s">
        <v>7</v>
      </c>
      <c r="P218" t="s">
        <v>8</v>
      </c>
      <c r="Q218" s="4">
        <v>1.35E-2</v>
      </c>
      <c r="R218" s="1">
        <v>45029</v>
      </c>
      <c r="S218" s="1">
        <v>45033</v>
      </c>
      <c r="T218" s="1">
        <v>45124</v>
      </c>
      <c r="U218" s="1">
        <v>45124</v>
      </c>
      <c r="V218" s="5">
        <f t="shared" si="160"/>
        <v>0.20273972602739726</v>
      </c>
      <c r="W218">
        <f t="shared" si="161"/>
        <v>74</v>
      </c>
      <c r="X218" s="6">
        <v>-61775.863691466839</v>
      </c>
      <c r="Y218" s="6">
        <v>-61775.863691466839</v>
      </c>
      <c r="Z218" s="6">
        <v>-61888.171799999996</v>
      </c>
      <c r="AA218" s="6">
        <v>-61888.171799999996</v>
      </c>
      <c r="AB218">
        <v>0.99818530576575926</v>
      </c>
      <c r="AC218">
        <v>-969.07979999999998</v>
      </c>
      <c r="AD218" s="7">
        <v>7706400</v>
      </c>
      <c r="AE218" s="13">
        <v>3.177E-2</v>
      </c>
      <c r="AF218" s="8">
        <v>1.35E-2</v>
      </c>
      <c r="AG218" s="6">
        <v>-26250.367007705452</v>
      </c>
      <c r="AH218" s="6">
        <v>-26298.089999999997</v>
      </c>
      <c r="AI218" s="9">
        <v>-88026.230699172287</v>
      </c>
      <c r="AJ218" t="s">
        <v>6</v>
      </c>
      <c r="AK218">
        <f t="shared" si="175"/>
        <v>3.177</v>
      </c>
      <c r="AL218" s="8">
        <f t="shared" si="176"/>
        <v>4.1770000000000002E-2</v>
      </c>
      <c r="AM218" s="35">
        <f t="shared" si="177"/>
        <v>2.1769999999999998E-2</v>
      </c>
      <c r="AN218" s="4">
        <f t="shared" si="178"/>
        <v>2.1769999999999998E-2</v>
      </c>
      <c r="AO218" s="36">
        <f t="shared" si="179"/>
        <v>-86353.484580821925</v>
      </c>
      <c r="AP218" s="37">
        <f t="shared" si="180"/>
        <v>-70729.550334246582</v>
      </c>
      <c r="AQ218" s="36">
        <f t="shared" si="181"/>
        <v>-55105.616087671224</v>
      </c>
      <c r="AR218" s="31">
        <v>44868</v>
      </c>
      <c r="AS218" s="32">
        <v>1.732</v>
      </c>
      <c r="AT218" s="10"/>
      <c r="BU218" s="1"/>
      <c r="CC218" s="11"/>
      <c r="CD218" s="11"/>
    </row>
    <row r="219" spans="1:82" ht="15" customHeight="1" x14ac:dyDescent="0.25">
      <c r="A219">
        <v>17660</v>
      </c>
      <c r="B219" t="s">
        <v>560</v>
      </c>
      <c r="C219" t="s">
        <v>561</v>
      </c>
      <c r="D219">
        <v>11772</v>
      </c>
      <c r="E219" t="s">
        <v>2</v>
      </c>
      <c r="F219" t="s">
        <v>3</v>
      </c>
      <c r="G219" t="s">
        <v>4</v>
      </c>
      <c r="H219" t="s">
        <v>95</v>
      </c>
      <c r="I219" s="1">
        <v>45096</v>
      </c>
      <c r="J219" s="1">
        <v>45098</v>
      </c>
      <c r="K219" s="1">
        <v>45464</v>
      </c>
      <c r="L219" s="1">
        <v>45464</v>
      </c>
      <c r="M219" s="2">
        <v>7164000</v>
      </c>
      <c r="N219" s="39">
        <f t="shared" si="159"/>
        <v>45107</v>
      </c>
      <c r="O219" t="s">
        <v>7</v>
      </c>
      <c r="P219" t="s">
        <v>8</v>
      </c>
      <c r="Q219" s="4"/>
      <c r="R219" s="1">
        <v>45120</v>
      </c>
      <c r="S219" s="1">
        <v>45124</v>
      </c>
      <c r="T219" s="1">
        <v>45215</v>
      </c>
      <c r="U219" s="1">
        <v>45215</v>
      </c>
      <c r="V219" s="5">
        <f t="shared" si="160"/>
        <v>2.4657534246575342E-2</v>
      </c>
      <c r="W219">
        <f t="shared" si="161"/>
        <v>9</v>
      </c>
      <c r="X219" s="6">
        <v>-69506.530097832379</v>
      </c>
      <c r="Y219" s="6">
        <v>-69506.530097832379</v>
      </c>
      <c r="Z219" s="6">
        <v>-70274.429126235773</v>
      </c>
      <c r="AA219" s="6">
        <v>-70274.429126235773</v>
      </c>
      <c r="AB219">
        <v>0.98907285284347179</v>
      </c>
      <c r="AC219">
        <v>0</v>
      </c>
      <c r="AD219" s="7">
        <v>7574400</v>
      </c>
      <c r="AE219" s="13">
        <v>3.6703729748796522E-2</v>
      </c>
      <c r="AF219" s="8">
        <v>0</v>
      </c>
      <c r="AG219" s="6">
        <v>0</v>
      </c>
      <c r="AH219" s="6">
        <v>0</v>
      </c>
      <c r="AI219" s="9">
        <v>-69506.530097832379</v>
      </c>
      <c r="AJ219" t="s">
        <v>6</v>
      </c>
      <c r="AK219">
        <f t="shared" si="175"/>
        <v>3.5510000000000002</v>
      </c>
      <c r="AL219" s="8">
        <f t="shared" si="176"/>
        <v>4.5510000000000002E-2</v>
      </c>
      <c r="AM219" s="35">
        <f t="shared" si="177"/>
        <v>2.5509999999999998E-2</v>
      </c>
      <c r="AN219" s="4">
        <f t="shared" si="178"/>
        <v>2.5509999999999998E-2</v>
      </c>
      <c r="AO219" s="36">
        <f t="shared" si="179"/>
        <v>-8499.7219068493159</v>
      </c>
      <c r="AP219" s="37">
        <f t="shared" si="180"/>
        <v>-6855.009795845368</v>
      </c>
      <c r="AQ219" s="36">
        <f t="shared" si="181"/>
        <v>-4764.4013589041087</v>
      </c>
      <c r="AR219" s="31">
        <v>44869</v>
      </c>
      <c r="AS219" s="32">
        <v>1.734</v>
      </c>
      <c r="AT219" s="10"/>
      <c r="BU219" s="1"/>
      <c r="CC219" s="11"/>
      <c r="CD219" s="11"/>
    </row>
    <row r="220" spans="1:82" ht="15" customHeight="1" x14ac:dyDescent="0.25">
      <c r="A220">
        <v>18658</v>
      </c>
      <c r="B220" t="s">
        <v>562</v>
      </c>
      <c r="C220" t="s">
        <v>563</v>
      </c>
      <c r="D220">
        <v>11773</v>
      </c>
      <c r="E220" t="s">
        <v>2</v>
      </c>
      <c r="F220" t="s">
        <v>3</v>
      </c>
      <c r="G220" t="s">
        <v>4</v>
      </c>
      <c r="H220" t="s">
        <v>95</v>
      </c>
      <c r="I220" s="1">
        <v>45029</v>
      </c>
      <c r="J220" s="1">
        <v>45033</v>
      </c>
      <c r="K220" s="1">
        <v>45124</v>
      </c>
      <c r="L220" s="1">
        <v>45124</v>
      </c>
      <c r="M220" s="2">
        <v>8830250</v>
      </c>
      <c r="N220" s="39">
        <f t="shared" si="159"/>
        <v>45107</v>
      </c>
      <c r="O220" t="s">
        <v>15</v>
      </c>
      <c r="P220" t="s">
        <v>8</v>
      </c>
      <c r="Q220" s="4">
        <v>1.35E-2</v>
      </c>
      <c r="R220" s="1">
        <v>45029</v>
      </c>
      <c r="S220" s="1">
        <v>45033</v>
      </c>
      <c r="T220" s="1">
        <v>45124</v>
      </c>
      <c r="U220" s="1">
        <v>45124</v>
      </c>
      <c r="V220" s="5">
        <f t="shared" si="160"/>
        <v>0.20273972602739726</v>
      </c>
      <c r="W220">
        <f t="shared" si="161"/>
        <v>74</v>
      </c>
      <c r="X220" s="6">
        <v>-70784.843813139072</v>
      </c>
      <c r="Y220" s="6">
        <v>-70784.843813139072</v>
      </c>
      <c r="Z220" s="6">
        <v>-70913.530187499986</v>
      </c>
      <c r="AA220" s="6">
        <v>-70913.530187499986</v>
      </c>
      <c r="AB220">
        <v>0.99818530576575926</v>
      </c>
      <c r="AC220">
        <v>-1110.4039374999998</v>
      </c>
      <c r="AD220" s="7">
        <v>8830250</v>
      </c>
      <c r="AE220" s="13">
        <v>3.177E-2</v>
      </c>
      <c r="AF220" s="8">
        <v>1.35E-2</v>
      </c>
      <c r="AG220" s="6">
        <v>-30078.5455296625</v>
      </c>
      <c r="AH220" s="6">
        <v>-30133.228124999998</v>
      </c>
      <c r="AI220" s="9">
        <v>-100863.38934280157</v>
      </c>
      <c r="AJ220" t="s">
        <v>6</v>
      </c>
      <c r="AK220">
        <f t="shared" si="175"/>
        <v>3.177</v>
      </c>
      <c r="AL220" s="8">
        <f t="shared" si="176"/>
        <v>4.1770000000000002E-2</v>
      </c>
      <c r="AM220" s="35">
        <f t="shared" si="177"/>
        <v>2.1769999999999998E-2</v>
      </c>
      <c r="AN220" s="4">
        <f t="shared" si="178"/>
        <v>2.1769999999999998E-2</v>
      </c>
      <c r="AO220" s="36">
        <f t="shared" si="179"/>
        <v>-98946.701082191779</v>
      </c>
      <c r="AP220" s="37">
        <f t="shared" si="180"/>
        <v>-81044.276424657524</v>
      </c>
      <c r="AQ220" s="36">
        <f t="shared" si="181"/>
        <v>-63141.851767123284</v>
      </c>
      <c r="AR220" s="31">
        <v>44872</v>
      </c>
      <c r="AS220" s="32">
        <v>1.742</v>
      </c>
      <c r="AT220" s="10"/>
      <c r="BU220" s="1"/>
      <c r="CC220" s="11"/>
      <c r="CD220" s="11"/>
    </row>
    <row r="221" spans="1:82" ht="15" customHeight="1" x14ac:dyDescent="0.25">
      <c r="A221">
        <v>18662</v>
      </c>
      <c r="B221" t="s">
        <v>562</v>
      </c>
      <c r="C221" t="s">
        <v>563</v>
      </c>
      <c r="D221">
        <v>11773</v>
      </c>
      <c r="E221" t="s">
        <v>2</v>
      </c>
      <c r="F221" t="s">
        <v>3</v>
      </c>
      <c r="G221" t="s">
        <v>4</v>
      </c>
      <c r="H221" t="s">
        <v>95</v>
      </c>
      <c r="I221" s="1">
        <v>45096</v>
      </c>
      <c r="J221" s="1">
        <v>45098</v>
      </c>
      <c r="K221" s="1">
        <v>45464</v>
      </c>
      <c r="L221" s="1">
        <v>45464</v>
      </c>
      <c r="M221" s="2">
        <v>8208750</v>
      </c>
      <c r="N221" s="39">
        <f t="shared" si="159"/>
        <v>45107</v>
      </c>
      <c r="O221" t="s">
        <v>15</v>
      </c>
      <c r="P221" t="s">
        <v>8</v>
      </c>
      <c r="Q221" s="4"/>
      <c r="R221" s="1">
        <v>45120</v>
      </c>
      <c r="S221" s="1">
        <v>45124</v>
      </c>
      <c r="T221" s="1">
        <v>45215</v>
      </c>
      <c r="U221" s="1">
        <v>45215</v>
      </c>
      <c r="V221" s="5">
        <f t="shared" si="160"/>
        <v>2.4657534246575342E-2</v>
      </c>
      <c r="W221">
        <f t="shared" si="161"/>
        <v>9</v>
      </c>
      <c r="X221" s="6">
        <v>-79642.899070432934</v>
      </c>
      <c r="Y221" s="6">
        <v>-79642.899070432934</v>
      </c>
      <c r="Z221" s="6">
        <v>-80522.783373811821</v>
      </c>
      <c r="AA221" s="6">
        <v>-80522.783373811821</v>
      </c>
      <c r="AB221">
        <v>0.98907285284347179</v>
      </c>
      <c r="AC221">
        <v>0</v>
      </c>
      <c r="AD221" s="7">
        <v>8679000</v>
      </c>
      <c r="AE221" s="13">
        <v>3.6703729748796522E-2</v>
      </c>
      <c r="AF221" s="8">
        <v>0</v>
      </c>
      <c r="AG221" s="6">
        <v>0</v>
      </c>
      <c r="AH221" s="6">
        <v>0</v>
      </c>
      <c r="AI221" s="9">
        <v>-79642.899070432934</v>
      </c>
      <c r="AJ221" t="s">
        <v>6</v>
      </c>
      <c r="AK221">
        <f t="shared" si="175"/>
        <v>3.5510000000000002</v>
      </c>
      <c r="AL221" s="8">
        <f t="shared" si="176"/>
        <v>4.5510000000000002E-2</v>
      </c>
      <c r="AM221" s="35">
        <f t="shared" si="177"/>
        <v>2.5509999999999998E-2</v>
      </c>
      <c r="AN221" s="4">
        <f t="shared" si="178"/>
        <v>2.5509999999999998E-2</v>
      </c>
      <c r="AO221" s="36">
        <f t="shared" si="179"/>
        <v>-9739.2646849315079</v>
      </c>
      <c r="AP221" s="37">
        <f t="shared" si="180"/>
        <v>-7854.6987244061502</v>
      </c>
      <c r="AQ221" s="36">
        <f t="shared" si="181"/>
        <v>-5459.209890410958</v>
      </c>
      <c r="AR221" s="31">
        <v>44873</v>
      </c>
      <c r="AS221" s="32">
        <v>1.7909999999999999</v>
      </c>
      <c r="AT221" s="10"/>
      <c r="BU221" s="1"/>
      <c r="CC221" s="11"/>
      <c r="CD221" s="11"/>
    </row>
    <row r="222" spans="1:82" ht="15" customHeight="1" x14ac:dyDescent="0.25">
      <c r="A222">
        <v>18303</v>
      </c>
      <c r="B222" t="s">
        <v>564</v>
      </c>
      <c r="C222" t="s">
        <v>565</v>
      </c>
      <c r="D222">
        <v>11774</v>
      </c>
      <c r="E222" t="s">
        <v>2</v>
      </c>
      <c r="F222" t="s">
        <v>3</v>
      </c>
      <c r="G222" t="s">
        <v>4</v>
      </c>
      <c r="H222" t="s">
        <v>95</v>
      </c>
      <c r="I222" s="1">
        <v>45029</v>
      </c>
      <c r="J222" s="1">
        <v>45033</v>
      </c>
      <c r="K222" s="1">
        <v>45124</v>
      </c>
      <c r="L222" s="1">
        <v>45124</v>
      </c>
      <c r="M222" s="2">
        <v>8509150</v>
      </c>
      <c r="N222" s="39">
        <f t="shared" si="159"/>
        <v>45107</v>
      </c>
      <c r="O222" t="s">
        <v>7</v>
      </c>
      <c r="P222" t="s">
        <v>8</v>
      </c>
      <c r="Q222" s="4">
        <v>1.35E-2</v>
      </c>
      <c r="R222" s="1">
        <v>45029</v>
      </c>
      <c r="S222" s="1">
        <v>45033</v>
      </c>
      <c r="T222" s="1">
        <v>45124</v>
      </c>
      <c r="U222" s="1">
        <v>45124</v>
      </c>
      <c r="V222" s="5">
        <f t="shared" si="160"/>
        <v>0.20273972602739726</v>
      </c>
      <c r="W222">
        <f t="shared" si="161"/>
        <v>74</v>
      </c>
      <c r="X222" s="6">
        <v>-68210.849492661291</v>
      </c>
      <c r="Y222" s="6">
        <v>-68210.849492661291</v>
      </c>
      <c r="Z222" s="6">
        <v>-68334.856362499995</v>
      </c>
      <c r="AA222" s="6">
        <v>-68334.856362499995</v>
      </c>
      <c r="AB222">
        <v>0.99818530576575926</v>
      </c>
      <c r="AC222">
        <v>-1070.0256124999999</v>
      </c>
      <c r="AD222" s="7">
        <v>8509150</v>
      </c>
      <c r="AE222" s="13">
        <v>3.177E-2</v>
      </c>
      <c r="AF222" s="8">
        <v>1.35E-2</v>
      </c>
      <c r="AG222" s="6">
        <v>-28984.780237674771</v>
      </c>
      <c r="AH222" s="6">
        <v>-29037.474374999998</v>
      </c>
      <c r="AI222" s="9">
        <v>-97195.629730336062</v>
      </c>
      <c r="AJ222" t="s">
        <v>6</v>
      </c>
      <c r="AK222">
        <f t="shared" si="175"/>
        <v>3.177</v>
      </c>
      <c r="AL222" s="8">
        <f t="shared" si="176"/>
        <v>4.1770000000000002E-2</v>
      </c>
      <c r="AM222" s="35">
        <f t="shared" si="177"/>
        <v>2.1769999999999998E-2</v>
      </c>
      <c r="AN222" s="4">
        <f t="shared" si="178"/>
        <v>2.1769999999999998E-2</v>
      </c>
      <c r="AO222" s="36">
        <f t="shared" si="179"/>
        <v>-95348.639224657527</v>
      </c>
      <c r="AP222" s="37">
        <f t="shared" si="180"/>
        <v>-78097.211827397259</v>
      </c>
      <c r="AQ222" s="36">
        <f t="shared" si="181"/>
        <v>-60845.784430136977</v>
      </c>
      <c r="AR222" s="31">
        <v>44874</v>
      </c>
      <c r="AS222" s="32">
        <v>1.802</v>
      </c>
      <c r="AT222" s="10"/>
      <c r="BU222" s="1"/>
      <c r="CC222" s="11"/>
      <c r="CD222" s="11"/>
    </row>
    <row r="223" spans="1:82" ht="15" customHeight="1" x14ac:dyDescent="0.25">
      <c r="A223">
        <v>18307</v>
      </c>
      <c r="B223" t="s">
        <v>564</v>
      </c>
      <c r="C223" t="s">
        <v>565</v>
      </c>
      <c r="D223">
        <v>11774</v>
      </c>
      <c r="E223" t="s">
        <v>2</v>
      </c>
      <c r="F223" t="s">
        <v>3</v>
      </c>
      <c r="G223" t="s">
        <v>4</v>
      </c>
      <c r="H223" t="s">
        <v>95</v>
      </c>
      <c r="I223" s="1">
        <v>45096</v>
      </c>
      <c r="J223" s="1">
        <v>45098</v>
      </c>
      <c r="K223" s="1">
        <v>45464</v>
      </c>
      <c r="L223" s="1">
        <v>45464</v>
      </c>
      <c r="M223" s="2">
        <v>7910250</v>
      </c>
      <c r="N223" s="39">
        <f t="shared" si="159"/>
        <v>45107</v>
      </c>
      <c r="O223" t="s">
        <v>7</v>
      </c>
      <c r="P223" t="s">
        <v>8</v>
      </c>
      <c r="Q223" s="4"/>
      <c r="R223" s="1">
        <v>45120</v>
      </c>
      <c r="S223" s="1">
        <v>45124</v>
      </c>
      <c r="T223" s="1">
        <v>45215</v>
      </c>
      <c r="U223" s="1">
        <v>45215</v>
      </c>
      <c r="V223" s="5">
        <f t="shared" si="160"/>
        <v>2.4657534246575342E-2</v>
      </c>
      <c r="W223">
        <f t="shared" si="161"/>
        <v>9</v>
      </c>
      <c r="X223" s="6">
        <v>-76746.79364968992</v>
      </c>
      <c r="Y223" s="6">
        <v>-76746.79364968992</v>
      </c>
      <c r="Z223" s="6">
        <v>-77594.682160218668</v>
      </c>
      <c r="AA223" s="6">
        <v>-77594.682160218668</v>
      </c>
      <c r="AB223">
        <v>0.98907285284347179</v>
      </c>
      <c r="AC223">
        <v>0</v>
      </c>
      <c r="AD223" s="7">
        <v>8363400</v>
      </c>
      <c r="AE223" s="13">
        <v>3.6703729748796522E-2</v>
      </c>
      <c r="AF223" s="8">
        <v>0</v>
      </c>
      <c r="AG223" s="6">
        <v>0</v>
      </c>
      <c r="AH223" s="6">
        <v>0</v>
      </c>
      <c r="AI223" s="9">
        <v>-76746.79364968992</v>
      </c>
      <c r="AJ223" t="s">
        <v>6</v>
      </c>
      <c r="AK223">
        <f t="shared" si="175"/>
        <v>3.5510000000000002</v>
      </c>
      <c r="AL223" s="8">
        <f t="shared" si="176"/>
        <v>4.5510000000000002E-2</v>
      </c>
      <c r="AM223" s="35">
        <f t="shared" si="177"/>
        <v>2.5509999999999998E-2</v>
      </c>
      <c r="AN223" s="4">
        <f t="shared" si="178"/>
        <v>2.5509999999999998E-2</v>
      </c>
      <c r="AO223" s="36">
        <f t="shared" si="179"/>
        <v>-9385.1096054794525</v>
      </c>
      <c r="AP223" s="37">
        <f t="shared" si="180"/>
        <v>-7569.0733162459273</v>
      </c>
      <c r="AQ223" s="36">
        <f t="shared" si="181"/>
        <v>-5260.6931671232869</v>
      </c>
      <c r="AR223" s="31">
        <v>44875</v>
      </c>
      <c r="AS223" s="32">
        <v>1.798</v>
      </c>
      <c r="AT223" s="10"/>
      <c r="BU223" s="1"/>
      <c r="CC223" s="11"/>
      <c r="CD223" s="11"/>
    </row>
    <row r="224" spans="1:82" ht="15" customHeight="1" x14ac:dyDescent="0.25">
      <c r="A224">
        <v>17715</v>
      </c>
      <c r="B224" t="s">
        <v>566</v>
      </c>
      <c r="C224" t="s">
        <v>567</v>
      </c>
      <c r="D224">
        <v>11775</v>
      </c>
      <c r="E224" t="s">
        <v>2</v>
      </c>
      <c r="F224" t="s">
        <v>3</v>
      </c>
      <c r="G224" t="s">
        <v>4</v>
      </c>
      <c r="H224" t="s">
        <v>95</v>
      </c>
      <c r="I224" s="1">
        <v>45029</v>
      </c>
      <c r="J224" s="1">
        <v>45033</v>
      </c>
      <c r="K224" s="1">
        <v>45124</v>
      </c>
      <c r="L224" s="1">
        <v>45124</v>
      </c>
      <c r="M224" s="2">
        <v>8188050</v>
      </c>
      <c r="N224" s="39">
        <f t="shared" si="159"/>
        <v>45107</v>
      </c>
      <c r="O224" s="12" t="s">
        <v>7</v>
      </c>
      <c r="P224" t="s">
        <v>8</v>
      </c>
      <c r="Q224" s="4">
        <v>1.35E-2</v>
      </c>
      <c r="R224" s="1">
        <v>45029</v>
      </c>
      <c r="S224" s="1">
        <v>45033</v>
      </c>
      <c r="T224" s="1">
        <v>45124</v>
      </c>
      <c r="U224" s="1">
        <v>45124</v>
      </c>
      <c r="V224" s="5">
        <f t="shared" si="160"/>
        <v>0.20273972602739726</v>
      </c>
      <c r="W224">
        <f t="shared" si="161"/>
        <v>74</v>
      </c>
      <c r="X224" s="6">
        <v>-65636.85517218351</v>
      </c>
      <c r="Y224" s="6">
        <v>-65636.85517218351</v>
      </c>
      <c r="Z224" s="6">
        <v>-65756.18253749999</v>
      </c>
      <c r="AA224" s="6">
        <v>-65756.18253749999</v>
      </c>
      <c r="AB224">
        <v>0.99818530576575926</v>
      </c>
      <c r="AC224">
        <v>-1029.6472874999999</v>
      </c>
      <c r="AD224" s="7">
        <v>8188050</v>
      </c>
      <c r="AE224" s="13">
        <v>3.177E-2</v>
      </c>
      <c r="AF224" s="8">
        <v>1.35E-2</v>
      </c>
      <c r="AG224" s="6">
        <v>-27891.014945687046</v>
      </c>
      <c r="AH224" s="6">
        <v>-27941.720624999998</v>
      </c>
      <c r="AI224" s="9">
        <v>-93527.870117870552</v>
      </c>
      <c r="AJ224" t="s">
        <v>6</v>
      </c>
      <c r="AK224">
        <f t="shared" si="175"/>
        <v>3.177</v>
      </c>
      <c r="AL224" s="8">
        <f t="shared" si="176"/>
        <v>4.1770000000000002E-2</v>
      </c>
      <c r="AM224" s="35">
        <f t="shared" si="177"/>
        <v>2.1769999999999998E-2</v>
      </c>
      <c r="AN224" s="4">
        <f t="shared" si="178"/>
        <v>2.1769999999999998E-2</v>
      </c>
      <c r="AO224" s="36">
        <f t="shared" si="179"/>
        <v>-91750.577367123289</v>
      </c>
      <c r="AP224" s="37">
        <f t="shared" si="180"/>
        <v>-75150.147230136994</v>
      </c>
      <c r="AQ224" s="36">
        <f t="shared" si="181"/>
        <v>-58549.717093150677</v>
      </c>
      <c r="AR224" s="31">
        <v>44876</v>
      </c>
      <c r="AS224" s="32">
        <v>1.762</v>
      </c>
      <c r="AT224" s="10"/>
      <c r="BU224" s="1"/>
      <c r="CC224" s="11"/>
      <c r="CD224" s="11"/>
    </row>
    <row r="225" spans="1:82" ht="15" customHeight="1" x14ac:dyDescent="0.25">
      <c r="A225">
        <v>17719</v>
      </c>
      <c r="B225" t="s">
        <v>566</v>
      </c>
      <c r="C225" t="s">
        <v>567</v>
      </c>
      <c r="D225">
        <v>11775</v>
      </c>
      <c r="E225" t="s">
        <v>2</v>
      </c>
      <c r="F225" t="s">
        <v>3</v>
      </c>
      <c r="G225" t="s">
        <v>4</v>
      </c>
      <c r="H225" t="s">
        <v>95</v>
      </c>
      <c r="I225" s="1">
        <v>45096</v>
      </c>
      <c r="J225" s="1">
        <v>45098</v>
      </c>
      <c r="K225" s="1">
        <v>45464</v>
      </c>
      <c r="L225" s="1">
        <v>45464</v>
      </c>
      <c r="M225" s="2">
        <v>7611750</v>
      </c>
      <c r="N225" s="39">
        <f t="shared" si="159"/>
        <v>45107</v>
      </c>
      <c r="O225" s="12" t="s">
        <v>7</v>
      </c>
      <c r="P225" t="s">
        <v>8</v>
      </c>
      <c r="Q225" s="4"/>
      <c r="R225" s="1">
        <v>45120</v>
      </c>
      <c r="S225" s="1">
        <v>45124</v>
      </c>
      <c r="T225" s="1">
        <v>45215</v>
      </c>
      <c r="U225" s="1">
        <v>45215</v>
      </c>
      <c r="V225" s="5">
        <f t="shared" si="160"/>
        <v>2.4657534246575342E-2</v>
      </c>
      <c r="W225">
        <f t="shared" si="161"/>
        <v>9</v>
      </c>
      <c r="X225" s="6">
        <v>-73850.688228946907</v>
      </c>
      <c r="Y225" s="6">
        <v>-73850.688228946907</v>
      </c>
      <c r="Z225" s="6">
        <v>-74666.580946625516</v>
      </c>
      <c r="AA225" s="6">
        <v>-74666.580946625516</v>
      </c>
      <c r="AB225">
        <v>0.98907285284347179</v>
      </c>
      <c r="AC225">
        <v>0</v>
      </c>
      <c r="AD225" s="7">
        <v>8047800</v>
      </c>
      <c r="AE225" s="13">
        <v>3.6703729748796522E-2</v>
      </c>
      <c r="AF225" s="8">
        <v>0</v>
      </c>
      <c r="AG225" s="6">
        <v>0</v>
      </c>
      <c r="AH225" s="6">
        <v>0</v>
      </c>
      <c r="AI225" s="9">
        <v>-73850.688228946907</v>
      </c>
      <c r="AJ225" t="s">
        <v>6</v>
      </c>
      <c r="AK225">
        <f t="shared" si="175"/>
        <v>3.5510000000000002</v>
      </c>
      <c r="AL225" s="8">
        <f t="shared" si="176"/>
        <v>4.5510000000000002E-2</v>
      </c>
      <c r="AM225" s="35">
        <f t="shared" si="177"/>
        <v>2.5509999999999998E-2</v>
      </c>
      <c r="AN225" s="4">
        <f t="shared" si="178"/>
        <v>2.5509999999999998E-2</v>
      </c>
      <c r="AO225" s="36">
        <f t="shared" si="179"/>
        <v>-9030.9545260273972</v>
      </c>
      <c r="AP225" s="37">
        <f t="shared" si="180"/>
        <v>-7283.4479080857036</v>
      </c>
      <c r="AQ225" s="36">
        <f t="shared" si="181"/>
        <v>-5062.1764438356158</v>
      </c>
      <c r="AR225" s="31">
        <v>44879</v>
      </c>
      <c r="AS225" s="32">
        <v>1.7909999999999999</v>
      </c>
      <c r="AT225" s="10"/>
      <c r="BU225" s="1"/>
      <c r="CC225" s="11"/>
      <c r="CD225" s="11"/>
    </row>
    <row r="226" spans="1:82" ht="15" customHeight="1" x14ac:dyDescent="0.25">
      <c r="A226">
        <v>18067</v>
      </c>
      <c r="B226" t="s">
        <v>568</v>
      </c>
      <c r="C226" t="s">
        <v>569</v>
      </c>
      <c r="D226">
        <v>11776</v>
      </c>
      <c r="E226" t="s">
        <v>2</v>
      </c>
      <c r="F226" t="s">
        <v>3</v>
      </c>
      <c r="G226" t="s">
        <v>4</v>
      </c>
      <c r="H226" t="s">
        <v>95</v>
      </c>
      <c r="I226" s="1">
        <v>45029</v>
      </c>
      <c r="J226" s="1">
        <v>45033</v>
      </c>
      <c r="K226" s="1">
        <v>45124</v>
      </c>
      <c r="L226" s="1">
        <v>45124</v>
      </c>
      <c r="M226" s="2">
        <v>11399050</v>
      </c>
      <c r="N226" s="39">
        <f t="shared" si="159"/>
        <v>45107</v>
      </c>
      <c r="O226" s="12" t="s">
        <v>7</v>
      </c>
      <c r="P226" t="s">
        <v>8</v>
      </c>
      <c r="Q226" s="4">
        <v>1.35E-2</v>
      </c>
      <c r="R226" s="1">
        <v>45029</v>
      </c>
      <c r="S226" s="1">
        <v>45033</v>
      </c>
      <c r="T226" s="1">
        <v>45124</v>
      </c>
      <c r="U226" s="1">
        <v>45124</v>
      </c>
      <c r="V226" s="5">
        <f t="shared" si="160"/>
        <v>0.20273972602739726</v>
      </c>
      <c r="W226">
        <f t="shared" si="161"/>
        <v>74</v>
      </c>
      <c r="X226" s="6">
        <v>-91376.798376961364</v>
      </c>
      <c r="Y226" s="6">
        <v>-91376.798376961364</v>
      </c>
      <c r="Z226" s="6">
        <v>-91542.920787499999</v>
      </c>
      <c r="AA226" s="6">
        <v>-91542.920787499999</v>
      </c>
      <c r="AB226">
        <v>0.99818530576575926</v>
      </c>
      <c r="AC226">
        <v>-1433.4305374999999</v>
      </c>
      <c r="AD226" s="7">
        <v>11399050</v>
      </c>
      <c r="AE226" s="13">
        <v>3.177E-2</v>
      </c>
      <c r="AF226" s="8">
        <v>1.35E-2</v>
      </c>
      <c r="AG226" s="6">
        <v>-38828.667865564312</v>
      </c>
      <c r="AH226" s="6">
        <v>-38899.258124999993</v>
      </c>
      <c r="AI226" s="9">
        <v>-130205.46624252567</v>
      </c>
      <c r="AJ226" t="s">
        <v>6</v>
      </c>
      <c r="AK226">
        <f t="shared" si="175"/>
        <v>3.177</v>
      </c>
      <c r="AL226" s="8">
        <f t="shared" si="176"/>
        <v>4.1770000000000002E-2</v>
      </c>
      <c r="AM226" s="35">
        <f t="shared" si="177"/>
        <v>2.1769999999999998E-2</v>
      </c>
      <c r="AN226" s="4">
        <f t="shared" si="178"/>
        <v>2.1769999999999998E-2</v>
      </c>
      <c r="AO226" s="36">
        <f t="shared" si="179"/>
        <v>-127731.19594246575</v>
      </c>
      <c r="AP226" s="37">
        <f t="shared" si="180"/>
        <v>-104620.79320273972</v>
      </c>
      <c r="AQ226" s="36">
        <f t="shared" si="181"/>
        <v>-81510.390463013682</v>
      </c>
      <c r="AR226" s="31">
        <v>44880</v>
      </c>
      <c r="AS226" s="32">
        <v>1.7949999999999999</v>
      </c>
      <c r="AT226" s="10"/>
      <c r="BU226" s="1"/>
      <c r="CC226" s="11"/>
      <c r="CD226" s="11"/>
    </row>
    <row r="227" spans="1:82" ht="15" customHeight="1" x14ac:dyDescent="0.25">
      <c r="A227">
        <v>18071</v>
      </c>
      <c r="B227" t="s">
        <v>568</v>
      </c>
      <c r="C227" t="s">
        <v>569</v>
      </c>
      <c r="D227">
        <v>11776</v>
      </c>
      <c r="E227" t="s">
        <v>2</v>
      </c>
      <c r="F227" t="s">
        <v>3</v>
      </c>
      <c r="G227" t="s">
        <v>4</v>
      </c>
      <c r="H227" t="s">
        <v>95</v>
      </c>
      <c r="I227" s="1">
        <v>45096</v>
      </c>
      <c r="J227" s="1">
        <v>45098</v>
      </c>
      <c r="K227" s="1">
        <v>45464</v>
      </c>
      <c r="L227" s="1">
        <v>45464</v>
      </c>
      <c r="M227" s="2">
        <v>10596750</v>
      </c>
      <c r="N227" s="39">
        <f t="shared" si="159"/>
        <v>45107</v>
      </c>
      <c r="O227" s="12" t="s">
        <v>7</v>
      </c>
      <c r="P227" t="s">
        <v>8</v>
      </c>
      <c r="Q227" s="4"/>
      <c r="R227" s="1">
        <v>45120</v>
      </c>
      <c r="S227" s="1">
        <v>45124</v>
      </c>
      <c r="T227" s="1">
        <v>45215</v>
      </c>
      <c r="U227" s="1">
        <v>45215</v>
      </c>
      <c r="V227" s="5">
        <f t="shared" si="160"/>
        <v>2.4657534246575342E-2</v>
      </c>
      <c r="W227">
        <f t="shared" si="161"/>
        <v>9</v>
      </c>
      <c r="X227" s="6">
        <v>-102811.74243637706</v>
      </c>
      <c r="Y227" s="6">
        <v>-102811.74243637706</v>
      </c>
      <c r="Z227" s="6">
        <v>-103947.59308255707</v>
      </c>
      <c r="AA227" s="6">
        <v>-103947.59308255707</v>
      </c>
      <c r="AB227">
        <v>0.98907285284347179</v>
      </c>
      <c r="AC227">
        <v>0</v>
      </c>
      <c r="AD227" s="7">
        <v>11203800</v>
      </c>
      <c r="AE227" s="13">
        <v>3.6703729748796522E-2</v>
      </c>
      <c r="AF227" s="8">
        <v>0</v>
      </c>
      <c r="AG227" s="6">
        <v>0</v>
      </c>
      <c r="AH227" s="6">
        <v>0</v>
      </c>
      <c r="AI227" s="9">
        <v>-102811.74243637706</v>
      </c>
      <c r="AJ227" t="s">
        <v>6</v>
      </c>
      <c r="AK227">
        <f t="shared" si="175"/>
        <v>3.5510000000000002</v>
      </c>
      <c r="AL227" s="8">
        <f t="shared" si="176"/>
        <v>4.5510000000000002E-2</v>
      </c>
      <c r="AM227" s="35">
        <f t="shared" si="177"/>
        <v>2.5509999999999998E-2</v>
      </c>
      <c r="AN227" s="4">
        <f t="shared" si="178"/>
        <v>2.5509999999999998E-2</v>
      </c>
      <c r="AO227" s="36">
        <f t="shared" si="179"/>
        <v>-12572.505320547945</v>
      </c>
      <c r="AP227" s="37">
        <f t="shared" si="180"/>
        <v>-10139.701989687939</v>
      </c>
      <c r="AQ227" s="36">
        <f t="shared" si="181"/>
        <v>-7047.3436767123276</v>
      </c>
      <c r="AR227" s="1">
        <v>44881</v>
      </c>
      <c r="AS227" s="33">
        <v>1.8029999999999999</v>
      </c>
      <c r="AT227" s="10"/>
      <c r="BU227" s="1"/>
      <c r="CC227" s="11"/>
      <c r="CD227" s="11"/>
    </row>
    <row r="228" spans="1:82" ht="15" customHeight="1" x14ac:dyDescent="0.25">
      <c r="A228">
        <v>18598</v>
      </c>
      <c r="B228" t="s">
        <v>570</v>
      </c>
      <c r="C228" t="s">
        <v>571</v>
      </c>
      <c r="D228">
        <v>11777</v>
      </c>
      <c r="E228" t="s">
        <v>2</v>
      </c>
      <c r="F228" t="s">
        <v>3</v>
      </c>
      <c r="G228" t="s">
        <v>4</v>
      </c>
      <c r="H228" t="s">
        <v>95</v>
      </c>
      <c r="I228" s="1">
        <v>45029</v>
      </c>
      <c r="J228" s="1">
        <v>45033</v>
      </c>
      <c r="K228" s="1">
        <v>45124</v>
      </c>
      <c r="L228" s="1">
        <v>45124</v>
      </c>
      <c r="M228" s="2">
        <v>7224750</v>
      </c>
      <c r="N228" s="39">
        <f t="shared" si="159"/>
        <v>45107</v>
      </c>
      <c r="O228" s="12" t="s">
        <v>7</v>
      </c>
      <c r="P228" t="s">
        <v>8</v>
      </c>
      <c r="Q228" s="4">
        <v>1.35E-2</v>
      </c>
      <c r="R228" s="1">
        <v>45029</v>
      </c>
      <c r="S228" s="1">
        <v>45033</v>
      </c>
      <c r="T228" s="1">
        <v>45124</v>
      </c>
      <c r="U228" s="1">
        <v>45124</v>
      </c>
      <c r="V228" s="5">
        <f t="shared" si="160"/>
        <v>0.20273972602739726</v>
      </c>
      <c r="W228">
        <f t="shared" si="161"/>
        <v>74</v>
      </c>
      <c r="X228" s="6">
        <v>-57914.87221075016</v>
      </c>
      <c r="Y228" s="6">
        <v>-57914.87221075016</v>
      </c>
      <c r="Z228" s="6">
        <v>-58020.161062499996</v>
      </c>
      <c r="AA228" s="6">
        <v>-58020.161062499996</v>
      </c>
      <c r="AB228">
        <v>0.99818530576575926</v>
      </c>
      <c r="AC228">
        <v>-908.51231249999989</v>
      </c>
      <c r="AD228" s="7">
        <v>7224750</v>
      </c>
      <c r="AE228" s="13">
        <v>3.177E-2</v>
      </c>
      <c r="AF228" s="8">
        <v>1.35E-2</v>
      </c>
      <c r="AG228" s="6">
        <v>-24609.719069723862</v>
      </c>
      <c r="AH228" s="6">
        <v>-24654.459374999999</v>
      </c>
      <c r="AI228" s="9">
        <v>-82524.591280474022</v>
      </c>
      <c r="AJ228" t="s">
        <v>6</v>
      </c>
      <c r="AK228">
        <f t="shared" si="175"/>
        <v>3.177</v>
      </c>
      <c r="AL228" s="8">
        <f t="shared" si="176"/>
        <v>4.1770000000000002E-2</v>
      </c>
      <c r="AM228" s="35">
        <f t="shared" si="177"/>
        <v>2.1769999999999998E-2</v>
      </c>
      <c r="AN228" s="4">
        <f t="shared" si="178"/>
        <v>2.1769999999999998E-2</v>
      </c>
      <c r="AO228" s="36">
        <f t="shared" si="179"/>
        <v>-80956.391794520547</v>
      </c>
      <c r="AP228" s="37">
        <f t="shared" si="180"/>
        <v>-66308.953438356169</v>
      </c>
      <c r="AQ228" s="36">
        <f t="shared" si="181"/>
        <v>-51661.51508219177</v>
      </c>
      <c r="AR228" s="31">
        <v>44882</v>
      </c>
      <c r="AS228" s="32">
        <v>1.802</v>
      </c>
      <c r="AT228" s="10"/>
      <c r="BU228" s="1"/>
      <c r="CC228" s="11"/>
      <c r="CD228" s="11"/>
    </row>
    <row r="229" spans="1:82" ht="15" customHeight="1" x14ac:dyDescent="0.25">
      <c r="A229">
        <v>18602</v>
      </c>
      <c r="B229" t="s">
        <v>570</v>
      </c>
      <c r="C229" t="s">
        <v>571</v>
      </c>
      <c r="D229">
        <v>11777</v>
      </c>
      <c r="E229" t="s">
        <v>2</v>
      </c>
      <c r="F229" t="s">
        <v>3</v>
      </c>
      <c r="G229" t="s">
        <v>4</v>
      </c>
      <c r="H229" t="s">
        <v>95</v>
      </c>
      <c r="I229" s="1">
        <v>45096</v>
      </c>
      <c r="J229" s="1">
        <v>45098</v>
      </c>
      <c r="K229" s="1">
        <v>45464</v>
      </c>
      <c r="L229" s="1">
        <v>45464</v>
      </c>
      <c r="M229" s="2">
        <v>6716250</v>
      </c>
      <c r="N229" s="39">
        <f t="shared" si="159"/>
        <v>45107</v>
      </c>
      <c r="O229" s="12" t="s">
        <v>7</v>
      </c>
      <c r="P229" t="s">
        <v>8</v>
      </c>
      <c r="Q229" s="4"/>
      <c r="R229" s="1">
        <v>45120</v>
      </c>
      <c r="S229" s="1">
        <v>45124</v>
      </c>
      <c r="T229" s="1">
        <v>45215</v>
      </c>
      <c r="U229" s="1">
        <v>45215</v>
      </c>
      <c r="V229" s="5">
        <f t="shared" si="160"/>
        <v>2.4657534246575342E-2</v>
      </c>
      <c r="W229">
        <f t="shared" si="161"/>
        <v>9</v>
      </c>
      <c r="X229" s="6">
        <v>-65162.371966717845</v>
      </c>
      <c r="Y229" s="6">
        <v>-65162.371966717845</v>
      </c>
      <c r="Z229" s="6">
        <v>-65882.27730584603</v>
      </c>
      <c r="AA229" s="6">
        <v>-65882.27730584603</v>
      </c>
      <c r="AB229">
        <v>0.98907285284347179</v>
      </c>
      <c r="AC229">
        <v>0</v>
      </c>
      <c r="AD229" s="7">
        <v>7101000</v>
      </c>
      <c r="AE229" s="13">
        <v>3.6703729748796522E-2</v>
      </c>
      <c r="AF229" s="8">
        <v>0</v>
      </c>
      <c r="AG229" s="6">
        <v>0</v>
      </c>
      <c r="AH229" s="6">
        <v>0</v>
      </c>
      <c r="AI229" s="9">
        <v>-65162.371966717845</v>
      </c>
      <c r="AJ229" t="s">
        <v>6</v>
      </c>
      <c r="AK229">
        <f t="shared" si="175"/>
        <v>3.5510000000000002</v>
      </c>
      <c r="AL229" s="8">
        <f t="shared" si="176"/>
        <v>4.5510000000000002E-2</v>
      </c>
      <c r="AM229" s="35">
        <f t="shared" si="177"/>
        <v>2.5509999999999998E-2</v>
      </c>
      <c r="AN229" s="4">
        <f t="shared" si="178"/>
        <v>2.5509999999999998E-2</v>
      </c>
      <c r="AO229" s="36">
        <f t="shared" si="179"/>
        <v>-7968.4892876712329</v>
      </c>
      <c r="AP229" s="37">
        <f t="shared" si="180"/>
        <v>-6426.5716836050324</v>
      </c>
      <c r="AQ229" s="36">
        <f t="shared" si="181"/>
        <v>-4466.6262739726026</v>
      </c>
      <c r="AR229" s="31">
        <v>44883</v>
      </c>
      <c r="AS229" s="32">
        <v>1.821</v>
      </c>
      <c r="AT229" s="10"/>
      <c r="BU229" s="1"/>
      <c r="CC229" s="11"/>
      <c r="CD229" s="11"/>
    </row>
    <row r="230" spans="1:82" ht="15" customHeight="1" x14ac:dyDescent="0.25">
      <c r="A230">
        <v>18480</v>
      </c>
      <c r="B230" t="s">
        <v>572</v>
      </c>
      <c r="C230" t="s">
        <v>573</v>
      </c>
      <c r="D230">
        <v>11778</v>
      </c>
      <c r="E230" t="s">
        <v>2</v>
      </c>
      <c r="F230" t="s">
        <v>3</v>
      </c>
      <c r="G230" t="s">
        <v>4</v>
      </c>
      <c r="H230" t="s">
        <v>95</v>
      </c>
      <c r="I230" s="1">
        <v>45029</v>
      </c>
      <c r="J230" s="1">
        <v>45033</v>
      </c>
      <c r="K230" s="1">
        <v>45124</v>
      </c>
      <c r="L230" s="1">
        <v>45124</v>
      </c>
      <c r="M230" s="2">
        <v>6422000</v>
      </c>
      <c r="N230" s="39">
        <f t="shared" si="159"/>
        <v>45107</v>
      </c>
      <c r="O230" t="s">
        <v>7</v>
      </c>
      <c r="P230" t="s">
        <v>8</v>
      </c>
      <c r="Q230" s="4">
        <v>1.35E-2</v>
      </c>
      <c r="R230" s="1">
        <v>45029</v>
      </c>
      <c r="S230" s="1">
        <v>45033</v>
      </c>
      <c r="T230" s="1">
        <v>45124</v>
      </c>
      <c r="U230" s="1">
        <v>45124</v>
      </c>
      <c r="V230" s="5">
        <f t="shared" si="160"/>
        <v>0.20273972602739726</v>
      </c>
      <c r="W230">
        <f t="shared" si="161"/>
        <v>74</v>
      </c>
      <c r="X230" s="6">
        <v>-51479.8864095557</v>
      </c>
      <c r="Y230" s="6">
        <v>-51479.8864095557</v>
      </c>
      <c r="Z230" s="6">
        <v>-51573.476499999997</v>
      </c>
      <c r="AA230" s="6">
        <v>-51573.476499999997</v>
      </c>
      <c r="AB230">
        <v>0.99818530576575926</v>
      </c>
      <c r="AC230">
        <v>-807.56650000000002</v>
      </c>
      <c r="AD230" s="7">
        <v>6422000</v>
      </c>
      <c r="AE230" s="13">
        <v>3.177E-2</v>
      </c>
      <c r="AF230" s="8">
        <v>1.35E-2</v>
      </c>
      <c r="AG230" s="6">
        <v>-21875.305839754546</v>
      </c>
      <c r="AH230" s="6">
        <v>-21915.075000000001</v>
      </c>
      <c r="AI230" s="9">
        <v>-73355.192249310247</v>
      </c>
      <c r="AJ230" t="s">
        <v>6</v>
      </c>
      <c r="AK230">
        <f t="shared" si="175"/>
        <v>3.177</v>
      </c>
      <c r="AL230" s="8">
        <f t="shared" si="176"/>
        <v>4.1770000000000002E-2</v>
      </c>
      <c r="AM230" s="35">
        <f t="shared" si="177"/>
        <v>2.1769999999999998E-2</v>
      </c>
      <c r="AN230" s="4">
        <f t="shared" si="178"/>
        <v>2.1769999999999998E-2</v>
      </c>
      <c r="AO230" s="36">
        <f t="shared" si="179"/>
        <v>-71961.23715068493</v>
      </c>
      <c r="AP230" s="37">
        <f t="shared" si="180"/>
        <v>-58941.291945205478</v>
      </c>
      <c r="AQ230" s="36">
        <f t="shared" si="181"/>
        <v>-45921.346739726025</v>
      </c>
      <c r="AR230" s="31">
        <v>44886</v>
      </c>
      <c r="AS230" s="32">
        <v>1.8169999999999999</v>
      </c>
      <c r="AT230" s="10"/>
      <c r="BU230" s="1"/>
      <c r="CC230" s="11"/>
      <c r="CD230" s="11"/>
    </row>
    <row r="231" spans="1:82" ht="15" customHeight="1" x14ac:dyDescent="0.25">
      <c r="A231">
        <v>18484</v>
      </c>
      <c r="B231" t="s">
        <v>572</v>
      </c>
      <c r="C231" t="s">
        <v>573</v>
      </c>
      <c r="D231">
        <v>11778</v>
      </c>
      <c r="E231" t="s">
        <v>2</v>
      </c>
      <c r="F231" t="s">
        <v>3</v>
      </c>
      <c r="G231" t="s">
        <v>4</v>
      </c>
      <c r="H231" t="s">
        <v>95</v>
      </c>
      <c r="I231" s="1">
        <v>45096</v>
      </c>
      <c r="J231" s="1">
        <v>45098</v>
      </c>
      <c r="K231" s="1">
        <v>45464</v>
      </c>
      <c r="L231" s="1">
        <v>45464</v>
      </c>
      <c r="M231" s="2">
        <v>5970000</v>
      </c>
      <c r="N231" s="39">
        <f t="shared" si="159"/>
        <v>45107</v>
      </c>
      <c r="O231" t="s">
        <v>7</v>
      </c>
      <c r="P231" t="s">
        <v>8</v>
      </c>
      <c r="Q231" s="4"/>
      <c r="R231" s="1">
        <v>45120</v>
      </c>
      <c r="S231" s="1">
        <v>45124</v>
      </c>
      <c r="T231" s="1">
        <v>45215</v>
      </c>
      <c r="U231" s="1">
        <v>45215</v>
      </c>
      <c r="V231" s="5">
        <f t="shared" si="160"/>
        <v>2.4657534246575342E-2</v>
      </c>
      <c r="W231">
        <f t="shared" si="161"/>
        <v>9</v>
      </c>
      <c r="X231" s="6">
        <v>-57922.108414860311</v>
      </c>
      <c r="Y231" s="6">
        <v>-57922.108414860311</v>
      </c>
      <c r="Z231" s="6">
        <v>-58562.024271863134</v>
      </c>
      <c r="AA231" s="6">
        <v>-58562.024271863134</v>
      </c>
      <c r="AB231">
        <v>0.98907285284347179</v>
      </c>
      <c r="AC231">
        <v>0</v>
      </c>
      <c r="AD231" s="7">
        <v>6312000</v>
      </c>
      <c r="AE231" s="13">
        <v>3.6703729748796522E-2</v>
      </c>
      <c r="AF231" s="8">
        <v>0</v>
      </c>
      <c r="AG231" s="6">
        <v>0</v>
      </c>
      <c r="AH231" s="6">
        <v>0</v>
      </c>
      <c r="AI231" s="9">
        <v>-57922.108414860311</v>
      </c>
      <c r="AJ231" t="s">
        <v>6</v>
      </c>
      <c r="AK231">
        <f t="shared" si="175"/>
        <v>3.5510000000000002</v>
      </c>
      <c r="AL231" s="8">
        <f t="shared" si="176"/>
        <v>4.5510000000000002E-2</v>
      </c>
      <c r="AM231" s="35">
        <f t="shared" si="177"/>
        <v>2.5509999999999998E-2</v>
      </c>
      <c r="AN231" s="4">
        <f t="shared" si="178"/>
        <v>2.5509999999999998E-2</v>
      </c>
      <c r="AO231" s="36">
        <f t="shared" si="179"/>
        <v>-7083.1015890410954</v>
      </c>
      <c r="AP231" s="37">
        <f t="shared" si="180"/>
        <v>-5712.508163204473</v>
      </c>
      <c r="AQ231" s="36">
        <f t="shared" si="181"/>
        <v>-3970.3344657534244</v>
      </c>
      <c r="AR231" s="31">
        <v>44887</v>
      </c>
      <c r="AS231" s="32">
        <v>1.863</v>
      </c>
      <c r="AT231" s="10"/>
      <c r="BU231" s="1"/>
      <c r="CC231" s="11"/>
      <c r="CD231" s="11"/>
    </row>
    <row r="232" spans="1:82" ht="15" customHeight="1" x14ac:dyDescent="0.25">
      <c r="A232">
        <v>24631</v>
      </c>
      <c r="B232" t="s">
        <v>574</v>
      </c>
      <c r="C232" t="s">
        <v>575</v>
      </c>
      <c r="D232">
        <v>11779</v>
      </c>
      <c r="E232" t="s">
        <v>127</v>
      </c>
      <c r="F232" t="s">
        <v>3</v>
      </c>
      <c r="G232" t="s">
        <v>4</v>
      </c>
      <c r="H232" t="s">
        <v>95</v>
      </c>
      <c r="I232" s="1"/>
      <c r="J232" s="1">
        <v>45078</v>
      </c>
      <c r="K232" s="1">
        <v>45108</v>
      </c>
      <c r="L232" s="1">
        <v>45078</v>
      </c>
      <c r="M232" s="2">
        <v>5829864.3600000003</v>
      </c>
      <c r="N232" s="39">
        <f t="shared" si="159"/>
        <v>45107</v>
      </c>
      <c r="O232" s="12">
        <v>1.2500000000000001E-2</v>
      </c>
      <c r="P232" t="s">
        <v>8</v>
      </c>
      <c r="Q232" s="4"/>
      <c r="R232" s="1">
        <v>45078</v>
      </c>
      <c r="S232" s="1">
        <v>45078</v>
      </c>
      <c r="T232" s="1">
        <v>45108</v>
      </c>
      <c r="U232" s="1">
        <v>45078</v>
      </c>
      <c r="V232" s="5">
        <f t="shared" si="160"/>
        <v>7.9452054794520555E-2</v>
      </c>
      <c r="W232">
        <f t="shared" si="161"/>
        <v>29</v>
      </c>
      <c r="X232" s="6">
        <v>0</v>
      </c>
      <c r="Y232" s="6">
        <v>0</v>
      </c>
      <c r="Z232" s="6">
        <v>-6072.7753750000011</v>
      </c>
      <c r="AA232" s="6">
        <v>-6072.7753750000011</v>
      </c>
      <c r="AB232">
        <v>0</v>
      </c>
      <c r="AC232">
        <v>-202.42584583333337</v>
      </c>
      <c r="AD232" s="7">
        <v>5829864.3600000003</v>
      </c>
      <c r="AE232" s="13">
        <v>1.2500000000000001E-2</v>
      </c>
      <c r="AF232" s="8">
        <v>0</v>
      </c>
      <c r="AG232" s="6">
        <v>0</v>
      </c>
      <c r="AH232" s="6">
        <v>0</v>
      </c>
      <c r="AI232" s="9">
        <v>-6072.7753750000011</v>
      </c>
      <c r="AJ232" t="s">
        <v>6</v>
      </c>
      <c r="AO232" s="40">
        <f t="shared" ref="AO232:AO234" si="182">AP232</f>
        <v>-5789.9337821917825</v>
      </c>
      <c r="AP232" s="40">
        <f t="shared" ref="AP232:AP234" si="183">-V232*M232*AE232</f>
        <v>-5789.9337821917825</v>
      </c>
      <c r="AQ232" s="40">
        <f t="shared" ref="AQ232:AQ234" si="184">AP232</f>
        <v>-5789.9337821917825</v>
      </c>
      <c r="AR232" s="31">
        <v>44888</v>
      </c>
      <c r="AS232" s="32">
        <v>1.8979999999999999</v>
      </c>
      <c r="AT232" s="10"/>
      <c r="BU232" s="1"/>
      <c r="CC232" s="11"/>
      <c r="CD232" s="11"/>
    </row>
    <row r="233" spans="1:82" ht="15" customHeight="1" x14ac:dyDescent="0.25">
      <c r="A233">
        <v>24703</v>
      </c>
      <c r="B233" t="s">
        <v>576</v>
      </c>
      <c r="C233" t="s">
        <v>577</v>
      </c>
      <c r="D233">
        <v>11780</v>
      </c>
      <c r="E233" t="s">
        <v>127</v>
      </c>
      <c r="F233" t="s">
        <v>3</v>
      </c>
      <c r="G233" t="s">
        <v>4</v>
      </c>
      <c r="H233" t="s">
        <v>482</v>
      </c>
      <c r="I233" s="1"/>
      <c r="J233" s="1">
        <v>45078</v>
      </c>
      <c r="K233" s="1">
        <v>45108</v>
      </c>
      <c r="L233" s="1">
        <v>45078</v>
      </c>
      <c r="M233" s="2">
        <v>3328546.13</v>
      </c>
      <c r="N233" s="39">
        <f t="shared" si="159"/>
        <v>45107</v>
      </c>
      <c r="O233" s="12">
        <v>1.2E-2</v>
      </c>
      <c r="P233" t="s">
        <v>8</v>
      </c>
      <c r="Q233" s="4"/>
      <c r="R233" s="1">
        <v>45078</v>
      </c>
      <c r="S233" s="1">
        <v>45078</v>
      </c>
      <c r="T233" s="1">
        <v>45108</v>
      </c>
      <c r="U233" s="1">
        <v>45078</v>
      </c>
      <c r="V233" s="5">
        <f t="shared" si="160"/>
        <v>7.9452054794520555E-2</v>
      </c>
      <c r="W233">
        <f t="shared" si="161"/>
        <v>29</v>
      </c>
      <c r="X233" s="6">
        <v>0</v>
      </c>
      <c r="Y233" s="6">
        <v>0</v>
      </c>
      <c r="Z233" s="6">
        <v>-3328.5461299999997</v>
      </c>
      <c r="AA233" s="6">
        <v>-3328.5461299999997</v>
      </c>
      <c r="AB233">
        <v>0</v>
      </c>
      <c r="AC233">
        <v>-110.95153766666665</v>
      </c>
      <c r="AD233" s="7">
        <v>3328546.13</v>
      </c>
      <c r="AE233" s="13">
        <v>1.2E-2</v>
      </c>
      <c r="AF233" s="8">
        <v>0</v>
      </c>
      <c r="AG233" s="6">
        <v>0</v>
      </c>
      <c r="AH233" s="6">
        <v>0</v>
      </c>
      <c r="AI233" s="9">
        <v>-3328.5461299999997</v>
      </c>
      <c r="AJ233" t="s">
        <v>6</v>
      </c>
      <c r="AO233" s="40">
        <f t="shared" si="182"/>
        <v>-3173.5179540821923</v>
      </c>
      <c r="AP233" s="40">
        <f t="shared" si="183"/>
        <v>-3173.5179540821923</v>
      </c>
      <c r="AQ233" s="40">
        <f t="shared" si="184"/>
        <v>-3173.5179540821923</v>
      </c>
      <c r="AR233" s="31">
        <v>44889</v>
      </c>
      <c r="AS233" s="32">
        <v>1.9079999999999999</v>
      </c>
      <c r="AT233" s="10"/>
      <c r="BU233" s="1"/>
      <c r="CC233" s="11"/>
      <c r="CD233" s="11"/>
    </row>
    <row r="234" spans="1:82" ht="15" customHeight="1" x14ac:dyDescent="0.25">
      <c r="A234">
        <v>24775</v>
      </c>
      <c r="B234" t="s">
        <v>578</v>
      </c>
      <c r="C234" t="s">
        <v>579</v>
      </c>
      <c r="D234">
        <v>11781</v>
      </c>
      <c r="E234" t="s">
        <v>127</v>
      </c>
      <c r="F234" t="s">
        <v>3</v>
      </c>
      <c r="G234" t="s">
        <v>4</v>
      </c>
      <c r="H234" t="s">
        <v>482</v>
      </c>
      <c r="I234" s="1"/>
      <c r="J234" s="1">
        <v>45078</v>
      </c>
      <c r="K234" s="1">
        <v>45108</v>
      </c>
      <c r="L234" s="1">
        <v>45078</v>
      </c>
      <c r="M234" s="2">
        <v>1180439</v>
      </c>
      <c r="N234" s="39">
        <f t="shared" si="159"/>
        <v>45107</v>
      </c>
      <c r="O234" s="12">
        <v>1.2999999999999999E-2</v>
      </c>
      <c r="P234" t="s">
        <v>8</v>
      </c>
      <c r="Q234" s="4"/>
      <c r="R234" s="1">
        <v>45078</v>
      </c>
      <c r="S234" s="1">
        <v>45078</v>
      </c>
      <c r="T234" s="1">
        <v>45108</v>
      </c>
      <c r="U234" s="1">
        <v>45078</v>
      </c>
      <c r="V234" s="5">
        <f t="shared" si="160"/>
        <v>7.9452054794520555E-2</v>
      </c>
      <c r="W234">
        <f t="shared" si="161"/>
        <v>29</v>
      </c>
      <c r="X234" s="6">
        <v>0</v>
      </c>
      <c r="Y234" s="6">
        <v>0</v>
      </c>
      <c r="Z234" s="6">
        <v>-1278.8089166666664</v>
      </c>
      <c r="AA234" s="6">
        <v>-1278.8089166666664</v>
      </c>
      <c r="AB234">
        <v>0</v>
      </c>
      <c r="AC234">
        <v>-42.626963888888881</v>
      </c>
      <c r="AD234" s="7">
        <v>1180439</v>
      </c>
      <c r="AE234" s="13">
        <v>1.2999999999999999E-2</v>
      </c>
      <c r="AF234" s="8">
        <v>0</v>
      </c>
      <c r="AG234" s="6">
        <v>0</v>
      </c>
      <c r="AH234" s="6">
        <v>0</v>
      </c>
      <c r="AI234" s="9">
        <v>-1278.8089166666664</v>
      </c>
      <c r="AJ234" t="s">
        <v>6</v>
      </c>
      <c r="AO234" s="40">
        <f t="shared" si="182"/>
        <v>-1219.2479534246577</v>
      </c>
      <c r="AP234" s="40">
        <f t="shared" si="183"/>
        <v>-1219.2479534246577</v>
      </c>
      <c r="AQ234" s="40">
        <f t="shared" si="184"/>
        <v>-1219.2479534246577</v>
      </c>
      <c r="AR234" s="31">
        <v>44890</v>
      </c>
      <c r="AS234" s="32">
        <v>1.9219999999999999</v>
      </c>
      <c r="AT234" s="10"/>
      <c r="BU234" s="1"/>
      <c r="CC234" s="11"/>
      <c r="CD234" s="11"/>
    </row>
    <row r="235" spans="1:82" ht="15" customHeight="1" x14ac:dyDescent="0.25">
      <c r="A235">
        <v>17949</v>
      </c>
      <c r="B235" t="s">
        <v>580</v>
      </c>
      <c r="C235" t="s">
        <v>581</v>
      </c>
      <c r="D235">
        <v>11782</v>
      </c>
      <c r="E235" t="s">
        <v>2</v>
      </c>
      <c r="F235" t="s">
        <v>3</v>
      </c>
      <c r="G235" t="s">
        <v>4</v>
      </c>
      <c r="H235" t="s">
        <v>95</v>
      </c>
      <c r="I235" s="1">
        <v>45029</v>
      </c>
      <c r="J235" s="1">
        <v>45033</v>
      </c>
      <c r="K235" s="1">
        <v>45124</v>
      </c>
      <c r="L235" s="1">
        <v>45124</v>
      </c>
      <c r="M235" s="2">
        <v>2167425</v>
      </c>
      <c r="N235" s="39">
        <f t="shared" si="159"/>
        <v>45107</v>
      </c>
      <c r="O235" s="12" t="s">
        <v>7</v>
      </c>
      <c r="P235" t="s">
        <v>8</v>
      </c>
      <c r="Q235" s="4">
        <v>1.35E-2</v>
      </c>
      <c r="R235" s="1">
        <v>45029</v>
      </c>
      <c r="S235" s="1">
        <v>45033</v>
      </c>
      <c r="T235" s="1">
        <v>45124</v>
      </c>
      <c r="U235" s="1">
        <v>45124</v>
      </c>
      <c r="V235" s="5">
        <f t="shared" si="160"/>
        <v>0.20273972602739726</v>
      </c>
      <c r="W235">
        <f t="shared" si="161"/>
        <v>74</v>
      </c>
      <c r="X235" s="6">
        <v>-17374.461663225047</v>
      </c>
      <c r="Y235" s="6">
        <v>-17374.461663225047</v>
      </c>
      <c r="Z235" s="6">
        <v>-17406.048318749999</v>
      </c>
      <c r="AA235" s="6">
        <v>-17406.048318749999</v>
      </c>
      <c r="AB235">
        <v>0.99818530576575926</v>
      </c>
      <c r="AC235">
        <v>-272.55369375000004</v>
      </c>
      <c r="AD235" s="7">
        <v>2167425</v>
      </c>
      <c r="AE235" s="13">
        <v>3.177E-2</v>
      </c>
      <c r="AF235" s="8">
        <v>1.35E-2</v>
      </c>
      <c r="AG235" s="6">
        <v>-7382.915720917159</v>
      </c>
      <c r="AH235" s="6">
        <v>-7396.3378124999999</v>
      </c>
      <c r="AI235" s="9">
        <v>-24757.377384142208</v>
      </c>
      <c r="AJ235" t="s">
        <v>6</v>
      </c>
      <c r="AK235">
        <f t="shared" ref="AK235:AK247" si="185">VLOOKUP(I235,$AR$2:$AS$603,2,FALSE)</f>
        <v>3.177</v>
      </c>
      <c r="AL235" s="8">
        <f t="shared" ref="AL235:AL247" si="186">AK235/100+$AT$1</f>
        <v>4.1770000000000002E-2</v>
      </c>
      <c r="AM235" s="35">
        <f t="shared" ref="AM235:AM247" si="187">AK235/100-$AT$1</f>
        <v>2.1769999999999998E-2</v>
      </c>
      <c r="AN235" s="4">
        <f t="shared" ref="AN235:AN247" si="188">IF(AND(RIGHT(O235,3)="Max",AM235&lt;0%),0%,AM235)</f>
        <v>2.1769999999999998E-2</v>
      </c>
      <c r="AO235" s="36">
        <f t="shared" ref="AO235:AO247" si="189">-(((AL235+AF235)*AD235*V235))</f>
        <v>-24286.917538356167</v>
      </c>
      <c r="AP235" s="37">
        <f t="shared" ref="AP235:AP247" si="190">-(((AE235+AF235)*AD235*V235))</f>
        <v>-19892.686031506848</v>
      </c>
      <c r="AQ235" s="36">
        <f t="shared" ref="AQ235:AQ247" si="191">-(((AN235+AF235)*AD235*V235))</f>
        <v>-15498.454524657533</v>
      </c>
      <c r="AR235" s="31">
        <v>44893</v>
      </c>
      <c r="AS235" s="32">
        <v>1.954</v>
      </c>
      <c r="AT235" s="10"/>
      <c r="BU235" s="1"/>
      <c r="CC235" s="11"/>
      <c r="CD235" s="11"/>
    </row>
    <row r="236" spans="1:82" ht="15" customHeight="1" x14ac:dyDescent="0.25">
      <c r="A236">
        <v>17953</v>
      </c>
      <c r="B236" t="s">
        <v>580</v>
      </c>
      <c r="C236" t="s">
        <v>581</v>
      </c>
      <c r="D236">
        <v>11782</v>
      </c>
      <c r="E236" t="s">
        <v>2</v>
      </c>
      <c r="F236" t="s">
        <v>3</v>
      </c>
      <c r="G236" t="s">
        <v>4</v>
      </c>
      <c r="H236" t="s">
        <v>95</v>
      </c>
      <c r="I236" s="1">
        <v>45096</v>
      </c>
      <c r="J236" s="1">
        <v>45098</v>
      </c>
      <c r="K236" s="1">
        <v>45464</v>
      </c>
      <c r="L236" s="1">
        <v>45464</v>
      </c>
      <c r="M236" s="2">
        <v>2014875</v>
      </c>
      <c r="N236" s="39">
        <f t="shared" si="159"/>
        <v>45107</v>
      </c>
      <c r="O236" s="12" t="s">
        <v>7</v>
      </c>
      <c r="P236" t="s">
        <v>8</v>
      </c>
      <c r="Q236" s="4"/>
      <c r="R236" s="1">
        <v>45120</v>
      </c>
      <c r="S236" s="1">
        <v>45124</v>
      </c>
      <c r="T236" s="1">
        <v>45215</v>
      </c>
      <c r="U236" s="1">
        <v>45215</v>
      </c>
      <c r="V236" s="5">
        <f t="shared" si="160"/>
        <v>2.4657534246575342E-2</v>
      </c>
      <c r="W236">
        <f t="shared" si="161"/>
        <v>9</v>
      </c>
      <c r="X236" s="6">
        <v>-19548.711590015355</v>
      </c>
      <c r="Y236" s="6">
        <v>-19548.711590015355</v>
      </c>
      <c r="Z236" s="6">
        <v>-19764.683191753807</v>
      </c>
      <c r="AA236" s="6">
        <v>-19764.683191753807</v>
      </c>
      <c r="AB236">
        <v>0.98907285284347179</v>
      </c>
      <c r="AC236">
        <v>0</v>
      </c>
      <c r="AD236" s="7">
        <v>2130300</v>
      </c>
      <c r="AE236" s="13">
        <v>3.6703729748796522E-2</v>
      </c>
      <c r="AF236" s="8">
        <v>0</v>
      </c>
      <c r="AG236" s="6">
        <v>0</v>
      </c>
      <c r="AH236" s="6">
        <v>0</v>
      </c>
      <c r="AI236" s="9">
        <v>-19548.711590015355</v>
      </c>
      <c r="AJ236" t="s">
        <v>6</v>
      </c>
      <c r="AK236">
        <f t="shared" si="185"/>
        <v>3.5510000000000002</v>
      </c>
      <c r="AL236" s="8">
        <f t="shared" si="186"/>
        <v>4.5510000000000002E-2</v>
      </c>
      <c r="AM236" s="35">
        <f t="shared" si="187"/>
        <v>2.5509999999999998E-2</v>
      </c>
      <c r="AN236" s="4">
        <f t="shared" si="188"/>
        <v>2.5509999999999998E-2</v>
      </c>
      <c r="AO236" s="36">
        <f t="shared" si="189"/>
        <v>-2390.54678630137</v>
      </c>
      <c r="AP236" s="37">
        <f t="shared" si="190"/>
        <v>-1927.97150508151</v>
      </c>
      <c r="AQ236" s="36">
        <f t="shared" si="191"/>
        <v>-1339.9878821917807</v>
      </c>
      <c r="AR236" s="31">
        <v>44894</v>
      </c>
      <c r="AS236" s="32">
        <v>1.984</v>
      </c>
      <c r="AT236" s="10"/>
      <c r="BU236" s="1"/>
      <c r="CC236" s="11"/>
      <c r="CD236" s="11"/>
    </row>
    <row r="237" spans="1:82" ht="15" customHeight="1" x14ac:dyDescent="0.25">
      <c r="A237">
        <v>18244</v>
      </c>
      <c r="B237" t="s">
        <v>582</v>
      </c>
      <c r="C237" t="s">
        <v>583</v>
      </c>
      <c r="D237">
        <v>11783</v>
      </c>
      <c r="E237" t="s">
        <v>2</v>
      </c>
      <c r="F237" t="s">
        <v>3</v>
      </c>
      <c r="G237" t="s">
        <v>4</v>
      </c>
      <c r="H237" t="s">
        <v>95</v>
      </c>
      <c r="I237" s="1">
        <v>45029</v>
      </c>
      <c r="J237" s="1">
        <v>45033</v>
      </c>
      <c r="K237" s="1">
        <v>45124</v>
      </c>
      <c r="L237" s="1">
        <v>45124</v>
      </c>
      <c r="M237" s="2">
        <v>9633000</v>
      </c>
      <c r="N237" s="39">
        <f t="shared" si="159"/>
        <v>45107</v>
      </c>
      <c r="O237" t="s">
        <v>7</v>
      </c>
      <c r="P237" t="s">
        <v>8</v>
      </c>
      <c r="Q237" s="4">
        <v>1.35E-2</v>
      </c>
      <c r="R237" s="1">
        <v>45029</v>
      </c>
      <c r="S237" s="1">
        <v>45033</v>
      </c>
      <c r="T237" s="1">
        <v>45124</v>
      </c>
      <c r="U237" s="1">
        <v>45124</v>
      </c>
      <c r="V237" s="5">
        <f t="shared" si="160"/>
        <v>0.20273972602739726</v>
      </c>
      <c r="W237">
        <f t="shared" si="161"/>
        <v>74</v>
      </c>
      <c r="X237" s="6">
        <v>-77219.829614333532</v>
      </c>
      <c r="Y237" s="6">
        <v>-77219.829614333532</v>
      </c>
      <c r="Z237" s="6">
        <v>-77360.214749999985</v>
      </c>
      <c r="AA237" s="6">
        <v>-77360.214749999985</v>
      </c>
      <c r="AB237">
        <v>0.99818530576575926</v>
      </c>
      <c r="AC237">
        <v>-1211.3497499999996</v>
      </c>
      <c r="AD237" s="7">
        <v>9633000</v>
      </c>
      <c r="AE237" s="13">
        <v>3.177E-2</v>
      </c>
      <c r="AF237" s="8">
        <v>1.35E-2</v>
      </c>
      <c r="AG237" s="6">
        <v>-32812.958759631816</v>
      </c>
      <c r="AH237" s="6">
        <v>-32872.612499999996</v>
      </c>
      <c r="AI237" s="9">
        <v>-110032.78837396535</v>
      </c>
      <c r="AJ237" t="s">
        <v>6</v>
      </c>
      <c r="AK237">
        <f t="shared" si="185"/>
        <v>3.177</v>
      </c>
      <c r="AL237" s="8">
        <f t="shared" si="186"/>
        <v>4.1770000000000002E-2</v>
      </c>
      <c r="AM237" s="35">
        <f t="shared" si="187"/>
        <v>2.1769999999999998E-2</v>
      </c>
      <c r="AN237" s="4">
        <f t="shared" si="188"/>
        <v>2.1769999999999998E-2</v>
      </c>
      <c r="AO237" s="36">
        <f t="shared" si="189"/>
        <v>-107941.85572602741</v>
      </c>
      <c r="AP237" s="37">
        <f t="shared" si="190"/>
        <v>-88411.937917808216</v>
      </c>
      <c r="AQ237" s="36">
        <f t="shared" si="191"/>
        <v>-68882.020109589037</v>
      </c>
      <c r="AR237" s="31">
        <v>44895</v>
      </c>
      <c r="AS237" s="32">
        <v>1.9730000000000001</v>
      </c>
      <c r="AT237" s="10"/>
      <c r="BU237" s="1"/>
      <c r="CC237" s="11"/>
      <c r="CD237" s="11"/>
    </row>
    <row r="238" spans="1:82" ht="15" customHeight="1" x14ac:dyDescent="0.25">
      <c r="A238">
        <v>18248</v>
      </c>
      <c r="B238" t="s">
        <v>582</v>
      </c>
      <c r="C238" t="s">
        <v>583</v>
      </c>
      <c r="D238">
        <v>11783</v>
      </c>
      <c r="E238" t="s">
        <v>2</v>
      </c>
      <c r="F238" t="s">
        <v>3</v>
      </c>
      <c r="G238" t="s">
        <v>4</v>
      </c>
      <c r="H238" t="s">
        <v>95</v>
      </c>
      <c r="I238" s="1">
        <v>45096</v>
      </c>
      <c r="J238" s="1">
        <v>45098</v>
      </c>
      <c r="K238" s="1">
        <v>45464</v>
      </c>
      <c r="L238" s="1">
        <v>45464</v>
      </c>
      <c r="M238" s="2">
        <v>8955000</v>
      </c>
      <c r="N238" s="39">
        <f t="shared" si="159"/>
        <v>45107</v>
      </c>
      <c r="O238" t="s">
        <v>7</v>
      </c>
      <c r="P238" t="s">
        <v>8</v>
      </c>
      <c r="Q238" s="4"/>
      <c r="R238" s="1">
        <v>45120</v>
      </c>
      <c r="S238" s="1">
        <v>45124</v>
      </c>
      <c r="T238" s="1">
        <v>45215</v>
      </c>
      <c r="U238" s="1">
        <v>45215</v>
      </c>
      <c r="V238" s="5">
        <f t="shared" si="160"/>
        <v>2.4657534246575342E-2</v>
      </c>
      <c r="W238">
        <f t="shared" si="161"/>
        <v>9</v>
      </c>
      <c r="X238" s="6">
        <v>-86883.162622290474</v>
      </c>
      <c r="Y238" s="6">
        <v>-86883.162622290474</v>
      </c>
      <c r="Z238" s="6">
        <v>-87843.036407794716</v>
      </c>
      <c r="AA238" s="6">
        <v>-87843.036407794716</v>
      </c>
      <c r="AB238">
        <v>0.98907285284347179</v>
      </c>
      <c r="AC238">
        <v>0</v>
      </c>
      <c r="AD238" s="7">
        <v>9468000</v>
      </c>
      <c r="AE238" s="13">
        <v>3.6703729748796522E-2</v>
      </c>
      <c r="AF238" s="8">
        <v>0</v>
      </c>
      <c r="AG238" s="6">
        <v>0</v>
      </c>
      <c r="AH238" s="6">
        <v>0</v>
      </c>
      <c r="AI238" s="9">
        <v>-86883.162622290474</v>
      </c>
      <c r="AJ238" t="s">
        <v>6</v>
      </c>
      <c r="AK238">
        <f t="shared" si="185"/>
        <v>3.5510000000000002</v>
      </c>
      <c r="AL238" s="8">
        <f t="shared" si="186"/>
        <v>4.5510000000000002E-2</v>
      </c>
      <c r="AM238" s="35">
        <f t="shared" si="187"/>
        <v>2.5509999999999998E-2</v>
      </c>
      <c r="AN238" s="4">
        <f t="shared" si="188"/>
        <v>2.5509999999999998E-2</v>
      </c>
      <c r="AO238" s="36">
        <f t="shared" si="189"/>
        <v>-10624.652383561643</v>
      </c>
      <c r="AP238" s="37">
        <f t="shared" si="190"/>
        <v>-8568.7622448067104</v>
      </c>
      <c r="AQ238" s="36">
        <f t="shared" si="191"/>
        <v>-5955.5016986301371</v>
      </c>
      <c r="AR238" s="31">
        <v>44896</v>
      </c>
      <c r="AS238" s="32">
        <v>1.972</v>
      </c>
      <c r="AT238" s="10"/>
      <c r="BU238" s="1"/>
      <c r="CC238" s="11"/>
      <c r="CD238" s="11"/>
    </row>
    <row r="239" spans="1:82" ht="15" customHeight="1" x14ac:dyDescent="0.25">
      <c r="A239">
        <v>18362</v>
      </c>
      <c r="B239" t="s">
        <v>584</v>
      </c>
      <c r="C239" t="s">
        <v>585</v>
      </c>
      <c r="D239">
        <v>11784</v>
      </c>
      <c r="E239" t="s">
        <v>2</v>
      </c>
      <c r="F239" t="s">
        <v>3</v>
      </c>
      <c r="G239" t="s">
        <v>4</v>
      </c>
      <c r="H239" t="s">
        <v>95</v>
      </c>
      <c r="I239" s="1">
        <v>45029</v>
      </c>
      <c r="J239" s="1">
        <v>45033</v>
      </c>
      <c r="K239" s="1">
        <v>45124</v>
      </c>
      <c r="L239" s="1">
        <v>45124</v>
      </c>
      <c r="M239" s="2">
        <v>5217875</v>
      </c>
      <c r="N239" s="39">
        <f t="shared" si="159"/>
        <v>45107</v>
      </c>
      <c r="O239" t="s">
        <v>7</v>
      </c>
      <c r="P239" t="s">
        <v>8</v>
      </c>
      <c r="Q239" s="4">
        <v>1.35E-2</v>
      </c>
      <c r="R239" s="1">
        <v>45029</v>
      </c>
      <c r="S239" s="1">
        <v>45033</v>
      </c>
      <c r="T239" s="1">
        <v>45124</v>
      </c>
      <c r="U239" s="1">
        <v>45124</v>
      </c>
      <c r="V239" s="5">
        <f t="shared" si="160"/>
        <v>0.20273972602739726</v>
      </c>
      <c r="W239">
        <f t="shared" si="161"/>
        <v>74</v>
      </c>
      <c r="X239" s="6">
        <v>-41827.407707763996</v>
      </c>
      <c r="Y239" s="6">
        <v>-41827.407707763996</v>
      </c>
      <c r="Z239" s="6">
        <v>-41903.449656249992</v>
      </c>
      <c r="AA239" s="6">
        <v>-41903.449656249992</v>
      </c>
      <c r="AB239">
        <v>0.99818530576575926</v>
      </c>
      <c r="AC239">
        <v>-656.14778124999987</v>
      </c>
      <c r="AD239" s="7">
        <v>5217875</v>
      </c>
      <c r="AE239" s="13">
        <v>3.177E-2</v>
      </c>
      <c r="AF239" s="8">
        <v>1.35E-2</v>
      </c>
      <c r="AG239" s="6">
        <v>-17773.685994800566</v>
      </c>
      <c r="AH239" s="6">
        <v>-17805.998437499999</v>
      </c>
      <c r="AI239" s="9">
        <v>-59601.093702564562</v>
      </c>
      <c r="AJ239" t="s">
        <v>6</v>
      </c>
      <c r="AK239">
        <f t="shared" si="185"/>
        <v>3.177</v>
      </c>
      <c r="AL239" s="8">
        <f t="shared" si="186"/>
        <v>4.1770000000000002E-2</v>
      </c>
      <c r="AM239" s="35">
        <f t="shared" si="187"/>
        <v>2.1769999999999998E-2</v>
      </c>
      <c r="AN239" s="4">
        <f t="shared" si="188"/>
        <v>2.1769999999999998E-2</v>
      </c>
      <c r="AO239" s="36">
        <f t="shared" si="189"/>
        <v>-58468.505184931506</v>
      </c>
      <c r="AP239" s="37">
        <f t="shared" si="190"/>
        <v>-47889.799705479447</v>
      </c>
      <c r="AQ239" s="36">
        <f t="shared" si="191"/>
        <v>-37311.094226027395</v>
      </c>
      <c r="AR239" s="31">
        <v>44897</v>
      </c>
      <c r="AS239" s="32">
        <v>1.9750000000000001</v>
      </c>
      <c r="AT239" s="10"/>
      <c r="BU239" s="1"/>
      <c r="CC239" s="11"/>
      <c r="CD239" s="11"/>
    </row>
    <row r="240" spans="1:82" ht="15" customHeight="1" x14ac:dyDescent="0.25">
      <c r="A240">
        <v>18366</v>
      </c>
      <c r="B240" t="s">
        <v>584</v>
      </c>
      <c r="C240" t="s">
        <v>585</v>
      </c>
      <c r="D240">
        <v>11784</v>
      </c>
      <c r="E240" t="s">
        <v>2</v>
      </c>
      <c r="F240" t="s">
        <v>3</v>
      </c>
      <c r="G240" t="s">
        <v>4</v>
      </c>
      <c r="H240" t="s">
        <v>95</v>
      </c>
      <c r="I240" s="1">
        <v>45096</v>
      </c>
      <c r="J240" s="1">
        <v>45098</v>
      </c>
      <c r="K240" s="1">
        <v>45464</v>
      </c>
      <c r="L240" s="1">
        <v>45464</v>
      </c>
      <c r="M240" s="2">
        <v>4850625</v>
      </c>
      <c r="N240" s="39">
        <f t="shared" si="159"/>
        <v>45107</v>
      </c>
      <c r="O240" t="s">
        <v>7</v>
      </c>
      <c r="P240" t="s">
        <v>8</v>
      </c>
      <c r="Q240" s="4"/>
      <c r="R240" s="1">
        <v>45120</v>
      </c>
      <c r="S240" s="1">
        <v>45124</v>
      </c>
      <c r="T240" s="1">
        <v>45215</v>
      </c>
      <c r="U240" s="1">
        <v>45215</v>
      </c>
      <c r="V240" s="5">
        <f t="shared" si="160"/>
        <v>2.4657534246575342E-2</v>
      </c>
      <c r="W240">
        <f t="shared" si="161"/>
        <v>9</v>
      </c>
      <c r="X240" s="6">
        <v>-47061.713087074</v>
      </c>
      <c r="Y240" s="6">
        <v>-47061.713087074</v>
      </c>
      <c r="Z240" s="6">
        <v>-47581.644720888798</v>
      </c>
      <c r="AA240" s="6">
        <v>-47581.644720888798</v>
      </c>
      <c r="AB240">
        <v>0.98907285284347179</v>
      </c>
      <c r="AC240">
        <v>0</v>
      </c>
      <c r="AD240" s="7">
        <v>5128500</v>
      </c>
      <c r="AE240" s="13">
        <v>3.6703729748796522E-2</v>
      </c>
      <c r="AF240" s="8">
        <v>0</v>
      </c>
      <c r="AG240" s="6">
        <v>0</v>
      </c>
      <c r="AH240" s="6">
        <v>0</v>
      </c>
      <c r="AI240" s="9">
        <v>-47061.713087074</v>
      </c>
      <c r="AJ240" t="s">
        <v>6</v>
      </c>
      <c r="AK240">
        <f t="shared" si="185"/>
        <v>3.5510000000000002</v>
      </c>
      <c r="AL240" s="8">
        <f t="shared" si="186"/>
        <v>4.5510000000000002E-2</v>
      </c>
      <c r="AM240" s="35">
        <f t="shared" si="187"/>
        <v>2.5509999999999998E-2</v>
      </c>
      <c r="AN240" s="4">
        <f t="shared" si="188"/>
        <v>2.5509999999999998E-2</v>
      </c>
      <c r="AO240" s="36">
        <f t="shared" si="189"/>
        <v>-5755.0200410958905</v>
      </c>
      <c r="AP240" s="37">
        <f t="shared" si="190"/>
        <v>-4641.4128826036349</v>
      </c>
      <c r="AQ240" s="36">
        <f t="shared" si="191"/>
        <v>-3225.8967534246572</v>
      </c>
      <c r="AR240" s="31">
        <v>44900</v>
      </c>
      <c r="AS240" s="32">
        <v>1.9750000000000001</v>
      </c>
      <c r="AT240" s="10"/>
      <c r="BU240" s="1"/>
      <c r="CC240" s="11"/>
      <c r="CD240" s="11"/>
    </row>
    <row r="241" spans="1:82" ht="15" customHeight="1" x14ac:dyDescent="0.25">
      <c r="A241">
        <v>18421</v>
      </c>
      <c r="B241" t="s">
        <v>586</v>
      </c>
      <c r="C241" t="s">
        <v>587</v>
      </c>
      <c r="D241">
        <v>11785</v>
      </c>
      <c r="E241" t="s">
        <v>2</v>
      </c>
      <c r="F241" t="s">
        <v>3</v>
      </c>
      <c r="G241" t="s">
        <v>4</v>
      </c>
      <c r="H241" t="s">
        <v>95</v>
      </c>
      <c r="I241" s="1">
        <v>45029</v>
      </c>
      <c r="J241" s="1">
        <v>45033</v>
      </c>
      <c r="K241" s="1">
        <v>45124</v>
      </c>
      <c r="L241" s="1">
        <v>45124</v>
      </c>
      <c r="M241" s="2">
        <v>7224750</v>
      </c>
      <c r="N241" s="39">
        <f t="shared" si="159"/>
        <v>45107</v>
      </c>
      <c r="O241" t="s">
        <v>7</v>
      </c>
      <c r="P241" t="s">
        <v>8</v>
      </c>
      <c r="Q241" s="4">
        <v>1.35E-2</v>
      </c>
      <c r="R241" s="1">
        <v>45029</v>
      </c>
      <c r="S241" s="1">
        <v>45033</v>
      </c>
      <c r="T241" s="1">
        <v>45124</v>
      </c>
      <c r="U241" s="1">
        <v>45124</v>
      </c>
      <c r="V241" s="5">
        <f t="shared" si="160"/>
        <v>0.20273972602739726</v>
      </c>
      <c r="W241">
        <f t="shared" si="161"/>
        <v>74</v>
      </c>
      <c r="X241" s="6">
        <v>-57914.87221075016</v>
      </c>
      <c r="Y241" s="6">
        <v>-57914.87221075016</v>
      </c>
      <c r="Z241" s="6">
        <v>-58020.161062499996</v>
      </c>
      <c r="AA241" s="6">
        <v>-58020.161062499996</v>
      </c>
      <c r="AB241">
        <v>0.99818530576575926</v>
      </c>
      <c r="AC241">
        <v>-908.51231249999989</v>
      </c>
      <c r="AD241" s="7">
        <v>7224750</v>
      </c>
      <c r="AE241" s="13">
        <v>3.177E-2</v>
      </c>
      <c r="AF241" s="8">
        <v>1.35E-2</v>
      </c>
      <c r="AG241" s="6">
        <v>-24609.719069723862</v>
      </c>
      <c r="AH241" s="6">
        <v>-24654.459374999999</v>
      </c>
      <c r="AI241" s="9">
        <v>-82524.591280474022</v>
      </c>
      <c r="AJ241" t="s">
        <v>6</v>
      </c>
      <c r="AK241">
        <f t="shared" si="185"/>
        <v>3.177</v>
      </c>
      <c r="AL241" s="8">
        <f t="shared" si="186"/>
        <v>4.1770000000000002E-2</v>
      </c>
      <c r="AM241" s="35">
        <f t="shared" si="187"/>
        <v>2.1769999999999998E-2</v>
      </c>
      <c r="AN241" s="4">
        <f t="shared" si="188"/>
        <v>2.1769999999999998E-2</v>
      </c>
      <c r="AO241" s="36">
        <f t="shared" si="189"/>
        <v>-80956.391794520547</v>
      </c>
      <c r="AP241" s="37">
        <f t="shared" si="190"/>
        <v>-66308.953438356169</v>
      </c>
      <c r="AQ241" s="36">
        <f t="shared" si="191"/>
        <v>-51661.51508219177</v>
      </c>
      <c r="AR241" s="31">
        <v>44901</v>
      </c>
      <c r="AS241" s="32">
        <v>1.9930000000000001</v>
      </c>
      <c r="AT241" s="10"/>
      <c r="BU241" s="1"/>
      <c r="CC241" s="11"/>
      <c r="CD241" s="11"/>
    </row>
    <row r="242" spans="1:82" ht="15" customHeight="1" x14ac:dyDescent="0.25">
      <c r="A242">
        <v>18425</v>
      </c>
      <c r="B242" t="s">
        <v>586</v>
      </c>
      <c r="C242" t="s">
        <v>587</v>
      </c>
      <c r="D242">
        <v>11785</v>
      </c>
      <c r="E242" t="s">
        <v>2</v>
      </c>
      <c r="F242" t="s">
        <v>3</v>
      </c>
      <c r="G242" t="s">
        <v>4</v>
      </c>
      <c r="H242" t="s">
        <v>95</v>
      </c>
      <c r="I242" s="1">
        <v>45096</v>
      </c>
      <c r="J242" s="1">
        <v>45098</v>
      </c>
      <c r="K242" s="1">
        <v>45464</v>
      </c>
      <c r="L242" s="1">
        <v>45464</v>
      </c>
      <c r="M242" s="2">
        <v>6716250</v>
      </c>
      <c r="N242" s="39">
        <f t="shared" si="159"/>
        <v>45107</v>
      </c>
      <c r="O242" t="s">
        <v>7</v>
      </c>
      <c r="P242" t="s">
        <v>8</v>
      </c>
      <c r="Q242" s="4"/>
      <c r="R242" s="1">
        <v>45120</v>
      </c>
      <c r="S242" s="1">
        <v>45124</v>
      </c>
      <c r="T242" s="1">
        <v>45215</v>
      </c>
      <c r="U242" s="1">
        <v>45215</v>
      </c>
      <c r="V242" s="5">
        <f t="shared" si="160"/>
        <v>2.4657534246575342E-2</v>
      </c>
      <c r="W242">
        <f t="shared" si="161"/>
        <v>9</v>
      </c>
      <c r="X242" s="6">
        <v>-65162.371966717845</v>
      </c>
      <c r="Y242" s="6">
        <v>-65162.371966717845</v>
      </c>
      <c r="Z242" s="6">
        <v>-65882.27730584603</v>
      </c>
      <c r="AA242" s="6">
        <v>-65882.27730584603</v>
      </c>
      <c r="AB242">
        <v>0.98907285284347179</v>
      </c>
      <c r="AC242">
        <v>0</v>
      </c>
      <c r="AD242" s="7">
        <v>7101000</v>
      </c>
      <c r="AE242" s="13">
        <v>3.6703729748796522E-2</v>
      </c>
      <c r="AF242" s="8">
        <v>0</v>
      </c>
      <c r="AG242" s="6">
        <v>0</v>
      </c>
      <c r="AH242" s="6">
        <v>0</v>
      </c>
      <c r="AI242" s="9">
        <v>-65162.371966717845</v>
      </c>
      <c r="AJ242" t="s">
        <v>6</v>
      </c>
      <c r="AK242">
        <f t="shared" si="185"/>
        <v>3.5510000000000002</v>
      </c>
      <c r="AL242" s="8">
        <f t="shared" si="186"/>
        <v>4.5510000000000002E-2</v>
      </c>
      <c r="AM242" s="35">
        <f t="shared" si="187"/>
        <v>2.5509999999999998E-2</v>
      </c>
      <c r="AN242" s="4">
        <f t="shared" si="188"/>
        <v>2.5509999999999998E-2</v>
      </c>
      <c r="AO242" s="36">
        <f t="shared" si="189"/>
        <v>-7968.4892876712329</v>
      </c>
      <c r="AP242" s="37">
        <f t="shared" si="190"/>
        <v>-6426.5716836050324</v>
      </c>
      <c r="AQ242" s="36">
        <f t="shared" si="191"/>
        <v>-4466.6262739726026</v>
      </c>
      <c r="AR242" s="31">
        <v>44902</v>
      </c>
      <c r="AS242" s="32">
        <v>1.9770000000000001</v>
      </c>
      <c r="AT242" s="10"/>
      <c r="BU242" s="1"/>
      <c r="CC242" s="11"/>
      <c r="CD242" s="11"/>
    </row>
    <row r="243" spans="1:82" ht="15" customHeight="1" x14ac:dyDescent="0.25">
      <c r="A243">
        <v>19350</v>
      </c>
      <c r="B243" t="s">
        <v>588</v>
      </c>
      <c r="C243" t="s">
        <v>589</v>
      </c>
      <c r="D243">
        <v>11786</v>
      </c>
      <c r="E243" t="s">
        <v>2</v>
      </c>
      <c r="F243" t="s">
        <v>3</v>
      </c>
      <c r="G243" t="s">
        <v>4</v>
      </c>
      <c r="H243" t="s">
        <v>590</v>
      </c>
      <c r="I243" s="1">
        <v>45105</v>
      </c>
      <c r="J243" s="1">
        <v>45107</v>
      </c>
      <c r="K243" s="1">
        <v>45198</v>
      </c>
      <c r="L243" s="1">
        <v>45198</v>
      </c>
      <c r="M243" s="2">
        <v>6676923.04</v>
      </c>
      <c r="N243" s="39">
        <f t="shared" si="159"/>
        <v>45107</v>
      </c>
      <c r="O243" t="s">
        <v>7</v>
      </c>
      <c r="P243" t="s">
        <v>8</v>
      </c>
      <c r="Q243" s="4">
        <v>9.7000000000000003E-3</v>
      </c>
      <c r="R243" s="1">
        <v>45105</v>
      </c>
      <c r="S243" s="1">
        <v>45107</v>
      </c>
      <c r="T243" s="1">
        <v>45198</v>
      </c>
      <c r="U243" s="1">
        <v>45198</v>
      </c>
      <c r="V243" s="5">
        <f t="shared" si="160"/>
        <v>0</v>
      </c>
      <c r="W243">
        <f t="shared" si="161"/>
        <v>0</v>
      </c>
      <c r="X243" s="6">
        <v>-60171.570586868402</v>
      </c>
      <c r="Y243" s="6">
        <v>-60171.570586868402</v>
      </c>
      <c r="Z243" s="6">
        <v>-60726.244108631101</v>
      </c>
      <c r="AA243" s="6">
        <v>-60726.244108631101</v>
      </c>
      <c r="AB243">
        <v>0.99086599986703505</v>
      </c>
      <c r="AC243">
        <v>-847.22734574222204</v>
      </c>
      <c r="AD243" s="7">
        <v>6676923.04</v>
      </c>
      <c r="AE243" s="13">
        <v>3.5979999999999998E-2</v>
      </c>
      <c r="AF243" s="8">
        <v>9.7000000000000003E-3</v>
      </c>
      <c r="AG243" s="6">
        <v>-16221.907579005658</v>
      </c>
      <c r="AH243" s="6">
        <v>-16371.444353911111</v>
      </c>
      <c r="AI243" s="9">
        <v>-76393.478165874054</v>
      </c>
      <c r="AJ243" t="s">
        <v>6</v>
      </c>
      <c r="AK243">
        <f t="shared" si="185"/>
        <v>3.5979999999999999</v>
      </c>
      <c r="AL243" s="8">
        <f t="shared" si="186"/>
        <v>4.598E-2</v>
      </c>
      <c r="AM243" s="35">
        <f t="shared" si="187"/>
        <v>2.5979999999999996E-2</v>
      </c>
      <c r="AN243" s="4">
        <f t="shared" si="188"/>
        <v>2.5979999999999996E-2</v>
      </c>
      <c r="AO243" s="36">
        <f t="shared" si="189"/>
        <v>0</v>
      </c>
      <c r="AP243" s="37">
        <f t="shared" si="190"/>
        <v>0</v>
      </c>
      <c r="AQ243" s="36">
        <f t="shared" si="191"/>
        <v>0</v>
      </c>
      <c r="AR243" s="31">
        <v>44903</v>
      </c>
      <c r="AS243" s="32">
        <v>1.99</v>
      </c>
      <c r="AT243" s="10"/>
      <c r="BU243" s="1"/>
      <c r="CC243" s="11"/>
      <c r="CD243" s="11"/>
    </row>
    <row r="244" spans="1:82" ht="15" customHeight="1" x14ac:dyDescent="0.25">
      <c r="A244">
        <v>19429</v>
      </c>
      <c r="B244" t="s">
        <v>591</v>
      </c>
      <c r="C244" t="s">
        <v>592</v>
      </c>
      <c r="D244">
        <v>11787</v>
      </c>
      <c r="E244" t="s">
        <v>2</v>
      </c>
      <c r="F244" t="s">
        <v>3</v>
      </c>
      <c r="G244" t="s">
        <v>4</v>
      </c>
      <c r="H244" t="s">
        <v>593</v>
      </c>
      <c r="I244" s="1">
        <v>45105</v>
      </c>
      <c r="J244" s="1">
        <v>45107</v>
      </c>
      <c r="K244" s="1">
        <v>45198</v>
      </c>
      <c r="L244" s="1">
        <v>45198</v>
      </c>
      <c r="M244" s="2">
        <v>5810000</v>
      </c>
      <c r="N244" s="39">
        <f t="shared" si="159"/>
        <v>45107</v>
      </c>
      <c r="O244" t="s">
        <v>15</v>
      </c>
      <c r="P244" t="s">
        <v>8</v>
      </c>
      <c r="Q244" s="4">
        <v>9.5999999999999992E-3</v>
      </c>
      <c r="R244" s="1">
        <v>45105</v>
      </c>
      <c r="S244" s="1">
        <v>45107</v>
      </c>
      <c r="T244" s="1">
        <v>45198</v>
      </c>
      <c r="U244" s="1">
        <v>45198</v>
      </c>
      <c r="V244" s="5">
        <f t="shared" si="160"/>
        <v>0</v>
      </c>
      <c r="W244">
        <f t="shared" si="161"/>
        <v>0</v>
      </c>
      <c r="X244" s="6">
        <v>-52358.971792148353</v>
      </c>
      <c r="Y244" s="6">
        <v>-52358.971792148353</v>
      </c>
      <c r="Z244" s="6">
        <v>-52841.627222222218</v>
      </c>
      <c r="AA244" s="6">
        <v>-52841.627222222218</v>
      </c>
      <c r="AB244">
        <v>0.99086599986703505</v>
      </c>
      <c r="AC244">
        <v>-735.61055555555549</v>
      </c>
      <c r="AD244" s="7">
        <v>5810000</v>
      </c>
      <c r="AE244" s="13">
        <v>3.5979999999999998E-2</v>
      </c>
      <c r="AF244" s="8">
        <v>9.5999999999999992E-3</v>
      </c>
      <c r="AG244" s="6">
        <v>-13970.153674392001</v>
      </c>
      <c r="AH244" s="6">
        <v>-14098.933333333331</v>
      </c>
      <c r="AI244" s="9">
        <v>-66329.125466540354</v>
      </c>
      <c r="AJ244" t="s">
        <v>6</v>
      </c>
      <c r="AK244">
        <f t="shared" si="185"/>
        <v>3.5979999999999999</v>
      </c>
      <c r="AL244" s="8">
        <f t="shared" si="186"/>
        <v>4.598E-2</v>
      </c>
      <c r="AM244" s="35">
        <f t="shared" si="187"/>
        <v>2.5979999999999996E-2</v>
      </c>
      <c r="AN244" s="4">
        <f t="shared" si="188"/>
        <v>2.5979999999999996E-2</v>
      </c>
      <c r="AO244" s="36">
        <f t="shared" si="189"/>
        <v>0</v>
      </c>
      <c r="AP244" s="37">
        <f t="shared" si="190"/>
        <v>0</v>
      </c>
      <c r="AQ244" s="36">
        <f t="shared" si="191"/>
        <v>0</v>
      </c>
      <c r="AR244" s="31">
        <v>44904</v>
      </c>
      <c r="AS244" s="32">
        <v>2.0049999999999999</v>
      </c>
      <c r="AT244" s="10"/>
      <c r="BU244" s="1"/>
      <c r="CC244" s="11"/>
      <c r="CD244" s="11"/>
    </row>
    <row r="245" spans="1:82" ht="15" customHeight="1" x14ac:dyDescent="0.25">
      <c r="A245">
        <v>19548</v>
      </c>
      <c r="B245" t="s">
        <v>594</v>
      </c>
      <c r="C245" t="s">
        <v>595</v>
      </c>
      <c r="D245">
        <v>11788</v>
      </c>
      <c r="E245" t="s">
        <v>2</v>
      </c>
      <c r="F245" t="s">
        <v>3</v>
      </c>
      <c r="G245" t="s">
        <v>4</v>
      </c>
      <c r="H245" t="s">
        <v>196</v>
      </c>
      <c r="I245" s="1">
        <v>45105</v>
      </c>
      <c r="J245" s="1">
        <v>45107</v>
      </c>
      <c r="K245" s="1">
        <v>45199</v>
      </c>
      <c r="L245" s="1">
        <v>45199</v>
      </c>
      <c r="M245" s="2">
        <v>6063750</v>
      </c>
      <c r="N245" s="39">
        <f t="shared" si="159"/>
        <v>45107</v>
      </c>
      <c r="O245" t="s">
        <v>7</v>
      </c>
      <c r="P245" t="s">
        <v>8</v>
      </c>
      <c r="Q245" s="4">
        <v>8.9999999999999993E-3</v>
      </c>
      <c r="R245" s="1">
        <v>45105</v>
      </c>
      <c r="S245" s="1">
        <v>45107</v>
      </c>
      <c r="T245" s="1">
        <v>45199</v>
      </c>
      <c r="U245" s="1">
        <v>45199</v>
      </c>
      <c r="V245" s="5">
        <f t="shared" si="160"/>
        <v>0</v>
      </c>
      <c r="W245">
        <f t="shared" si="161"/>
        <v>0</v>
      </c>
      <c r="X245" s="6">
        <v>-55240.273682807834</v>
      </c>
      <c r="Y245" s="6">
        <v>-55240.273682807834</v>
      </c>
      <c r="Z245" s="6">
        <v>-55755.507499999992</v>
      </c>
      <c r="AA245" s="6">
        <v>-55755.507499999992</v>
      </c>
      <c r="AB245">
        <v>0.99075905071454762</v>
      </c>
      <c r="AC245">
        <v>-757.63187499999992</v>
      </c>
      <c r="AD245" s="7">
        <v>6063750</v>
      </c>
      <c r="AE245" s="13">
        <v>3.5979999999999998E-2</v>
      </c>
      <c r="AF245" s="8">
        <v>8.9999999999999993E-3</v>
      </c>
      <c r="AG245" s="6">
        <v>-13817.744945671773</v>
      </c>
      <c r="AH245" s="6">
        <v>-13946.624999999996</v>
      </c>
      <c r="AI245" s="9">
        <v>-69058.018628479607</v>
      </c>
      <c r="AJ245" t="s">
        <v>6</v>
      </c>
      <c r="AK245">
        <f t="shared" si="185"/>
        <v>3.5979999999999999</v>
      </c>
      <c r="AL245" s="8">
        <f t="shared" si="186"/>
        <v>4.598E-2</v>
      </c>
      <c r="AM245" s="35">
        <f t="shared" si="187"/>
        <v>2.5979999999999996E-2</v>
      </c>
      <c r="AN245" s="4">
        <f t="shared" si="188"/>
        <v>2.5979999999999996E-2</v>
      </c>
      <c r="AO245" s="36">
        <f t="shared" si="189"/>
        <v>0</v>
      </c>
      <c r="AP245" s="37">
        <f t="shared" si="190"/>
        <v>0</v>
      </c>
      <c r="AQ245" s="36">
        <f t="shared" si="191"/>
        <v>0</v>
      </c>
      <c r="AR245" s="31">
        <v>44907</v>
      </c>
      <c r="AS245" s="32">
        <v>2.052</v>
      </c>
      <c r="AT245" s="10"/>
      <c r="BU245" s="1"/>
      <c r="CC245" s="11"/>
      <c r="CD245" s="11"/>
    </row>
    <row r="246" spans="1:82" ht="15" customHeight="1" x14ac:dyDescent="0.25">
      <c r="A246">
        <v>19687</v>
      </c>
      <c r="B246" t="s">
        <v>596</v>
      </c>
      <c r="C246" t="s">
        <v>597</v>
      </c>
      <c r="D246">
        <v>11789</v>
      </c>
      <c r="E246" t="s">
        <v>2</v>
      </c>
      <c r="F246" t="s">
        <v>3</v>
      </c>
      <c r="G246" t="s">
        <v>4</v>
      </c>
      <c r="H246" t="s">
        <v>196</v>
      </c>
      <c r="I246" s="1">
        <v>45105</v>
      </c>
      <c r="J246" s="1">
        <v>45107</v>
      </c>
      <c r="K246" s="1">
        <v>45199</v>
      </c>
      <c r="L246" s="1">
        <v>45199</v>
      </c>
      <c r="M246" s="2">
        <v>8032500</v>
      </c>
      <c r="N246" s="39">
        <f t="shared" si="159"/>
        <v>45107</v>
      </c>
      <c r="O246" t="s">
        <v>7</v>
      </c>
      <c r="P246" t="s">
        <v>8</v>
      </c>
      <c r="Q246" s="4">
        <v>8.9999999999999993E-3</v>
      </c>
      <c r="R246" s="1">
        <v>45105</v>
      </c>
      <c r="S246" s="1">
        <v>45107</v>
      </c>
      <c r="T246" s="1">
        <v>45199</v>
      </c>
      <c r="U246" s="1">
        <v>45199</v>
      </c>
      <c r="V246" s="5">
        <f t="shared" si="160"/>
        <v>0</v>
      </c>
      <c r="W246">
        <f t="shared" si="161"/>
        <v>0</v>
      </c>
      <c r="X246" s="6">
        <v>-73175.427475927267</v>
      </c>
      <c r="Y246" s="6">
        <v>-73175.427475927267</v>
      </c>
      <c r="Z246" s="6">
        <v>-73857.944999999992</v>
      </c>
      <c r="AA246" s="6">
        <v>-73857.944999999992</v>
      </c>
      <c r="AB246">
        <v>0.99075905071454762</v>
      </c>
      <c r="AC246">
        <v>-1003.6162499999999</v>
      </c>
      <c r="AD246" s="7">
        <v>8032500</v>
      </c>
      <c r="AE246" s="13">
        <v>3.5979999999999998E-2</v>
      </c>
      <c r="AF246" s="8">
        <v>8.9999999999999993E-3</v>
      </c>
      <c r="AG246" s="6">
        <v>-18304.02577218859</v>
      </c>
      <c r="AH246" s="6">
        <v>-18474.75</v>
      </c>
      <c r="AI246" s="9">
        <v>-91479.453248115853</v>
      </c>
      <c r="AJ246" t="s">
        <v>6</v>
      </c>
      <c r="AK246">
        <f t="shared" si="185"/>
        <v>3.5979999999999999</v>
      </c>
      <c r="AL246" s="8">
        <f t="shared" si="186"/>
        <v>4.598E-2</v>
      </c>
      <c r="AM246" s="35">
        <f t="shared" si="187"/>
        <v>2.5979999999999996E-2</v>
      </c>
      <c r="AN246" s="4">
        <f t="shared" si="188"/>
        <v>2.5979999999999996E-2</v>
      </c>
      <c r="AO246" s="36">
        <f t="shared" si="189"/>
        <v>0</v>
      </c>
      <c r="AP246" s="37">
        <f t="shared" si="190"/>
        <v>0</v>
      </c>
      <c r="AQ246" s="36">
        <f t="shared" si="191"/>
        <v>0</v>
      </c>
      <c r="AR246" s="31">
        <v>44908</v>
      </c>
      <c r="AS246" s="32">
        <v>2.0459999999999998</v>
      </c>
      <c r="AT246" s="10"/>
      <c r="BU246" s="1"/>
      <c r="CC246" s="11"/>
      <c r="CD246" s="11"/>
    </row>
    <row r="247" spans="1:82" ht="15" customHeight="1" x14ac:dyDescent="0.25">
      <c r="A247">
        <v>11283</v>
      </c>
      <c r="B247" t="s">
        <v>598</v>
      </c>
      <c r="C247" t="s">
        <v>599</v>
      </c>
      <c r="D247">
        <v>11790</v>
      </c>
      <c r="E247" t="s">
        <v>2</v>
      </c>
      <c r="F247" t="s">
        <v>3</v>
      </c>
      <c r="G247" t="s">
        <v>4</v>
      </c>
      <c r="H247" t="s">
        <v>95</v>
      </c>
      <c r="I247" s="1">
        <v>45012</v>
      </c>
      <c r="J247" s="1">
        <v>45061</v>
      </c>
      <c r="K247" s="1">
        <v>45153</v>
      </c>
      <c r="L247" s="1">
        <v>45061</v>
      </c>
      <c r="M247" s="2">
        <v>7167630.5099999998</v>
      </c>
      <c r="N247" s="39">
        <f t="shared" si="159"/>
        <v>45107</v>
      </c>
      <c r="O247" t="s">
        <v>7</v>
      </c>
      <c r="P247" t="s">
        <v>8</v>
      </c>
      <c r="Q247" s="4">
        <v>1.4500000000000001E-2</v>
      </c>
      <c r="R247" s="1">
        <v>45012</v>
      </c>
      <c r="S247" s="1">
        <v>45061</v>
      </c>
      <c r="T247" s="1">
        <v>45153</v>
      </c>
      <c r="U247" s="1">
        <v>45061</v>
      </c>
      <c r="V247" s="5">
        <f t="shared" si="160"/>
        <v>0.12602739726027398</v>
      </c>
      <c r="W247">
        <f t="shared" si="161"/>
        <v>46</v>
      </c>
      <c r="X247" s="6">
        <v>0</v>
      </c>
      <c r="Y247" s="6">
        <v>0</v>
      </c>
      <c r="Z247" s="6">
        <v>-55171.641245639999</v>
      </c>
      <c r="AA247" s="6">
        <v>-55171.641245639999</v>
      </c>
      <c r="AB247">
        <v>0</v>
      </c>
      <c r="AC247">
        <v>-888.38798154499989</v>
      </c>
      <c r="AD247" s="7">
        <v>7167630.5099999998</v>
      </c>
      <c r="AE247" s="13">
        <v>3.0120000000000001E-2</v>
      </c>
      <c r="AF247" s="8">
        <v>1.4500000000000001E-2</v>
      </c>
      <c r="AG247" s="6">
        <v>0</v>
      </c>
      <c r="AH247" s="6">
        <v>-26560.053056499997</v>
      </c>
      <c r="AI247" s="9">
        <v>-81731.694302139993</v>
      </c>
      <c r="AJ247" t="s">
        <v>6</v>
      </c>
      <c r="AK247">
        <f t="shared" si="185"/>
        <v>3.012</v>
      </c>
      <c r="AL247" s="8">
        <f t="shared" si="186"/>
        <v>4.0120000000000003E-2</v>
      </c>
      <c r="AM247" s="35">
        <f t="shared" si="187"/>
        <v>2.0119999999999999E-2</v>
      </c>
      <c r="AN247" s="4">
        <f t="shared" si="188"/>
        <v>2.0119999999999999E-2</v>
      </c>
      <c r="AO247" s="36">
        <f t="shared" si="189"/>
        <v>-49339.219202699183</v>
      </c>
      <c r="AP247" s="37">
        <f t="shared" si="190"/>
        <v>-40306.041025712875</v>
      </c>
      <c r="AQ247" s="36">
        <f t="shared" si="191"/>
        <v>-31272.862848726578</v>
      </c>
      <c r="AR247" s="31">
        <v>44909</v>
      </c>
      <c r="AS247" s="32">
        <v>2.081</v>
      </c>
      <c r="AT247" s="10"/>
      <c r="BU247" s="1"/>
      <c r="CC247" s="11"/>
      <c r="CD247" s="11"/>
    </row>
    <row r="248" spans="1:82" ht="15" customHeight="1" x14ac:dyDescent="0.25">
      <c r="A248">
        <v>50499</v>
      </c>
      <c r="B248" t="s">
        <v>600</v>
      </c>
      <c r="C248" t="s">
        <v>601</v>
      </c>
      <c r="D248">
        <v>11791</v>
      </c>
      <c r="E248" t="s">
        <v>127</v>
      </c>
      <c r="F248" t="s">
        <v>3</v>
      </c>
      <c r="G248" t="s">
        <v>4</v>
      </c>
      <c r="H248" t="s">
        <v>443</v>
      </c>
      <c r="I248" s="1"/>
      <c r="J248" s="1">
        <v>45107</v>
      </c>
      <c r="K248" s="1">
        <v>45137</v>
      </c>
      <c r="L248" s="1">
        <v>45137</v>
      </c>
      <c r="M248" s="2">
        <v>7543030.6200000001</v>
      </c>
      <c r="N248" s="39">
        <f t="shared" si="159"/>
        <v>45107</v>
      </c>
      <c r="O248">
        <v>2.0299999999999999E-2</v>
      </c>
      <c r="P248" t="s">
        <v>8</v>
      </c>
      <c r="Q248" s="4"/>
      <c r="R248" s="1">
        <v>45137</v>
      </c>
      <c r="S248" s="1">
        <v>45107</v>
      </c>
      <c r="T248" s="1">
        <v>45137</v>
      </c>
      <c r="U248" s="1">
        <v>45137</v>
      </c>
      <c r="V248" s="5">
        <f t="shared" si="160"/>
        <v>0</v>
      </c>
      <c r="W248">
        <f t="shared" si="161"/>
        <v>0</v>
      </c>
      <c r="X248" s="6">
        <v>-12721.704381848891</v>
      </c>
      <c r="Y248" s="6">
        <v>-12721.704381848891</v>
      </c>
      <c r="Z248" s="6">
        <v>-12760.293465499999</v>
      </c>
      <c r="AA248" s="6">
        <v>-12760.293465499999</v>
      </c>
      <c r="AB248">
        <v>0.99697584669541961</v>
      </c>
      <c r="AC248">
        <v>-425.34311551666661</v>
      </c>
      <c r="AD248" s="7">
        <v>7543030.6200000001</v>
      </c>
      <c r="AE248" s="13">
        <v>2.0299999999999999E-2</v>
      </c>
      <c r="AF248" s="8">
        <v>0</v>
      </c>
      <c r="AG248" s="6">
        <v>0</v>
      </c>
      <c r="AH248" s="6">
        <v>0</v>
      </c>
      <c r="AI248" s="9">
        <v>-12721.704381848891</v>
      </c>
      <c r="AJ248" t="s">
        <v>6</v>
      </c>
      <c r="AO248" s="40">
        <f>AP248</f>
        <v>0</v>
      </c>
      <c r="AP248" s="40">
        <f>-V248*M248*AE248</f>
        <v>0</v>
      </c>
      <c r="AQ248" s="40">
        <f>AP248</f>
        <v>0</v>
      </c>
      <c r="AR248" s="31">
        <v>44910</v>
      </c>
      <c r="AS248" s="32">
        <v>2.0619999999999998</v>
      </c>
      <c r="AT248" s="10"/>
      <c r="BU248" s="1"/>
      <c r="CC248" s="11"/>
      <c r="CD248" s="11"/>
    </row>
    <row r="249" spans="1:82" ht="15" customHeight="1" x14ac:dyDescent="0.25">
      <c r="A249">
        <v>11667</v>
      </c>
      <c r="B249" t="s">
        <v>602</v>
      </c>
      <c r="C249" t="s">
        <v>603</v>
      </c>
      <c r="D249">
        <v>11792</v>
      </c>
      <c r="E249" t="s">
        <v>2</v>
      </c>
      <c r="F249" t="s">
        <v>3</v>
      </c>
      <c r="G249" t="s">
        <v>4</v>
      </c>
      <c r="H249" t="s">
        <v>95</v>
      </c>
      <c r="I249" s="1">
        <v>45001</v>
      </c>
      <c r="J249" s="1">
        <v>45017</v>
      </c>
      <c r="K249" s="1">
        <v>45108</v>
      </c>
      <c r="L249" s="1">
        <v>45017</v>
      </c>
      <c r="M249" s="2">
        <v>5215081.91</v>
      </c>
      <c r="N249" s="39">
        <f t="shared" si="159"/>
        <v>45107</v>
      </c>
      <c r="O249" t="s">
        <v>7</v>
      </c>
      <c r="P249" t="s">
        <v>8</v>
      </c>
      <c r="Q249" s="4">
        <v>1.35E-2</v>
      </c>
      <c r="R249" s="1">
        <v>45001</v>
      </c>
      <c r="S249" s="1">
        <v>45017</v>
      </c>
      <c r="T249" s="1">
        <v>45108</v>
      </c>
      <c r="U249" s="1">
        <v>45017</v>
      </c>
      <c r="V249" s="5">
        <f t="shared" si="160"/>
        <v>0.24657534246575341</v>
      </c>
      <c r="W249">
        <f t="shared" si="161"/>
        <v>90</v>
      </c>
      <c r="X249" s="6">
        <v>0</v>
      </c>
      <c r="Y249" s="6">
        <v>0</v>
      </c>
      <c r="Z249" s="6">
        <v>-34881.075355034998</v>
      </c>
      <c r="AA249" s="6">
        <v>-34881.075355034998</v>
      </c>
      <c r="AB249">
        <v>0</v>
      </c>
      <c r="AC249">
        <v>-578.87409201000003</v>
      </c>
      <c r="AD249" s="7">
        <v>5215081.91</v>
      </c>
      <c r="AE249" s="13">
        <v>2.6459999999999997E-2</v>
      </c>
      <c r="AF249" s="8">
        <v>1.35E-2</v>
      </c>
      <c r="AG249" s="6">
        <v>0</v>
      </c>
      <c r="AH249" s="6">
        <v>-17796.467017875002</v>
      </c>
      <c r="AI249" s="9">
        <v>-52677.54237291</v>
      </c>
      <c r="AJ249" t="s">
        <v>6</v>
      </c>
      <c r="AK249">
        <f t="shared" ref="AK249:AK255" si="192">VLOOKUP(I249,$AR$2:$AS$603,2,FALSE)</f>
        <v>2.6459999999999999</v>
      </c>
      <c r="AL249" s="8">
        <f t="shared" ref="AL249:AL255" si="193">AK249/100+$AT$1</f>
        <v>3.6459999999999999E-2</v>
      </c>
      <c r="AM249" s="35">
        <f t="shared" ref="AM249:AM255" si="194">AK249/100-$AT$1</f>
        <v>1.6459999999999995E-2</v>
      </c>
      <c r="AN249" s="4">
        <f t="shared" ref="AN249:AN255" si="195">IF(AND(RIGHT(O249,3)="Max",AM249&lt;0%),0%,AM249)</f>
        <v>1.6459999999999995E-2</v>
      </c>
      <c r="AO249" s="36">
        <f t="shared" ref="AO249:AO255" si="196">-(((AL249+AF249)*AD249*V249))</f>
        <v>-64244.093972942457</v>
      </c>
      <c r="AP249" s="37">
        <f t="shared" ref="AP249:AP255" si="197">-(((AE249+AF249)*AD249*V249))</f>
        <v>-51384.987893490405</v>
      </c>
      <c r="AQ249" s="36">
        <f t="shared" ref="AQ249:AQ255" si="198">-(((AN249+AF249)*AD249*V249))</f>
        <v>-38525.881814038345</v>
      </c>
      <c r="AR249" s="31">
        <v>44911</v>
      </c>
      <c r="AS249" s="32">
        <v>2.0470000000000002</v>
      </c>
      <c r="AT249" s="10"/>
      <c r="BU249" s="1"/>
      <c r="CC249" s="11"/>
      <c r="CD249" s="11"/>
    </row>
    <row r="250" spans="1:82" ht="15" customHeight="1" x14ac:dyDescent="0.25">
      <c r="A250">
        <v>11715</v>
      </c>
      <c r="B250" t="s">
        <v>604</v>
      </c>
      <c r="C250" t="s">
        <v>605</v>
      </c>
      <c r="D250">
        <v>11793</v>
      </c>
      <c r="E250" t="s">
        <v>2</v>
      </c>
      <c r="F250" t="s">
        <v>3</v>
      </c>
      <c r="G250" t="s">
        <v>4</v>
      </c>
      <c r="H250" t="s">
        <v>95</v>
      </c>
      <c r="I250" s="1">
        <v>45001</v>
      </c>
      <c r="J250" s="1">
        <v>45017</v>
      </c>
      <c r="K250" s="1">
        <v>45108</v>
      </c>
      <c r="L250" s="1">
        <v>45017</v>
      </c>
      <c r="M250" s="2">
        <v>5215085.0999999996</v>
      </c>
      <c r="N250" s="39">
        <f t="shared" si="159"/>
        <v>45107</v>
      </c>
      <c r="O250" t="s">
        <v>7</v>
      </c>
      <c r="P250" t="s">
        <v>8</v>
      </c>
      <c r="Q250" s="4">
        <v>1.35E-2</v>
      </c>
      <c r="R250" s="1">
        <v>45001</v>
      </c>
      <c r="S250" s="1">
        <v>45017</v>
      </c>
      <c r="T250" s="1">
        <v>45108</v>
      </c>
      <c r="U250" s="1">
        <v>45017</v>
      </c>
      <c r="V250" s="5">
        <f t="shared" si="160"/>
        <v>0.24657534246575341</v>
      </c>
      <c r="W250">
        <f t="shared" si="161"/>
        <v>90</v>
      </c>
      <c r="X250" s="6">
        <v>0</v>
      </c>
      <c r="Y250" s="6">
        <v>0</v>
      </c>
      <c r="Z250" s="6">
        <v>-34881.096691349994</v>
      </c>
      <c r="AA250" s="6">
        <v>-34881.096691349994</v>
      </c>
      <c r="AB250">
        <v>0</v>
      </c>
      <c r="AC250">
        <v>-578.87444609999989</v>
      </c>
      <c r="AD250" s="7">
        <v>5215085.0999999996</v>
      </c>
      <c r="AE250" s="13">
        <v>2.6459999999999997E-2</v>
      </c>
      <c r="AF250" s="8">
        <v>1.35E-2</v>
      </c>
      <c r="AG250" s="6">
        <v>0</v>
      </c>
      <c r="AH250" s="6">
        <v>-17796.477903749997</v>
      </c>
      <c r="AI250" s="9">
        <v>-52677.574595099992</v>
      </c>
      <c r="AJ250" t="s">
        <v>6</v>
      </c>
      <c r="AK250">
        <f t="shared" si="192"/>
        <v>2.6459999999999999</v>
      </c>
      <c r="AL250" s="8">
        <f t="shared" si="193"/>
        <v>3.6459999999999999E-2</v>
      </c>
      <c r="AM250" s="35">
        <f t="shared" si="194"/>
        <v>1.6459999999999995E-2</v>
      </c>
      <c r="AN250" s="4">
        <f t="shared" si="195"/>
        <v>1.6459999999999995E-2</v>
      </c>
      <c r="AO250" s="36">
        <f t="shared" si="196"/>
        <v>-64244.133270246566</v>
      </c>
      <c r="AP250" s="37">
        <f t="shared" si="197"/>
        <v>-51385.019325041081</v>
      </c>
      <c r="AQ250" s="36">
        <f t="shared" si="198"/>
        <v>-38525.905379835604</v>
      </c>
      <c r="AR250" s="31">
        <v>44914</v>
      </c>
      <c r="AS250" s="32">
        <v>2.0630000000000002</v>
      </c>
      <c r="AT250" s="10"/>
      <c r="BU250" s="1"/>
      <c r="CC250" s="11"/>
      <c r="CD250" s="11"/>
    </row>
    <row r="251" spans="1:82" ht="15" customHeight="1" x14ac:dyDescent="0.25">
      <c r="A251">
        <v>17342</v>
      </c>
      <c r="B251" t="s">
        <v>606</v>
      </c>
      <c r="C251" t="s">
        <v>607</v>
      </c>
      <c r="D251">
        <v>11794</v>
      </c>
      <c r="E251" t="s">
        <v>2</v>
      </c>
      <c r="F251" t="s">
        <v>3</v>
      </c>
      <c r="G251" t="s">
        <v>4</v>
      </c>
      <c r="H251" t="s">
        <v>608</v>
      </c>
      <c r="I251" s="1">
        <v>45105</v>
      </c>
      <c r="J251" s="1">
        <v>45107</v>
      </c>
      <c r="K251" s="1">
        <v>45199</v>
      </c>
      <c r="L251" s="1">
        <v>45199</v>
      </c>
      <c r="M251" s="2">
        <v>1331763.82</v>
      </c>
      <c r="N251" s="39">
        <f t="shared" si="159"/>
        <v>45107</v>
      </c>
      <c r="O251" t="s">
        <v>7</v>
      </c>
      <c r="P251" t="s">
        <v>8</v>
      </c>
      <c r="Q251" s="4">
        <v>1.7999999999999999E-2</v>
      </c>
      <c r="R251" s="1">
        <v>45105</v>
      </c>
      <c r="S251" s="1">
        <v>45107</v>
      </c>
      <c r="T251" s="1">
        <v>45199</v>
      </c>
      <c r="U251" s="1">
        <v>45199</v>
      </c>
      <c r="V251" s="5">
        <f t="shared" si="160"/>
        <v>0</v>
      </c>
      <c r="W251">
        <f t="shared" si="161"/>
        <v>0</v>
      </c>
      <c r="X251" s="6">
        <v>-12132.26104269827</v>
      </c>
      <c r="Y251" s="6">
        <v>-12132.26104269827</v>
      </c>
      <c r="Z251" s="6">
        <v>-12245.420351142222</v>
      </c>
      <c r="AA251" s="6">
        <v>-12245.420351142222</v>
      </c>
      <c r="AB251">
        <v>0.99075905071454762</v>
      </c>
      <c r="AC251">
        <v>-199.69058612111112</v>
      </c>
      <c r="AD251" s="7">
        <v>1331763.82</v>
      </c>
      <c r="AE251" s="13">
        <v>3.5979999999999998E-2</v>
      </c>
      <c r="AF251" s="8">
        <v>1.7999999999999999E-2</v>
      </c>
      <c r="AG251" s="6">
        <v>-6069.5024671642259</v>
      </c>
      <c r="AH251" s="6">
        <v>-6126.1135719999993</v>
      </c>
      <c r="AI251" s="9">
        <v>-18201.763509862496</v>
      </c>
      <c r="AJ251" t="s">
        <v>6</v>
      </c>
      <c r="AK251">
        <f t="shared" si="192"/>
        <v>3.5979999999999999</v>
      </c>
      <c r="AL251" s="8">
        <f t="shared" si="193"/>
        <v>4.598E-2</v>
      </c>
      <c r="AM251" s="35">
        <f t="shared" si="194"/>
        <v>2.5979999999999996E-2</v>
      </c>
      <c r="AN251" s="4">
        <f t="shared" si="195"/>
        <v>2.5979999999999996E-2</v>
      </c>
      <c r="AO251" s="36">
        <f t="shared" si="196"/>
        <v>0</v>
      </c>
      <c r="AP251" s="37">
        <f t="shared" si="197"/>
        <v>0</v>
      </c>
      <c r="AQ251" s="36">
        <f t="shared" si="198"/>
        <v>0</v>
      </c>
      <c r="AR251" s="31">
        <v>44915</v>
      </c>
      <c r="AS251" s="32">
        <v>2.081</v>
      </c>
      <c r="AT251" s="10"/>
      <c r="BU251" s="1"/>
      <c r="CC251" s="11"/>
      <c r="CD251" s="11"/>
    </row>
    <row r="252" spans="1:82" ht="15" customHeight="1" x14ac:dyDescent="0.25">
      <c r="A252">
        <v>20558</v>
      </c>
      <c r="B252" t="s">
        <v>609</v>
      </c>
      <c r="C252" t="s">
        <v>610</v>
      </c>
      <c r="D252">
        <v>11795</v>
      </c>
      <c r="E252" t="s">
        <v>2</v>
      </c>
      <c r="F252" t="s">
        <v>3</v>
      </c>
      <c r="G252" t="s">
        <v>4</v>
      </c>
      <c r="H252" t="s">
        <v>611</v>
      </c>
      <c r="I252" s="1">
        <v>44945</v>
      </c>
      <c r="J252" s="1">
        <v>44949</v>
      </c>
      <c r="K252" s="1">
        <v>45131</v>
      </c>
      <c r="L252" s="1">
        <v>45131</v>
      </c>
      <c r="M252" s="2">
        <v>7000000</v>
      </c>
      <c r="N252" s="39">
        <f t="shared" si="159"/>
        <v>45107</v>
      </c>
      <c r="O252" t="s">
        <v>174</v>
      </c>
      <c r="P252" t="s">
        <v>8</v>
      </c>
      <c r="Q252" s="4">
        <v>1.4E-2</v>
      </c>
      <c r="R252" s="1">
        <v>44945</v>
      </c>
      <c r="S252" s="1">
        <v>44949</v>
      </c>
      <c r="T252" s="1">
        <v>45131</v>
      </c>
      <c r="U252" s="1">
        <v>45131</v>
      </c>
      <c r="V252" s="5">
        <f t="shared" si="160"/>
        <v>0.43287671232876712</v>
      </c>
      <c r="W252">
        <f t="shared" si="161"/>
        <v>158</v>
      </c>
      <c r="X252" s="6">
        <v>-100858.40746442713</v>
      </c>
      <c r="Y252" s="6">
        <v>-100858.40746442713</v>
      </c>
      <c r="Z252" s="6">
        <v>-101106.05555555555</v>
      </c>
      <c r="AA252" s="6">
        <v>-101106.05555555555</v>
      </c>
      <c r="AB252">
        <v>0.99755061069519879</v>
      </c>
      <c r="AC252">
        <v>-827.75</v>
      </c>
      <c r="AD252" s="7">
        <v>7000000</v>
      </c>
      <c r="AE252" s="13">
        <v>2.8570000000000002E-2</v>
      </c>
      <c r="AF252" s="8">
        <v>1.4E-2</v>
      </c>
      <c r="AG252" s="6">
        <v>-49423.090812109906</v>
      </c>
      <c r="AH252" s="6">
        <v>-49544.444444444445</v>
      </c>
      <c r="AI252" s="9">
        <v>-150281.49827653705</v>
      </c>
      <c r="AJ252" t="s">
        <v>6</v>
      </c>
      <c r="AK252">
        <f t="shared" si="192"/>
        <v>2.3929999999999998</v>
      </c>
      <c r="AL252" s="8">
        <f t="shared" si="193"/>
        <v>3.3929999999999995E-2</v>
      </c>
      <c r="AM252" s="35">
        <f t="shared" si="194"/>
        <v>1.3929999999999996E-2</v>
      </c>
      <c r="AN252" s="4">
        <f t="shared" si="195"/>
        <v>1.3929999999999996E-2</v>
      </c>
      <c r="AO252" s="36">
        <f t="shared" si="196"/>
        <v>-145234.46575342462</v>
      </c>
      <c r="AP252" s="37">
        <f t="shared" si="197"/>
        <v>-128992.93150684932</v>
      </c>
      <c r="AQ252" s="36">
        <f t="shared" si="198"/>
        <v>-84631.72602739725</v>
      </c>
      <c r="AR252" s="31">
        <v>44916</v>
      </c>
      <c r="AS252" s="32">
        <v>2.1019999999999999</v>
      </c>
      <c r="AT252" s="10"/>
      <c r="BU252" s="1"/>
      <c r="CC252" s="11"/>
      <c r="CD252" s="11"/>
    </row>
    <row r="253" spans="1:82" ht="15" customHeight="1" x14ac:dyDescent="0.25">
      <c r="A253">
        <v>20091</v>
      </c>
      <c r="B253" t="s">
        <v>612</v>
      </c>
      <c r="C253" t="s">
        <v>613</v>
      </c>
      <c r="D253">
        <v>11797</v>
      </c>
      <c r="E253" t="s">
        <v>2</v>
      </c>
      <c r="F253" t="s">
        <v>3</v>
      </c>
      <c r="G253" t="s">
        <v>4</v>
      </c>
      <c r="H253" t="s">
        <v>482</v>
      </c>
      <c r="I253" s="1">
        <v>45057</v>
      </c>
      <c r="J253" s="1">
        <v>45061</v>
      </c>
      <c r="K253" s="1">
        <v>45153</v>
      </c>
      <c r="L253" s="1">
        <v>45153</v>
      </c>
      <c r="M253" s="2">
        <v>20844761.16</v>
      </c>
      <c r="N253" s="39">
        <f t="shared" si="159"/>
        <v>45107</v>
      </c>
      <c r="O253" t="s">
        <v>7</v>
      </c>
      <c r="P253" t="s">
        <v>8</v>
      </c>
      <c r="Q253" s="4">
        <v>8.9999999999999993E-3</v>
      </c>
      <c r="R253" s="1">
        <v>45057</v>
      </c>
      <c r="S253" s="1">
        <v>45061</v>
      </c>
      <c r="T253" s="1">
        <v>45153</v>
      </c>
      <c r="U253" s="1">
        <v>45153</v>
      </c>
      <c r="V253" s="5">
        <f t="shared" si="160"/>
        <v>0.12602739726027398</v>
      </c>
      <c r="W253">
        <f t="shared" si="161"/>
        <v>46</v>
      </c>
      <c r="X253" s="6">
        <v>-176205.25447573929</v>
      </c>
      <c r="Y253" s="6">
        <v>-176205.25447573929</v>
      </c>
      <c r="Z253" s="6">
        <v>-177016.02785529333</v>
      </c>
      <c r="AA253" s="6">
        <v>-177016.02785529333</v>
      </c>
      <c r="AB253">
        <v>0.99541977419007033</v>
      </c>
      <c r="AC253">
        <v>-2445.2062882966666</v>
      </c>
      <c r="AD253" s="7">
        <v>20844761.16</v>
      </c>
      <c r="AE253" s="13">
        <v>3.3230000000000003E-2</v>
      </c>
      <c r="AF253" s="8">
        <v>8.9999999999999993E-3</v>
      </c>
      <c r="AG253" s="6">
        <v>-47723.361127946235</v>
      </c>
      <c r="AH253" s="6">
        <v>-47942.95066799999</v>
      </c>
      <c r="AI253" s="9">
        <v>-223928.61560368552</v>
      </c>
      <c r="AJ253" t="s">
        <v>6</v>
      </c>
      <c r="AK253">
        <f t="shared" si="192"/>
        <v>3.323</v>
      </c>
      <c r="AL253" s="8">
        <f t="shared" si="193"/>
        <v>4.3230000000000005E-2</v>
      </c>
      <c r="AM253" s="35">
        <f t="shared" si="194"/>
        <v>2.3230000000000001E-2</v>
      </c>
      <c r="AN253" s="4">
        <f t="shared" si="195"/>
        <v>2.3230000000000001E-2</v>
      </c>
      <c r="AO253" s="36">
        <f t="shared" si="196"/>
        <v>-137208.78429532278</v>
      </c>
      <c r="AP253" s="37">
        <f t="shared" si="197"/>
        <v>-110938.67434025426</v>
      </c>
      <c r="AQ253" s="36">
        <f t="shared" si="198"/>
        <v>-84668.56438518576</v>
      </c>
      <c r="AR253" s="31">
        <v>44917</v>
      </c>
      <c r="AS253" s="32">
        <v>2.125</v>
      </c>
      <c r="AT253" s="10"/>
      <c r="BU253" s="1"/>
      <c r="CC253" s="11"/>
      <c r="CD253" s="11"/>
    </row>
    <row r="254" spans="1:82" ht="15" customHeight="1" x14ac:dyDescent="0.25">
      <c r="A254">
        <v>20187</v>
      </c>
      <c r="B254" t="s">
        <v>614</v>
      </c>
      <c r="C254" t="s">
        <v>615</v>
      </c>
      <c r="D254">
        <v>11798</v>
      </c>
      <c r="E254" t="s">
        <v>2</v>
      </c>
      <c r="F254" t="s">
        <v>3</v>
      </c>
      <c r="G254" t="s">
        <v>4</v>
      </c>
      <c r="H254" t="s">
        <v>482</v>
      </c>
      <c r="I254" s="1">
        <v>45057</v>
      </c>
      <c r="J254" s="1">
        <v>45061</v>
      </c>
      <c r="K254" s="1">
        <v>45153</v>
      </c>
      <c r="L254" s="1">
        <v>45153</v>
      </c>
      <c r="M254" s="2">
        <v>14525101.07</v>
      </c>
      <c r="N254" s="39">
        <f t="shared" si="159"/>
        <v>45107</v>
      </c>
      <c r="O254" t="s">
        <v>7</v>
      </c>
      <c r="P254" t="s">
        <v>8</v>
      </c>
      <c r="Q254" s="4">
        <v>8.9999999999999993E-3</v>
      </c>
      <c r="R254" s="1">
        <v>45057</v>
      </c>
      <c r="S254" s="1">
        <v>45061</v>
      </c>
      <c r="T254" s="1">
        <v>45153</v>
      </c>
      <c r="U254" s="1">
        <v>45153</v>
      </c>
      <c r="V254" s="5">
        <f t="shared" si="160"/>
        <v>0.12602739726027398</v>
      </c>
      <c r="W254">
        <f t="shared" si="161"/>
        <v>46</v>
      </c>
      <c r="X254" s="6">
        <v>-122783.80695656688</v>
      </c>
      <c r="Y254" s="6">
        <v>-122783.80695656688</v>
      </c>
      <c r="Z254" s="6">
        <v>-123348.7721865589</v>
      </c>
      <c r="AA254" s="6">
        <v>-123348.7721865589</v>
      </c>
      <c r="AB254">
        <v>0.99541977419007033</v>
      </c>
      <c r="AC254">
        <v>-1703.8750505169446</v>
      </c>
      <c r="AD254" s="7">
        <v>14525101.07</v>
      </c>
      <c r="AE254" s="13">
        <v>3.3230000000000003E-2</v>
      </c>
      <c r="AF254" s="8">
        <v>8.9999999999999993E-3</v>
      </c>
      <c r="AG254" s="6">
        <v>-33254.717502530904</v>
      </c>
      <c r="AH254" s="6">
        <v>-33407.732461</v>
      </c>
      <c r="AI254" s="9">
        <v>-156038.5244590978</v>
      </c>
      <c r="AJ254" t="s">
        <v>6</v>
      </c>
      <c r="AK254">
        <f t="shared" si="192"/>
        <v>3.323</v>
      </c>
      <c r="AL254" s="8">
        <f t="shared" si="193"/>
        <v>4.3230000000000005E-2</v>
      </c>
      <c r="AM254" s="35">
        <f t="shared" si="194"/>
        <v>2.3230000000000001E-2</v>
      </c>
      <c r="AN254" s="4">
        <f t="shared" si="195"/>
        <v>2.3230000000000001E-2</v>
      </c>
      <c r="AO254" s="36">
        <f t="shared" si="196"/>
        <v>-95610.184462357822</v>
      </c>
      <c r="AP254" s="37">
        <f t="shared" si="197"/>
        <v>-77304.577634412621</v>
      </c>
      <c r="AQ254" s="36">
        <f t="shared" si="198"/>
        <v>-58998.970806467405</v>
      </c>
      <c r="AR254" s="31">
        <v>44918</v>
      </c>
      <c r="AS254" s="32">
        <v>2.141</v>
      </c>
      <c r="AT254" s="10"/>
      <c r="BU254" s="1"/>
      <c r="CC254" s="11"/>
      <c r="CD254" s="11"/>
    </row>
    <row r="255" spans="1:82" ht="15" customHeight="1" x14ac:dyDescent="0.25">
      <c r="A255">
        <v>20284</v>
      </c>
      <c r="B255" t="s">
        <v>616</v>
      </c>
      <c r="C255" t="s">
        <v>617</v>
      </c>
      <c r="D255">
        <v>11800</v>
      </c>
      <c r="E255" t="s">
        <v>2</v>
      </c>
      <c r="F255" t="s">
        <v>3</v>
      </c>
      <c r="G255" t="s">
        <v>4</v>
      </c>
      <c r="H255" t="s">
        <v>482</v>
      </c>
      <c r="I255" s="1">
        <v>45057</v>
      </c>
      <c r="J255" s="1">
        <v>45061</v>
      </c>
      <c r="K255" s="1">
        <v>45154</v>
      </c>
      <c r="L255" s="1">
        <v>45154</v>
      </c>
      <c r="M255" s="2">
        <v>19500750</v>
      </c>
      <c r="N255" s="39">
        <f t="shared" si="159"/>
        <v>45107</v>
      </c>
      <c r="O255" t="s">
        <v>7</v>
      </c>
      <c r="P255" t="s">
        <v>8</v>
      </c>
      <c r="Q255" s="4">
        <v>8.9999999999999993E-3</v>
      </c>
      <c r="R255" s="1">
        <v>45057</v>
      </c>
      <c r="S255" s="1">
        <v>45061</v>
      </c>
      <c r="T255" s="1">
        <v>45154</v>
      </c>
      <c r="U255" s="1">
        <v>45154</v>
      </c>
      <c r="V255" s="5">
        <f t="shared" si="160"/>
        <v>0.12602739726027398</v>
      </c>
      <c r="W255">
        <f t="shared" si="161"/>
        <v>46</v>
      </c>
      <c r="X255" s="6">
        <v>-166619.80482153426</v>
      </c>
      <c r="Y255" s="6">
        <v>-166619.80482153426</v>
      </c>
      <c r="Z255" s="6">
        <v>-167402.56331250005</v>
      </c>
      <c r="AA255" s="6">
        <v>-167402.56331250005</v>
      </c>
      <c r="AB255">
        <v>0.99532409495125496</v>
      </c>
      <c r="AC255">
        <v>-2287.5463125000006</v>
      </c>
      <c r="AD255" s="7">
        <v>19500750</v>
      </c>
      <c r="AE255" s="13">
        <v>3.3230000000000003E-2</v>
      </c>
      <c r="AF255" s="8">
        <v>8.9999999999999993E-3</v>
      </c>
      <c r="AG255" s="6">
        <v>-45127.241751243091</v>
      </c>
      <c r="AH255" s="6">
        <v>-45339.243750000001</v>
      </c>
      <c r="AI255" s="9">
        <v>-211747.04657277736</v>
      </c>
      <c r="AJ255" t="s">
        <v>6</v>
      </c>
      <c r="AK255">
        <f t="shared" si="192"/>
        <v>3.323</v>
      </c>
      <c r="AL255" s="8">
        <f t="shared" si="193"/>
        <v>4.3230000000000005E-2</v>
      </c>
      <c r="AM255" s="35">
        <f t="shared" si="194"/>
        <v>2.3230000000000001E-2</v>
      </c>
      <c r="AN255" s="4">
        <f t="shared" si="195"/>
        <v>2.3230000000000001E-2</v>
      </c>
      <c r="AO255" s="36">
        <f t="shared" si="196"/>
        <v>-128361.95050684933</v>
      </c>
      <c r="AP255" s="37">
        <f t="shared" si="197"/>
        <v>-103785.66283561646</v>
      </c>
      <c r="AQ255" s="36">
        <f t="shared" si="198"/>
        <v>-79209.375164383571</v>
      </c>
      <c r="AR255" s="31">
        <v>44922</v>
      </c>
      <c r="AS255" s="32">
        <v>2.1280000000000001</v>
      </c>
      <c r="AT255" s="10"/>
      <c r="BU255" s="1"/>
      <c r="CC255" s="11"/>
      <c r="CD255" s="11"/>
    </row>
    <row r="256" spans="1:82" ht="15" customHeight="1" x14ac:dyDescent="0.25">
      <c r="A256">
        <v>50206</v>
      </c>
      <c r="B256" t="s">
        <v>618</v>
      </c>
      <c r="C256" t="s">
        <v>619</v>
      </c>
      <c r="D256">
        <v>11801</v>
      </c>
      <c r="E256" t="s">
        <v>127</v>
      </c>
      <c r="F256" t="s">
        <v>3</v>
      </c>
      <c r="G256" t="s">
        <v>4</v>
      </c>
      <c r="H256" t="s">
        <v>443</v>
      </c>
      <c r="I256" s="1"/>
      <c r="J256" s="1">
        <v>45107</v>
      </c>
      <c r="K256" s="1">
        <v>45199</v>
      </c>
      <c r="L256" s="1">
        <v>45199</v>
      </c>
      <c r="M256" s="2">
        <v>2317738.3199999998</v>
      </c>
      <c r="N256" s="39">
        <f t="shared" si="159"/>
        <v>45107</v>
      </c>
      <c r="O256">
        <v>0.06</v>
      </c>
      <c r="P256" t="s">
        <v>109</v>
      </c>
      <c r="Q256" s="4"/>
      <c r="R256" s="1">
        <v>45199</v>
      </c>
      <c r="S256" s="1">
        <v>45107</v>
      </c>
      <c r="T256" s="1">
        <v>45199</v>
      </c>
      <c r="U256" s="1">
        <v>45199</v>
      </c>
      <c r="V256" s="5">
        <f t="shared" si="160"/>
        <v>0</v>
      </c>
      <c r="W256">
        <f t="shared" si="161"/>
        <v>0</v>
      </c>
      <c r="X256" s="6">
        <v>-34444.803265918948</v>
      </c>
      <c r="Y256" s="6">
        <v>-34444.803265918948</v>
      </c>
      <c r="Z256" s="6">
        <v>-34766.074799999995</v>
      </c>
      <c r="AA256" s="6">
        <v>-34766.074799999995</v>
      </c>
      <c r="AB256">
        <v>0.99075905071454762</v>
      </c>
      <c r="AC256">
        <v>-386.28971999999993</v>
      </c>
      <c r="AD256" s="7">
        <v>2317738.3199999998</v>
      </c>
      <c r="AE256" s="13">
        <v>0.06</v>
      </c>
      <c r="AF256" s="8">
        <v>0</v>
      </c>
      <c r="AG256" s="6">
        <v>0</v>
      </c>
      <c r="AH256" s="6">
        <v>0</v>
      </c>
      <c r="AI256" s="9">
        <v>-34444.803265918948</v>
      </c>
      <c r="AJ256" t="s">
        <v>6</v>
      </c>
      <c r="AO256" s="40">
        <f>AP256</f>
        <v>0</v>
      </c>
      <c r="AP256" s="40">
        <f>-V256*M256*AE256</f>
        <v>0</v>
      </c>
      <c r="AQ256" s="40">
        <f>AP256</f>
        <v>0</v>
      </c>
      <c r="AR256" s="31">
        <v>44923</v>
      </c>
      <c r="AS256" s="32">
        <v>2.202</v>
      </c>
      <c r="AT256" s="10"/>
      <c r="BU256" s="1"/>
      <c r="CC256" s="11"/>
      <c r="CD256" s="11"/>
    </row>
    <row r="257" spans="1:82" ht="15" customHeight="1" x14ac:dyDescent="0.25">
      <c r="A257">
        <v>19942</v>
      </c>
      <c r="B257" t="s">
        <v>620</v>
      </c>
      <c r="C257" t="s">
        <v>621</v>
      </c>
      <c r="D257">
        <v>11802</v>
      </c>
      <c r="E257" t="s">
        <v>2</v>
      </c>
      <c r="F257" t="s">
        <v>3</v>
      </c>
      <c r="G257" t="s">
        <v>4</v>
      </c>
      <c r="H257" t="s">
        <v>263</v>
      </c>
      <c r="I257" s="1">
        <v>44945</v>
      </c>
      <c r="J257" s="1">
        <v>44949</v>
      </c>
      <c r="K257" s="1">
        <v>45131</v>
      </c>
      <c r="L257" s="1">
        <v>45131</v>
      </c>
      <c r="M257" s="2">
        <v>10000000</v>
      </c>
      <c r="N257" s="39">
        <f t="shared" si="159"/>
        <v>45107</v>
      </c>
      <c r="O257" t="s">
        <v>174</v>
      </c>
      <c r="P257" t="s">
        <v>8</v>
      </c>
      <c r="Q257" s="4">
        <v>0.02</v>
      </c>
      <c r="R257" s="1">
        <v>44945</v>
      </c>
      <c r="S257" s="1">
        <v>44949</v>
      </c>
      <c r="T257" s="1">
        <v>45131</v>
      </c>
      <c r="U257" s="1">
        <v>45131</v>
      </c>
      <c r="V257" s="5">
        <f t="shared" si="160"/>
        <v>0.43287671232876712</v>
      </c>
      <c r="W257">
        <f t="shared" si="161"/>
        <v>158</v>
      </c>
      <c r="X257" s="6">
        <v>-144083.43923489592</v>
      </c>
      <c r="Y257" s="6">
        <v>-144083.43923489592</v>
      </c>
      <c r="Z257" s="6">
        <v>-144437.22222222222</v>
      </c>
      <c r="AA257" s="6">
        <v>-144437.22222222222</v>
      </c>
      <c r="AB257">
        <v>0.99755061069519879</v>
      </c>
      <c r="AC257">
        <v>-1349.1666666666665</v>
      </c>
      <c r="AD257" s="7">
        <v>10000000</v>
      </c>
      <c r="AE257" s="13">
        <v>2.8570000000000002E-2</v>
      </c>
      <c r="AF257" s="8">
        <v>0.02</v>
      </c>
      <c r="AG257" s="6">
        <v>-100863.45063695899</v>
      </c>
      <c r="AH257" s="6">
        <v>-101111.11111111111</v>
      </c>
      <c r="AI257" s="9">
        <v>-244946.88987185492</v>
      </c>
      <c r="AJ257" t="s">
        <v>6</v>
      </c>
      <c r="AK257">
        <f t="shared" ref="AK257:AK260" si="199">VLOOKUP(I257,$AR$2:$AS$603,2,FALSE)</f>
        <v>2.3929999999999998</v>
      </c>
      <c r="AL257" s="8">
        <f t="shared" ref="AL257:AL260" si="200">AK257/100+$AT$1</f>
        <v>3.3929999999999995E-2</v>
      </c>
      <c r="AM257" s="35">
        <f t="shared" ref="AM257:AM260" si="201">AK257/100-$AT$1</f>
        <v>1.3929999999999996E-2</v>
      </c>
      <c r="AN257" s="4">
        <f t="shared" ref="AN257:AN260" si="202">IF(AND(RIGHT(O257,3)="Max",AM257&lt;0%),0%,AM257)</f>
        <v>1.3929999999999996E-2</v>
      </c>
      <c r="AO257" s="36">
        <f t="shared" ref="AO257:AO260" si="203">-(((AL257+AF257)*AD257*V257))</f>
        <v>-233450.41095890405</v>
      </c>
      <c r="AP257" s="37">
        <f t="shared" ref="AP257:AP260" si="204">-(((AE257+AF257)*AD257*V257))</f>
        <v>-210248.21917808219</v>
      </c>
      <c r="AQ257" s="36">
        <f t="shared" ref="AQ257:AQ260" si="205">-(((AN257+AF257)*AD257*V257))</f>
        <v>-146875.06849315067</v>
      </c>
      <c r="AR257" s="31">
        <v>44924</v>
      </c>
      <c r="AS257" s="32">
        <v>2.1840000000000002</v>
      </c>
      <c r="AT257" s="10"/>
      <c r="BU257" s="1"/>
      <c r="CC257" s="11"/>
      <c r="CD257" s="11"/>
    </row>
    <row r="258" spans="1:82" ht="15" customHeight="1" x14ac:dyDescent="0.25">
      <c r="A258">
        <v>19912</v>
      </c>
      <c r="B258" t="s">
        <v>622</v>
      </c>
      <c r="C258" t="s">
        <v>623</v>
      </c>
      <c r="D258">
        <v>11803</v>
      </c>
      <c r="E258" t="s">
        <v>2</v>
      </c>
      <c r="F258" t="s">
        <v>3</v>
      </c>
      <c r="G258" t="s">
        <v>4</v>
      </c>
      <c r="H258" t="s">
        <v>95</v>
      </c>
      <c r="I258" s="1">
        <v>44945</v>
      </c>
      <c r="J258" s="1">
        <v>44949</v>
      </c>
      <c r="K258" s="1">
        <v>45131</v>
      </c>
      <c r="L258" s="1">
        <v>45131</v>
      </c>
      <c r="M258" s="2">
        <v>20000000</v>
      </c>
      <c r="N258" s="39">
        <f t="shared" si="159"/>
        <v>45107</v>
      </c>
      <c r="O258" t="s">
        <v>174</v>
      </c>
      <c r="P258" t="s">
        <v>8</v>
      </c>
      <c r="Q258" s="4">
        <v>1.7000000000000001E-2</v>
      </c>
      <c r="R258" s="1">
        <v>44945</v>
      </c>
      <c r="S258" s="1">
        <v>44949</v>
      </c>
      <c r="T258" s="1">
        <v>45131</v>
      </c>
      <c r="U258" s="1">
        <v>45131</v>
      </c>
      <c r="V258" s="5">
        <f t="shared" si="160"/>
        <v>0.43287671232876712</v>
      </c>
      <c r="W258">
        <f t="shared" si="161"/>
        <v>158</v>
      </c>
      <c r="X258" s="6">
        <v>-288166.87846979185</v>
      </c>
      <c r="Y258" s="6">
        <v>-288166.87846979185</v>
      </c>
      <c r="Z258" s="6">
        <v>-288874.44444444444</v>
      </c>
      <c r="AA258" s="6">
        <v>-288874.44444444444</v>
      </c>
      <c r="AB258">
        <v>0.99755061069519879</v>
      </c>
      <c r="AC258">
        <v>-2531.6666666666665</v>
      </c>
      <c r="AD258" s="7">
        <v>20000000</v>
      </c>
      <c r="AE258" s="13">
        <v>2.8570000000000002E-2</v>
      </c>
      <c r="AF258" s="8">
        <v>1.7000000000000001E-2</v>
      </c>
      <c r="AG258" s="6">
        <v>-171467.86608283027</v>
      </c>
      <c r="AH258" s="6">
        <v>-171888.88888888888</v>
      </c>
      <c r="AI258" s="9">
        <v>-459634.74455262208</v>
      </c>
      <c r="AJ258" t="s">
        <v>6</v>
      </c>
      <c r="AK258">
        <f t="shared" si="199"/>
        <v>2.3929999999999998</v>
      </c>
      <c r="AL258" s="8">
        <f t="shared" si="200"/>
        <v>3.3929999999999995E-2</v>
      </c>
      <c r="AM258" s="35">
        <f t="shared" si="201"/>
        <v>1.3929999999999996E-2</v>
      </c>
      <c r="AN258" s="4">
        <f t="shared" si="202"/>
        <v>1.3929999999999996E-2</v>
      </c>
      <c r="AO258" s="36">
        <f t="shared" si="203"/>
        <v>-440928.21917808213</v>
      </c>
      <c r="AP258" s="37">
        <f t="shared" si="204"/>
        <v>-394523.83561643836</v>
      </c>
      <c r="AQ258" s="36">
        <f t="shared" si="205"/>
        <v>-267777.53424657532</v>
      </c>
      <c r="AR258" s="31">
        <v>44925</v>
      </c>
      <c r="AS258" s="32">
        <v>2.1320000000000001</v>
      </c>
      <c r="AT258" s="10"/>
      <c r="BU258" s="1"/>
      <c r="CC258" s="11"/>
      <c r="CD258" s="11"/>
    </row>
    <row r="259" spans="1:82" ht="15" customHeight="1" x14ac:dyDescent="0.25">
      <c r="A259">
        <v>19778</v>
      </c>
      <c r="B259" t="s">
        <v>624</v>
      </c>
      <c r="C259" t="s">
        <v>625</v>
      </c>
      <c r="D259">
        <v>11805</v>
      </c>
      <c r="E259" t="s">
        <v>2</v>
      </c>
      <c r="F259" t="s">
        <v>3</v>
      </c>
      <c r="G259" t="s">
        <v>4</v>
      </c>
      <c r="H259" t="s">
        <v>95</v>
      </c>
      <c r="I259" s="1">
        <v>44945</v>
      </c>
      <c r="J259" s="1">
        <v>44949</v>
      </c>
      <c r="K259" s="1">
        <v>45131</v>
      </c>
      <c r="L259" s="1">
        <v>45131</v>
      </c>
      <c r="M259" s="2">
        <v>115500000</v>
      </c>
      <c r="N259" s="39">
        <f t="shared" ref="N259:N322" si="206">$A$1</f>
        <v>45107</v>
      </c>
      <c r="O259" t="s">
        <v>174</v>
      </c>
      <c r="P259" t="s">
        <v>8</v>
      </c>
      <c r="Q259" s="4">
        <v>1.4E-2</v>
      </c>
      <c r="R259" s="1">
        <v>44945</v>
      </c>
      <c r="S259" s="1">
        <v>44949</v>
      </c>
      <c r="T259" s="1">
        <v>45131</v>
      </c>
      <c r="U259" s="1">
        <v>45131</v>
      </c>
      <c r="V259" s="5">
        <f t="shared" ref="V259:V322" si="207">W259/365</f>
        <v>0.43287671232876712</v>
      </c>
      <c r="W259">
        <f t="shared" ref="W259:W322" si="208">N259-J259</f>
        <v>158</v>
      </c>
      <c r="X259" s="6">
        <v>-1664163.7231630476</v>
      </c>
      <c r="Y259" s="6">
        <v>-1664163.7231630476</v>
      </c>
      <c r="Z259" s="6">
        <v>-1668249.9166666665</v>
      </c>
      <c r="AA259" s="6">
        <v>-1668249.9166666665</v>
      </c>
      <c r="AB259">
        <v>0.99755061069519879</v>
      </c>
      <c r="AC259">
        <v>-13657.875</v>
      </c>
      <c r="AD259" s="7">
        <v>115500000</v>
      </c>
      <c r="AE259" s="13">
        <v>2.8570000000000002E-2</v>
      </c>
      <c r="AF259" s="8">
        <v>1.4E-2</v>
      </c>
      <c r="AG259" s="6">
        <v>-815480.99839981331</v>
      </c>
      <c r="AH259" s="6">
        <v>-817483.33333333326</v>
      </c>
      <c r="AI259" s="9">
        <v>-2479644.721562861</v>
      </c>
      <c r="AJ259" t="s">
        <v>6</v>
      </c>
      <c r="AK259">
        <f t="shared" si="199"/>
        <v>2.3929999999999998</v>
      </c>
      <c r="AL259" s="8">
        <f t="shared" si="200"/>
        <v>3.3929999999999995E-2</v>
      </c>
      <c r="AM259" s="35">
        <f t="shared" si="201"/>
        <v>1.3929999999999996E-2</v>
      </c>
      <c r="AN259" s="4">
        <f t="shared" si="202"/>
        <v>1.3929999999999996E-2</v>
      </c>
      <c r="AO259" s="36">
        <f t="shared" si="203"/>
        <v>-2396368.6849315064</v>
      </c>
      <c r="AP259" s="37">
        <f t="shared" si="204"/>
        <v>-2128383.3698630137</v>
      </c>
      <c r="AQ259" s="36">
        <f t="shared" si="205"/>
        <v>-1396423.4794520545</v>
      </c>
      <c r="AR259" s="31">
        <v>44928</v>
      </c>
      <c r="AS259" s="32">
        <v>2.1619999999999999</v>
      </c>
      <c r="AT259" s="10"/>
      <c r="BU259" s="1"/>
      <c r="CC259" s="11"/>
      <c r="CD259" s="11"/>
    </row>
    <row r="260" spans="1:82" ht="15" customHeight="1" x14ac:dyDescent="0.25">
      <c r="A260">
        <v>7264</v>
      </c>
      <c r="B260" t="s">
        <v>626</v>
      </c>
      <c r="C260" t="s">
        <v>627</v>
      </c>
      <c r="D260">
        <v>11806</v>
      </c>
      <c r="E260" t="s">
        <v>2</v>
      </c>
      <c r="F260" t="s">
        <v>3</v>
      </c>
      <c r="G260" t="s">
        <v>4</v>
      </c>
      <c r="H260" t="s">
        <v>628</v>
      </c>
      <c r="I260" s="1">
        <v>45043</v>
      </c>
      <c r="J260" s="1">
        <v>45046</v>
      </c>
      <c r="K260" s="1">
        <v>45230</v>
      </c>
      <c r="L260" s="1">
        <v>45230</v>
      </c>
      <c r="M260" s="2">
        <v>1742515.24</v>
      </c>
      <c r="N260" s="39">
        <f t="shared" si="206"/>
        <v>45107</v>
      </c>
      <c r="O260" t="s">
        <v>33</v>
      </c>
      <c r="P260" t="s">
        <v>8</v>
      </c>
      <c r="Q260" s="4">
        <v>1.3899999999999999E-2</v>
      </c>
      <c r="R260" s="1">
        <v>45043</v>
      </c>
      <c r="S260" s="1">
        <v>45046</v>
      </c>
      <c r="T260" s="1">
        <v>45230</v>
      </c>
      <c r="U260" s="1">
        <v>45230</v>
      </c>
      <c r="V260" s="5">
        <f t="shared" si="207"/>
        <v>0.16712328767123288</v>
      </c>
      <c r="W260">
        <f t="shared" si="208"/>
        <v>61</v>
      </c>
      <c r="X260" s="6">
        <v>-31820.570472514788</v>
      </c>
      <c r="Y260" s="6">
        <v>-31820.570472514788</v>
      </c>
      <c r="Z260" s="6">
        <v>-32222.591818079993</v>
      </c>
      <c r="AA260" s="6">
        <v>-32222.591818079993</v>
      </c>
      <c r="AB260">
        <v>0.98752361858925231</v>
      </c>
      <c r="AC260">
        <v>-242.40323116444438</v>
      </c>
      <c r="AD260" s="7">
        <v>1742515.24</v>
      </c>
      <c r="AE260" s="13">
        <v>3.6179999999999997E-2</v>
      </c>
      <c r="AF260" s="8">
        <v>1.3899999999999999E-2</v>
      </c>
      <c r="AG260" s="6">
        <v>-12225.150070977214</v>
      </c>
      <c r="AH260" s="6">
        <v>-12379.602716177777</v>
      </c>
      <c r="AI260" s="9">
        <v>-44045.720543492003</v>
      </c>
      <c r="AJ260" t="s">
        <v>6</v>
      </c>
      <c r="AK260">
        <f t="shared" si="199"/>
        <v>3.25</v>
      </c>
      <c r="AL260" s="8">
        <f t="shared" si="200"/>
        <v>4.2500000000000003E-2</v>
      </c>
      <c r="AM260" s="35">
        <f t="shared" si="201"/>
        <v>2.2499999999999999E-2</v>
      </c>
      <c r="AN260" s="4">
        <f t="shared" si="202"/>
        <v>2.2499999999999999E-2</v>
      </c>
      <c r="AO260" s="36">
        <f t="shared" si="203"/>
        <v>-16424.518990947945</v>
      </c>
      <c r="AP260" s="37">
        <f t="shared" si="204"/>
        <v>-14584.040976359453</v>
      </c>
      <c r="AQ260" s="36">
        <f t="shared" si="205"/>
        <v>-10600.221476427399</v>
      </c>
      <c r="AR260" s="31">
        <v>44929</v>
      </c>
      <c r="AS260" s="32">
        <v>2.1720000000000002</v>
      </c>
      <c r="AT260" s="10"/>
      <c r="BU260" s="1"/>
      <c r="CC260" s="11"/>
      <c r="CD260" s="11"/>
    </row>
    <row r="261" spans="1:82" ht="15" customHeight="1" x14ac:dyDescent="0.25">
      <c r="A261">
        <v>9044</v>
      </c>
      <c r="B261" t="s">
        <v>629</v>
      </c>
      <c r="C261" t="s">
        <v>630</v>
      </c>
      <c r="D261">
        <v>11807</v>
      </c>
      <c r="E261" t="s">
        <v>55</v>
      </c>
      <c r="F261" t="s">
        <v>3</v>
      </c>
      <c r="G261" t="s">
        <v>4</v>
      </c>
      <c r="H261" t="s">
        <v>628</v>
      </c>
      <c r="I261" s="1">
        <v>45105</v>
      </c>
      <c r="J261" s="1">
        <v>45107</v>
      </c>
      <c r="K261" s="1">
        <v>45108</v>
      </c>
      <c r="L261" s="1">
        <v>45108</v>
      </c>
      <c r="M261" s="2">
        <v>3783877.77</v>
      </c>
      <c r="N261" s="39">
        <f t="shared" si="206"/>
        <v>45107</v>
      </c>
      <c r="O261">
        <v>0</v>
      </c>
      <c r="P261" t="s">
        <v>109</v>
      </c>
      <c r="Q261" s="4"/>
      <c r="R261" s="1">
        <v>45105</v>
      </c>
      <c r="S261" s="1">
        <v>45107</v>
      </c>
      <c r="T261" s="1">
        <v>45108</v>
      </c>
      <c r="U261" s="1">
        <v>45108</v>
      </c>
      <c r="V261" s="5">
        <f t="shared" si="207"/>
        <v>0</v>
      </c>
      <c r="W261">
        <f t="shared" si="208"/>
        <v>0</v>
      </c>
      <c r="X261" s="6">
        <v>0</v>
      </c>
      <c r="Y261" s="6">
        <v>0</v>
      </c>
      <c r="Z261" s="6">
        <v>0</v>
      </c>
      <c r="AA261" s="6">
        <v>0</v>
      </c>
      <c r="AB261">
        <v>0.99988183931922536</v>
      </c>
      <c r="AC261">
        <v>0</v>
      </c>
      <c r="AD261" s="7">
        <v>3783877.77</v>
      </c>
      <c r="AE261" s="13">
        <v>0</v>
      </c>
      <c r="AF261" s="8">
        <v>0</v>
      </c>
      <c r="AG261" s="6">
        <v>0</v>
      </c>
      <c r="AH261" s="6">
        <v>0</v>
      </c>
      <c r="AI261" s="9">
        <v>0</v>
      </c>
      <c r="AJ261" t="s">
        <v>6</v>
      </c>
      <c r="AR261" s="31">
        <v>44930</v>
      </c>
      <c r="AS261" s="32">
        <v>2.17</v>
      </c>
      <c r="AT261" s="10"/>
      <c r="BU261" s="1"/>
      <c r="CC261" s="11"/>
      <c r="CD261" s="11"/>
    </row>
    <row r="262" spans="1:82" ht="15" customHeight="1" x14ac:dyDescent="0.25">
      <c r="A262">
        <v>7307</v>
      </c>
      <c r="B262" t="s">
        <v>631</v>
      </c>
      <c r="C262" t="s">
        <v>632</v>
      </c>
      <c r="D262">
        <v>11810</v>
      </c>
      <c r="E262" t="s">
        <v>127</v>
      </c>
      <c r="F262" t="s">
        <v>3</v>
      </c>
      <c r="G262" t="s">
        <v>4</v>
      </c>
      <c r="H262" t="s">
        <v>628</v>
      </c>
      <c r="I262" s="1"/>
      <c r="J262" s="1">
        <v>45107</v>
      </c>
      <c r="K262" s="1">
        <v>45230</v>
      </c>
      <c r="L262" s="1">
        <v>45230</v>
      </c>
      <c r="M262" s="2">
        <v>921582.33</v>
      </c>
      <c r="N262" s="39">
        <f t="shared" si="206"/>
        <v>45107</v>
      </c>
      <c r="O262">
        <v>0</v>
      </c>
      <c r="P262" t="s">
        <v>109</v>
      </c>
      <c r="Q262" s="4"/>
      <c r="R262" s="1">
        <v>45230</v>
      </c>
      <c r="S262" s="1">
        <v>45107</v>
      </c>
      <c r="T262" s="1">
        <v>45230</v>
      </c>
      <c r="U262" s="1">
        <v>45230</v>
      </c>
      <c r="V262" s="5">
        <f t="shared" si="207"/>
        <v>0</v>
      </c>
      <c r="W262">
        <f t="shared" si="208"/>
        <v>0</v>
      </c>
      <c r="X262" s="6">
        <v>0</v>
      </c>
      <c r="Y262" s="6">
        <v>0</v>
      </c>
      <c r="Z262" s="6">
        <v>0</v>
      </c>
      <c r="AA262" s="6">
        <v>0</v>
      </c>
      <c r="AB262">
        <v>0.98752361858925231</v>
      </c>
      <c r="AC262">
        <v>0</v>
      </c>
      <c r="AD262" s="7">
        <v>921582.33</v>
      </c>
      <c r="AE262" s="13">
        <v>0</v>
      </c>
      <c r="AF262" s="8">
        <v>0</v>
      </c>
      <c r="AG262" s="6">
        <v>0</v>
      </c>
      <c r="AH262" s="6">
        <v>0</v>
      </c>
      <c r="AI262" s="9">
        <v>0</v>
      </c>
      <c r="AJ262" t="s">
        <v>6</v>
      </c>
      <c r="AO262" s="40">
        <f>AP262</f>
        <v>0</v>
      </c>
      <c r="AP262" s="40">
        <f>-V262*M262*AE262</f>
        <v>0</v>
      </c>
      <c r="AQ262" s="40">
        <f>AP262</f>
        <v>0</v>
      </c>
      <c r="AR262" s="31">
        <v>44931</v>
      </c>
      <c r="AS262" s="32">
        <v>2.1779999999999999</v>
      </c>
      <c r="AT262" s="10"/>
      <c r="BU262" s="1"/>
      <c r="CC262" s="11"/>
      <c r="CD262" s="11"/>
    </row>
    <row r="263" spans="1:82" ht="15" customHeight="1" x14ac:dyDescent="0.25">
      <c r="A263">
        <v>19926</v>
      </c>
      <c r="B263" t="s">
        <v>633</v>
      </c>
      <c r="C263" t="s">
        <v>634</v>
      </c>
      <c r="D263">
        <v>11812</v>
      </c>
      <c r="E263" t="s">
        <v>2</v>
      </c>
      <c r="F263" t="s">
        <v>3</v>
      </c>
      <c r="G263" t="s">
        <v>4</v>
      </c>
      <c r="H263" t="s">
        <v>263</v>
      </c>
      <c r="I263" s="1">
        <v>44945</v>
      </c>
      <c r="J263" s="1">
        <v>44949</v>
      </c>
      <c r="K263" s="1">
        <v>45131</v>
      </c>
      <c r="L263" s="1">
        <v>45131</v>
      </c>
      <c r="M263" s="2">
        <v>10000000</v>
      </c>
      <c r="N263" s="39">
        <f t="shared" si="206"/>
        <v>45107</v>
      </c>
      <c r="O263" t="s">
        <v>174</v>
      </c>
      <c r="P263" t="s">
        <v>8</v>
      </c>
      <c r="Q263" s="4">
        <v>1.7999999999999999E-2</v>
      </c>
      <c r="R263" s="1">
        <v>44945</v>
      </c>
      <c r="S263" s="1">
        <v>44949</v>
      </c>
      <c r="T263" s="1">
        <v>45131</v>
      </c>
      <c r="U263" s="1">
        <v>45131</v>
      </c>
      <c r="V263" s="5">
        <f t="shared" si="207"/>
        <v>0.43287671232876712</v>
      </c>
      <c r="W263">
        <f t="shared" si="208"/>
        <v>158</v>
      </c>
      <c r="X263" s="6">
        <v>-144083.43923489592</v>
      </c>
      <c r="Y263" s="6">
        <v>-144083.43923489592</v>
      </c>
      <c r="Z263" s="6">
        <v>-144437.22222222222</v>
      </c>
      <c r="AA263" s="6">
        <v>-144437.22222222222</v>
      </c>
      <c r="AB263">
        <v>0.99755061069519879</v>
      </c>
      <c r="AC263">
        <v>-1293.6111111111111</v>
      </c>
      <c r="AD263" s="7">
        <v>10000000</v>
      </c>
      <c r="AE263" s="13">
        <v>2.8570000000000002E-2</v>
      </c>
      <c r="AF263" s="8">
        <v>1.7999999999999999E-2</v>
      </c>
      <c r="AG263" s="6">
        <v>-90777.105573263092</v>
      </c>
      <c r="AH263" s="6">
        <v>-91000</v>
      </c>
      <c r="AI263" s="9">
        <v>-234860.544808159</v>
      </c>
      <c r="AJ263" t="s">
        <v>6</v>
      </c>
      <c r="AK263">
        <f>VLOOKUP(I263,$AR$2:$AS$603,2,FALSE)</f>
        <v>2.3929999999999998</v>
      </c>
      <c r="AL263" s="8">
        <f>AK263/100+$AT$1</f>
        <v>3.3929999999999995E-2</v>
      </c>
      <c r="AM263" s="35">
        <f>AK263/100-$AT$1</f>
        <v>1.3929999999999996E-2</v>
      </c>
      <c r="AN263" s="4">
        <f>IF(AND(RIGHT(O263,3)="Max",AM263&lt;0%),0%,AM263)</f>
        <v>1.3929999999999996E-2</v>
      </c>
      <c r="AO263" s="36">
        <f>-(((AL263+AF263)*AD263*V263))</f>
        <v>-224792.87671232873</v>
      </c>
      <c r="AP263" s="37">
        <f>-(((AE263+AF263)*AD263*V263))</f>
        <v>-201590.68493150684</v>
      </c>
      <c r="AQ263" s="36">
        <f>-(((AN263+AF263)*AD263*V263))</f>
        <v>-138217.53424657532</v>
      </c>
      <c r="AR263" s="31">
        <v>44932</v>
      </c>
      <c r="AS263" s="32">
        <v>2.254</v>
      </c>
      <c r="AT263" s="10"/>
      <c r="BU263" s="1"/>
      <c r="CC263" s="11"/>
      <c r="CD263" s="11"/>
    </row>
    <row r="264" spans="1:82" ht="15" customHeight="1" x14ac:dyDescent="0.25">
      <c r="A264">
        <v>8361</v>
      </c>
      <c r="B264" t="s">
        <v>635</v>
      </c>
      <c r="C264" t="s">
        <v>636</v>
      </c>
      <c r="D264">
        <v>11813</v>
      </c>
      <c r="E264" t="s">
        <v>55</v>
      </c>
      <c r="F264" t="s">
        <v>3</v>
      </c>
      <c r="G264" t="s">
        <v>4</v>
      </c>
      <c r="H264" t="s">
        <v>637</v>
      </c>
      <c r="I264" s="1">
        <v>45105</v>
      </c>
      <c r="J264" s="1">
        <v>45107</v>
      </c>
      <c r="K264" s="1">
        <v>45108</v>
      </c>
      <c r="L264" s="1">
        <v>45108</v>
      </c>
      <c r="M264" s="2">
        <v>3174977.65</v>
      </c>
      <c r="N264" s="39">
        <f t="shared" si="206"/>
        <v>45107</v>
      </c>
      <c r="O264">
        <v>0</v>
      </c>
      <c r="P264" t="s">
        <v>109</v>
      </c>
      <c r="Q264" s="4"/>
      <c r="R264" s="1">
        <v>45105</v>
      </c>
      <c r="S264" s="1">
        <v>45107</v>
      </c>
      <c r="T264" s="1">
        <v>45108</v>
      </c>
      <c r="U264" s="1">
        <v>45108</v>
      </c>
      <c r="V264" s="5">
        <f t="shared" si="207"/>
        <v>0</v>
      </c>
      <c r="W264">
        <f t="shared" si="208"/>
        <v>0</v>
      </c>
      <c r="X264" s="6">
        <v>0</v>
      </c>
      <c r="Y264" s="6">
        <v>0</v>
      </c>
      <c r="Z264" s="6">
        <v>0</v>
      </c>
      <c r="AA264" s="6">
        <v>0</v>
      </c>
      <c r="AB264">
        <v>0.99988183931922536</v>
      </c>
      <c r="AC264">
        <v>0</v>
      </c>
      <c r="AD264" s="7">
        <v>3174977.65</v>
      </c>
      <c r="AE264" s="13">
        <v>0</v>
      </c>
      <c r="AF264" s="8">
        <v>0</v>
      </c>
      <c r="AG264" s="6">
        <v>0</v>
      </c>
      <c r="AH264" s="6">
        <v>0</v>
      </c>
      <c r="AI264" s="9">
        <v>0</v>
      </c>
      <c r="AJ264" t="s">
        <v>6</v>
      </c>
      <c r="AR264" s="31">
        <v>44935</v>
      </c>
      <c r="AS264" s="32">
        <v>2.27</v>
      </c>
      <c r="AT264" s="10"/>
      <c r="BU264" s="1"/>
      <c r="CC264" s="11"/>
      <c r="CD264" s="11"/>
    </row>
    <row r="265" spans="1:82" ht="15" customHeight="1" x14ac:dyDescent="0.25">
      <c r="A265">
        <v>10010</v>
      </c>
      <c r="B265" t="s">
        <v>638</v>
      </c>
      <c r="C265" t="s">
        <v>639</v>
      </c>
      <c r="D265">
        <v>11816</v>
      </c>
      <c r="E265" t="s">
        <v>2</v>
      </c>
      <c r="F265" t="s">
        <v>3</v>
      </c>
      <c r="G265" t="s">
        <v>4</v>
      </c>
      <c r="H265" t="s">
        <v>590</v>
      </c>
      <c r="I265" s="1">
        <v>45105</v>
      </c>
      <c r="J265" s="1">
        <v>45107</v>
      </c>
      <c r="K265" s="1">
        <v>45138</v>
      </c>
      <c r="L265" s="1">
        <v>45138</v>
      </c>
      <c r="M265" s="2">
        <v>4655160.6900000004</v>
      </c>
      <c r="N265" s="39">
        <f t="shared" si="206"/>
        <v>45107</v>
      </c>
      <c r="O265" t="s">
        <v>7</v>
      </c>
      <c r="P265" t="s">
        <v>8</v>
      </c>
      <c r="Q265" s="4">
        <v>2.3E-2</v>
      </c>
      <c r="R265" s="1">
        <v>45105</v>
      </c>
      <c r="S265" s="1">
        <v>45107</v>
      </c>
      <c r="T265" s="1">
        <v>45138</v>
      </c>
      <c r="U265" s="1">
        <v>45138</v>
      </c>
      <c r="V265" s="5">
        <f t="shared" si="207"/>
        <v>0</v>
      </c>
      <c r="W265">
        <f t="shared" si="208"/>
        <v>0</v>
      </c>
      <c r="X265" s="6">
        <v>-14377.957220106258</v>
      </c>
      <c r="Y265" s="6">
        <v>-14377.957220106258</v>
      </c>
      <c r="Z265" s="6">
        <v>-14422.980917811667</v>
      </c>
      <c r="AA265" s="6">
        <v>-14422.980917811667</v>
      </c>
      <c r="AB265">
        <v>0.99687833618015775</v>
      </c>
      <c r="AC265">
        <v>-762.67049304500006</v>
      </c>
      <c r="AD265" s="7">
        <v>4655160.6900000004</v>
      </c>
      <c r="AE265" s="13">
        <v>3.5979999999999998E-2</v>
      </c>
      <c r="AF265" s="8">
        <v>2.3E-2</v>
      </c>
      <c r="AG265" s="6">
        <v>-9191.0232368661473</v>
      </c>
      <c r="AH265" s="6">
        <v>-9219.8043665833338</v>
      </c>
      <c r="AI265" s="9">
        <v>-23568.980456972407</v>
      </c>
      <c r="AJ265" t="s">
        <v>6</v>
      </c>
      <c r="AK265">
        <f>VLOOKUP(I265,$AR$2:$AS$603,2,FALSE)</f>
        <v>3.5979999999999999</v>
      </c>
      <c r="AL265" s="8">
        <f>AK265/100+$AT$1</f>
        <v>4.598E-2</v>
      </c>
      <c r="AM265" s="35">
        <f>AK265/100-$AT$1</f>
        <v>2.5979999999999996E-2</v>
      </c>
      <c r="AN265" s="4">
        <f>IF(AND(RIGHT(O265,3)="Max",AM265&lt;0%),0%,AM265)</f>
        <v>2.5979999999999996E-2</v>
      </c>
      <c r="AO265" s="36">
        <f>-(((AL265+AF265)*AD265*V265))</f>
        <v>0</v>
      </c>
      <c r="AP265" s="37">
        <f>-(((AE265+AF265)*AD265*V265))</f>
        <v>0</v>
      </c>
      <c r="AQ265" s="36">
        <f>-(((AN265+AF265)*AD265*V265))</f>
        <v>0</v>
      </c>
      <c r="AR265" s="31">
        <v>44936</v>
      </c>
      <c r="AS265" s="32">
        <v>2.2839999999999998</v>
      </c>
      <c r="AT265" s="10"/>
      <c r="BU265" s="1"/>
      <c r="CC265" s="11"/>
      <c r="CD265" s="11"/>
    </row>
    <row r="266" spans="1:82" ht="15" customHeight="1" x14ac:dyDescent="0.25">
      <c r="A266">
        <v>9458</v>
      </c>
      <c r="B266" t="s">
        <v>640</v>
      </c>
      <c r="C266" t="s">
        <v>641</v>
      </c>
      <c r="D266">
        <v>11817</v>
      </c>
      <c r="E266" t="s">
        <v>127</v>
      </c>
      <c r="F266" t="s">
        <v>3</v>
      </c>
      <c r="G266" t="s">
        <v>4</v>
      </c>
      <c r="H266" t="s">
        <v>642</v>
      </c>
      <c r="I266" s="1"/>
      <c r="J266" s="1">
        <v>45107</v>
      </c>
      <c r="K266" s="1">
        <v>45199</v>
      </c>
      <c r="L266" s="1">
        <v>45153</v>
      </c>
      <c r="M266" s="2">
        <v>1795781.44</v>
      </c>
      <c r="N266" s="39">
        <f t="shared" si="206"/>
        <v>45107</v>
      </c>
      <c r="O266">
        <v>0</v>
      </c>
      <c r="P266" t="s">
        <v>109</v>
      </c>
      <c r="Q266" s="4"/>
      <c r="R266" s="1">
        <v>45122</v>
      </c>
      <c r="S266" s="1">
        <v>45107</v>
      </c>
      <c r="T266" s="1">
        <v>45199</v>
      </c>
      <c r="U266" s="1">
        <v>45122</v>
      </c>
      <c r="V266" s="5">
        <f t="shared" si="207"/>
        <v>0</v>
      </c>
      <c r="W266">
        <f t="shared" si="208"/>
        <v>0</v>
      </c>
      <c r="X266" s="6">
        <v>0</v>
      </c>
      <c r="Y266" s="6">
        <v>0</v>
      </c>
      <c r="Z266" s="6">
        <v>0</v>
      </c>
      <c r="AA266" s="6">
        <v>0</v>
      </c>
      <c r="AB266">
        <v>0.998365996843387</v>
      </c>
      <c r="AC266">
        <v>0</v>
      </c>
      <c r="AD266" s="7">
        <v>1819318.43</v>
      </c>
      <c r="AE266" s="13">
        <v>0</v>
      </c>
      <c r="AF266" s="8">
        <v>0</v>
      </c>
      <c r="AG266" s="6">
        <v>0</v>
      </c>
      <c r="AH266" s="6">
        <v>0</v>
      </c>
      <c r="AI266" s="9">
        <v>0</v>
      </c>
      <c r="AJ266" t="s">
        <v>6</v>
      </c>
      <c r="AO266" s="40">
        <f t="shared" ref="AO266:AO269" si="209">AP266</f>
        <v>0</v>
      </c>
      <c r="AP266" s="40">
        <f t="shared" ref="AP266:AP269" si="210">-V266*M266*AE266</f>
        <v>0</v>
      </c>
      <c r="AQ266" s="40">
        <f t="shared" ref="AQ266:AQ269" si="211">AP266</f>
        <v>0</v>
      </c>
      <c r="AR266" s="31">
        <v>44937</v>
      </c>
      <c r="AS266" s="32">
        <v>2.298</v>
      </c>
      <c r="AT266" s="10"/>
      <c r="BU266" s="1"/>
      <c r="CC266" s="11"/>
      <c r="CD266" s="11"/>
    </row>
    <row r="267" spans="1:82" ht="15" customHeight="1" x14ac:dyDescent="0.25">
      <c r="A267">
        <v>9457</v>
      </c>
      <c r="B267" t="s">
        <v>640</v>
      </c>
      <c r="C267" t="s">
        <v>641</v>
      </c>
      <c r="D267">
        <v>11817</v>
      </c>
      <c r="E267" t="s">
        <v>127</v>
      </c>
      <c r="F267" t="s">
        <v>3</v>
      </c>
      <c r="G267" t="s">
        <v>4</v>
      </c>
      <c r="H267" t="s">
        <v>642</v>
      </c>
      <c r="I267" s="1"/>
      <c r="J267" s="1">
        <v>45107</v>
      </c>
      <c r="K267" s="1">
        <v>45199</v>
      </c>
      <c r="L267" s="1">
        <v>45122</v>
      </c>
      <c r="M267" s="2">
        <v>1819318.43</v>
      </c>
      <c r="N267" s="39">
        <f t="shared" si="206"/>
        <v>45107</v>
      </c>
      <c r="O267">
        <v>0</v>
      </c>
      <c r="P267" t="s">
        <v>109</v>
      </c>
      <c r="Q267" s="4"/>
      <c r="R267" s="1">
        <v>45153</v>
      </c>
      <c r="S267" s="1">
        <v>45107</v>
      </c>
      <c r="T267" s="1">
        <v>45199</v>
      </c>
      <c r="U267" s="1">
        <v>45153</v>
      </c>
      <c r="V267" s="5">
        <f t="shared" si="207"/>
        <v>0</v>
      </c>
      <c r="W267">
        <f t="shared" si="208"/>
        <v>0</v>
      </c>
      <c r="X267" s="6">
        <v>0</v>
      </c>
      <c r="Y267" s="6">
        <v>0</v>
      </c>
      <c r="Z267" s="6">
        <v>0</v>
      </c>
      <c r="AA267" s="6">
        <v>0</v>
      </c>
      <c r="AB267">
        <v>0.99541977419007033</v>
      </c>
      <c r="AC267">
        <v>0</v>
      </c>
      <c r="AD267" s="7">
        <v>1795781.44</v>
      </c>
      <c r="AE267" s="13">
        <v>0</v>
      </c>
      <c r="AF267" s="8">
        <v>0</v>
      </c>
      <c r="AG267" s="6">
        <v>0</v>
      </c>
      <c r="AH267" s="6">
        <v>0</v>
      </c>
      <c r="AI267" s="9">
        <v>0</v>
      </c>
      <c r="AJ267" t="s">
        <v>6</v>
      </c>
      <c r="AO267" s="40">
        <f t="shared" si="209"/>
        <v>0</v>
      </c>
      <c r="AP267" s="40">
        <f t="shared" si="210"/>
        <v>0</v>
      </c>
      <c r="AQ267" s="40">
        <f t="shared" si="211"/>
        <v>0</v>
      </c>
      <c r="AR267" s="31">
        <v>44938</v>
      </c>
      <c r="AS267" s="32">
        <v>2.2879999999999998</v>
      </c>
      <c r="AT267" s="10"/>
      <c r="BU267" s="1"/>
      <c r="CC267" s="11"/>
      <c r="CD267" s="11"/>
    </row>
    <row r="268" spans="1:82" ht="15" customHeight="1" x14ac:dyDescent="0.25">
      <c r="A268">
        <v>9459</v>
      </c>
      <c r="B268" t="s">
        <v>640</v>
      </c>
      <c r="C268" t="s">
        <v>641</v>
      </c>
      <c r="D268">
        <v>11817</v>
      </c>
      <c r="E268" t="s">
        <v>127</v>
      </c>
      <c r="F268" t="s">
        <v>3</v>
      </c>
      <c r="G268" t="s">
        <v>4</v>
      </c>
      <c r="H268" t="s">
        <v>642</v>
      </c>
      <c r="I268" s="1"/>
      <c r="J268" s="1">
        <v>45107</v>
      </c>
      <c r="K268" s="1">
        <v>45199</v>
      </c>
      <c r="L268" s="1">
        <v>45184</v>
      </c>
      <c r="M268" s="2">
        <v>1772244.45</v>
      </c>
      <c r="N268" s="39">
        <f t="shared" si="206"/>
        <v>45107</v>
      </c>
      <c r="O268">
        <v>0</v>
      </c>
      <c r="P268" t="s">
        <v>109</v>
      </c>
      <c r="Q268" s="4"/>
      <c r="R268" s="1">
        <v>45184</v>
      </c>
      <c r="S268" s="1">
        <v>45107</v>
      </c>
      <c r="T268" s="1">
        <v>45199</v>
      </c>
      <c r="U268" s="1">
        <v>45184</v>
      </c>
      <c r="V268" s="5">
        <f t="shared" si="207"/>
        <v>0</v>
      </c>
      <c r="W268">
        <f t="shared" si="208"/>
        <v>0</v>
      </c>
      <c r="X268" s="6">
        <v>0</v>
      </c>
      <c r="Y268" s="6">
        <v>0</v>
      </c>
      <c r="Z268" s="6">
        <v>0</v>
      </c>
      <c r="AA268" s="6">
        <v>0</v>
      </c>
      <c r="AB268">
        <v>0.99235694833182975</v>
      </c>
      <c r="AC268">
        <v>0</v>
      </c>
      <c r="AD268" s="7">
        <v>1772244.45</v>
      </c>
      <c r="AE268" s="13">
        <v>0</v>
      </c>
      <c r="AF268" s="8">
        <v>0</v>
      </c>
      <c r="AG268" s="6">
        <v>0</v>
      </c>
      <c r="AH268" s="6">
        <v>0</v>
      </c>
      <c r="AI268" s="9">
        <v>0</v>
      </c>
      <c r="AJ268" t="s">
        <v>6</v>
      </c>
      <c r="AO268" s="40">
        <f t="shared" si="209"/>
        <v>0</v>
      </c>
      <c r="AP268" s="40">
        <f t="shared" si="210"/>
        <v>0</v>
      </c>
      <c r="AQ268" s="40">
        <f t="shared" si="211"/>
        <v>0</v>
      </c>
      <c r="AR268" s="31">
        <v>44939</v>
      </c>
      <c r="AS268" s="32">
        <v>2.3279999999999998</v>
      </c>
      <c r="AT268" s="10"/>
      <c r="BU268" s="1"/>
      <c r="CC268" s="11"/>
      <c r="CD268" s="11"/>
    </row>
    <row r="269" spans="1:82" ht="15" customHeight="1" x14ac:dyDescent="0.25">
      <c r="A269">
        <v>9460</v>
      </c>
      <c r="B269" t="s">
        <v>640</v>
      </c>
      <c r="C269" t="s">
        <v>641</v>
      </c>
      <c r="D269">
        <v>11817</v>
      </c>
      <c r="E269" t="s">
        <v>127</v>
      </c>
      <c r="F269" t="s">
        <v>3</v>
      </c>
      <c r="G269" t="s">
        <v>4</v>
      </c>
      <c r="H269" t="s">
        <v>642</v>
      </c>
      <c r="I269" s="1"/>
      <c r="J269" s="1">
        <v>45107</v>
      </c>
      <c r="K269" s="1">
        <v>45199</v>
      </c>
      <c r="L269" s="1">
        <v>45199</v>
      </c>
      <c r="M269" s="2">
        <v>1748707.46</v>
      </c>
      <c r="N269" s="39">
        <f t="shared" si="206"/>
        <v>45107</v>
      </c>
      <c r="O269">
        <v>0</v>
      </c>
      <c r="P269" t="s">
        <v>109</v>
      </c>
      <c r="Q269" s="4"/>
      <c r="R269" s="1">
        <v>45199</v>
      </c>
      <c r="S269" s="1">
        <v>45107</v>
      </c>
      <c r="T269" s="1">
        <v>45199</v>
      </c>
      <c r="U269" s="1">
        <v>45199</v>
      </c>
      <c r="V269" s="5">
        <f t="shared" si="207"/>
        <v>0</v>
      </c>
      <c r="W269">
        <f t="shared" si="208"/>
        <v>0</v>
      </c>
      <c r="X269" s="6">
        <v>0</v>
      </c>
      <c r="Y269" s="6">
        <v>0</v>
      </c>
      <c r="Z269" s="6">
        <v>0</v>
      </c>
      <c r="AA269" s="6">
        <v>0</v>
      </c>
      <c r="AB269">
        <v>0.99075905071454762</v>
      </c>
      <c r="AC269">
        <v>0</v>
      </c>
      <c r="AD269" s="7">
        <v>1748707.46</v>
      </c>
      <c r="AE269" s="13">
        <v>0</v>
      </c>
      <c r="AF269" s="8">
        <v>0</v>
      </c>
      <c r="AG269" s="6">
        <v>0</v>
      </c>
      <c r="AH269" s="6">
        <v>0</v>
      </c>
      <c r="AI269" s="9">
        <v>0</v>
      </c>
      <c r="AJ269" t="s">
        <v>6</v>
      </c>
      <c r="AO269" s="40">
        <f t="shared" si="209"/>
        <v>0</v>
      </c>
      <c r="AP269" s="40">
        <f t="shared" si="210"/>
        <v>0</v>
      </c>
      <c r="AQ269" s="40">
        <f t="shared" si="211"/>
        <v>0</v>
      </c>
      <c r="AR269" s="31">
        <v>44942</v>
      </c>
      <c r="AS269" s="32">
        <v>2.3340000000000001</v>
      </c>
      <c r="AT269" s="10"/>
      <c r="BU269" s="1"/>
      <c r="CC269" s="11"/>
      <c r="CD269" s="11"/>
    </row>
    <row r="270" spans="1:82" ht="15" customHeight="1" x14ac:dyDescent="0.25">
      <c r="A270">
        <v>9250</v>
      </c>
      <c r="B270" t="s">
        <v>643</v>
      </c>
      <c r="C270" t="s">
        <v>644</v>
      </c>
      <c r="D270">
        <v>11819</v>
      </c>
      <c r="E270" t="s">
        <v>55</v>
      </c>
      <c r="F270" t="s">
        <v>3</v>
      </c>
      <c r="G270" t="s">
        <v>4</v>
      </c>
      <c r="H270" t="s">
        <v>628</v>
      </c>
      <c r="I270" s="1">
        <v>45105</v>
      </c>
      <c r="J270" s="1">
        <v>45107</v>
      </c>
      <c r="K270" s="1">
        <v>45199</v>
      </c>
      <c r="L270" s="1">
        <v>45108</v>
      </c>
      <c r="M270" s="2">
        <v>937160.65</v>
      </c>
      <c r="N270" s="39">
        <f t="shared" si="206"/>
        <v>45107</v>
      </c>
      <c r="O270">
        <v>0</v>
      </c>
      <c r="P270" t="s">
        <v>109</v>
      </c>
      <c r="Q270" s="4"/>
      <c r="R270" s="1">
        <v>45105</v>
      </c>
      <c r="S270" s="1">
        <v>45107</v>
      </c>
      <c r="T270" s="1">
        <v>45199</v>
      </c>
      <c r="U270" s="1">
        <v>45108</v>
      </c>
      <c r="V270" s="5">
        <f t="shared" si="207"/>
        <v>0</v>
      </c>
      <c r="W270">
        <f t="shared" si="208"/>
        <v>0</v>
      </c>
      <c r="X270" s="6">
        <v>0</v>
      </c>
      <c r="Y270" s="6">
        <v>0</v>
      </c>
      <c r="Z270" s="6">
        <v>0</v>
      </c>
      <c r="AA270" s="6">
        <v>0</v>
      </c>
      <c r="AB270">
        <v>0.99988183931922536</v>
      </c>
      <c r="AC270">
        <v>0</v>
      </c>
      <c r="AD270" s="7">
        <v>937160.65</v>
      </c>
      <c r="AE270" s="13">
        <v>0</v>
      </c>
      <c r="AF270" s="8">
        <v>0</v>
      </c>
      <c r="AG270" s="6">
        <v>0</v>
      </c>
      <c r="AH270" s="6">
        <v>0</v>
      </c>
      <c r="AI270" s="9">
        <v>0</v>
      </c>
      <c r="AJ270" t="s">
        <v>6</v>
      </c>
      <c r="AR270" s="31">
        <v>44943</v>
      </c>
      <c r="AS270" s="32">
        <v>2.335</v>
      </c>
      <c r="AT270" s="10"/>
      <c r="BU270" s="1"/>
      <c r="CC270" s="11"/>
      <c r="CD270" s="11"/>
    </row>
    <row r="271" spans="1:82" ht="15" customHeight="1" x14ac:dyDescent="0.25">
      <c r="A271">
        <v>9251</v>
      </c>
      <c r="B271" t="s">
        <v>643</v>
      </c>
      <c r="C271" t="s">
        <v>644</v>
      </c>
      <c r="D271">
        <v>11819</v>
      </c>
      <c r="E271" t="s">
        <v>55</v>
      </c>
      <c r="F271" t="s">
        <v>3</v>
      </c>
      <c r="G271" t="s">
        <v>4</v>
      </c>
      <c r="H271" t="s">
        <v>628</v>
      </c>
      <c r="I271" s="1">
        <v>45105</v>
      </c>
      <c r="J271" s="1">
        <v>45107</v>
      </c>
      <c r="K271" s="1">
        <v>45199</v>
      </c>
      <c r="L271" s="1">
        <v>45139</v>
      </c>
      <c r="M271" s="2">
        <v>925831.31</v>
      </c>
      <c r="N271" s="39">
        <f t="shared" si="206"/>
        <v>45107</v>
      </c>
      <c r="O271">
        <v>0</v>
      </c>
      <c r="P271" t="s">
        <v>109</v>
      </c>
      <c r="Q271" s="4"/>
      <c r="R271" s="1">
        <v>45105</v>
      </c>
      <c r="S271" s="1">
        <v>45107</v>
      </c>
      <c r="T271" s="1">
        <v>45199</v>
      </c>
      <c r="U271" s="1">
        <v>45139</v>
      </c>
      <c r="V271" s="5">
        <f t="shared" si="207"/>
        <v>0</v>
      </c>
      <c r="W271">
        <f t="shared" si="208"/>
        <v>0</v>
      </c>
      <c r="X271" s="6">
        <v>0</v>
      </c>
      <c r="Y271" s="6">
        <v>0</v>
      </c>
      <c r="Z271" s="6">
        <v>0</v>
      </c>
      <c r="AA271" s="6">
        <v>0</v>
      </c>
      <c r="AB271">
        <v>0.99678054525106885</v>
      </c>
      <c r="AC271">
        <v>0</v>
      </c>
      <c r="AD271" s="7">
        <v>925831.31</v>
      </c>
      <c r="AE271" s="13">
        <v>0</v>
      </c>
      <c r="AF271" s="8">
        <v>0</v>
      </c>
      <c r="AG271" s="6">
        <v>0</v>
      </c>
      <c r="AH271" s="6">
        <v>0</v>
      </c>
      <c r="AI271" s="9">
        <v>0</v>
      </c>
      <c r="AJ271" t="s">
        <v>6</v>
      </c>
      <c r="AR271" s="31">
        <v>44944</v>
      </c>
      <c r="AS271" s="32">
        <v>2.3420000000000001</v>
      </c>
      <c r="AT271" s="10"/>
      <c r="BU271" s="1"/>
      <c r="CC271" s="11"/>
      <c r="CD271" s="11"/>
    </row>
    <row r="272" spans="1:82" ht="15" customHeight="1" x14ac:dyDescent="0.25">
      <c r="A272">
        <v>9252</v>
      </c>
      <c r="B272" t="s">
        <v>643</v>
      </c>
      <c r="C272" t="s">
        <v>644</v>
      </c>
      <c r="D272">
        <v>11819</v>
      </c>
      <c r="E272" t="s">
        <v>55</v>
      </c>
      <c r="F272" t="s">
        <v>3</v>
      </c>
      <c r="G272" t="s">
        <v>4</v>
      </c>
      <c r="H272" t="s">
        <v>628</v>
      </c>
      <c r="I272" s="1">
        <v>45105</v>
      </c>
      <c r="J272" s="1">
        <v>45107</v>
      </c>
      <c r="K272" s="1">
        <v>45199</v>
      </c>
      <c r="L272" s="1">
        <v>45170</v>
      </c>
      <c r="M272" s="2">
        <v>914501.97</v>
      </c>
      <c r="N272" s="39">
        <f t="shared" si="206"/>
        <v>45107</v>
      </c>
      <c r="O272">
        <v>0</v>
      </c>
      <c r="P272" t="s">
        <v>109</v>
      </c>
      <c r="Q272" s="4"/>
      <c r="R272" s="1">
        <v>45105</v>
      </c>
      <c r="S272" s="1">
        <v>45107</v>
      </c>
      <c r="T272" s="1">
        <v>45199</v>
      </c>
      <c r="U272" s="1">
        <v>45170</v>
      </c>
      <c r="V272" s="5">
        <f t="shared" si="207"/>
        <v>0</v>
      </c>
      <c r="W272">
        <f t="shared" si="208"/>
        <v>0</v>
      </c>
      <c r="X272" s="6">
        <v>0</v>
      </c>
      <c r="Y272" s="6">
        <v>0</v>
      </c>
      <c r="Z272" s="6">
        <v>0</v>
      </c>
      <c r="AA272" s="6">
        <v>0</v>
      </c>
      <c r="AB272">
        <v>0.99378336767428244</v>
      </c>
      <c r="AC272">
        <v>0</v>
      </c>
      <c r="AD272" s="7">
        <v>914501.97</v>
      </c>
      <c r="AE272" s="13">
        <v>0</v>
      </c>
      <c r="AF272" s="8">
        <v>0</v>
      </c>
      <c r="AG272" s="6">
        <v>0</v>
      </c>
      <c r="AH272" s="6">
        <v>0</v>
      </c>
      <c r="AI272" s="9">
        <v>0</v>
      </c>
      <c r="AJ272" t="s">
        <v>6</v>
      </c>
      <c r="AR272" s="31">
        <v>44945</v>
      </c>
      <c r="AS272" s="32">
        <v>2.3929999999999998</v>
      </c>
      <c r="AT272" s="10"/>
      <c r="BU272" s="1"/>
      <c r="CC272" s="11"/>
      <c r="CD272" s="11"/>
    </row>
    <row r="273" spans="1:82" ht="15" customHeight="1" x14ac:dyDescent="0.25">
      <c r="A273">
        <v>9253</v>
      </c>
      <c r="B273" t="s">
        <v>643</v>
      </c>
      <c r="C273" t="s">
        <v>644</v>
      </c>
      <c r="D273">
        <v>11819</v>
      </c>
      <c r="E273" t="s">
        <v>55</v>
      </c>
      <c r="F273" t="s">
        <v>3</v>
      </c>
      <c r="G273" t="s">
        <v>4</v>
      </c>
      <c r="H273" t="s">
        <v>628</v>
      </c>
      <c r="I273" s="1">
        <v>45105</v>
      </c>
      <c r="J273" s="1">
        <v>45107</v>
      </c>
      <c r="K273" s="1">
        <v>45199</v>
      </c>
      <c r="L273" s="1">
        <v>45199</v>
      </c>
      <c r="M273" s="2">
        <v>903172.63</v>
      </c>
      <c r="N273" s="39">
        <f t="shared" si="206"/>
        <v>45107</v>
      </c>
      <c r="O273">
        <v>0</v>
      </c>
      <c r="P273" t="s">
        <v>109</v>
      </c>
      <c r="Q273" s="4"/>
      <c r="R273" s="1">
        <v>45105</v>
      </c>
      <c r="S273" s="1">
        <v>45107</v>
      </c>
      <c r="T273" s="1">
        <v>45199</v>
      </c>
      <c r="U273" s="1">
        <v>45199</v>
      </c>
      <c r="V273" s="5">
        <f t="shared" si="207"/>
        <v>0</v>
      </c>
      <c r="W273">
        <f t="shared" si="208"/>
        <v>0</v>
      </c>
      <c r="X273" s="6">
        <v>0</v>
      </c>
      <c r="Y273" s="6">
        <v>0</v>
      </c>
      <c r="Z273" s="6">
        <v>0</v>
      </c>
      <c r="AA273" s="6">
        <v>0</v>
      </c>
      <c r="AB273">
        <v>0.99075905071454762</v>
      </c>
      <c r="AC273">
        <v>0</v>
      </c>
      <c r="AD273" s="7">
        <v>903172.63</v>
      </c>
      <c r="AE273" s="13">
        <v>0</v>
      </c>
      <c r="AF273" s="8">
        <v>0</v>
      </c>
      <c r="AG273" s="6">
        <v>0</v>
      </c>
      <c r="AH273" s="6">
        <v>0</v>
      </c>
      <c r="AI273" s="9">
        <v>0</v>
      </c>
      <c r="AJ273" t="s">
        <v>6</v>
      </c>
      <c r="AR273" s="31">
        <v>44946</v>
      </c>
      <c r="AS273" s="32">
        <v>2.4169999999999998</v>
      </c>
      <c r="AT273" s="10"/>
      <c r="BU273" s="1"/>
      <c r="CC273" s="11"/>
      <c r="CD273" s="11"/>
    </row>
    <row r="274" spans="1:82" ht="15" customHeight="1" x14ac:dyDescent="0.25">
      <c r="A274">
        <v>20043</v>
      </c>
      <c r="B274" t="s">
        <v>645</v>
      </c>
      <c r="C274" t="s">
        <v>646</v>
      </c>
      <c r="D274">
        <v>11820</v>
      </c>
      <c r="E274" t="s">
        <v>2</v>
      </c>
      <c r="F274" t="s">
        <v>3</v>
      </c>
      <c r="G274" t="s">
        <v>4</v>
      </c>
      <c r="H274" t="s">
        <v>482</v>
      </c>
      <c r="I274" s="1">
        <v>45058</v>
      </c>
      <c r="J274" s="1">
        <v>45061</v>
      </c>
      <c r="K274" s="1">
        <v>45154</v>
      </c>
      <c r="L274" s="1">
        <v>45154</v>
      </c>
      <c r="M274" s="2">
        <v>6718454.7300000004</v>
      </c>
      <c r="N274" s="39">
        <f t="shared" si="206"/>
        <v>45107</v>
      </c>
      <c r="O274" t="s">
        <v>7</v>
      </c>
      <c r="P274" t="s">
        <v>8</v>
      </c>
      <c r="Q274" s="4">
        <v>8.9999999999999993E-3</v>
      </c>
      <c r="R274" s="1">
        <v>45058</v>
      </c>
      <c r="S274" s="1">
        <v>45061</v>
      </c>
      <c r="T274" s="1">
        <v>45154</v>
      </c>
      <c r="U274" s="1">
        <v>45154</v>
      </c>
      <c r="V274" s="5">
        <f t="shared" si="207"/>
        <v>0.12602739726027398</v>
      </c>
      <c r="W274">
        <f t="shared" si="208"/>
        <v>46</v>
      </c>
      <c r="X274" s="6">
        <v>-57836.207866837569</v>
      </c>
      <c r="Y274" s="6">
        <v>-57836.207866837569</v>
      </c>
      <c r="Z274" s="6">
        <v>-58107.914959770002</v>
      </c>
      <c r="AA274" s="6">
        <v>-58107.914959770002</v>
      </c>
      <c r="AB274">
        <v>0.99532409495125496</v>
      </c>
      <c r="AC274">
        <v>-792.77765813999997</v>
      </c>
      <c r="AD274" s="7">
        <v>6718454.7300000004</v>
      </c>
      <c r="AE274" s="13">
        <v>3.3479999999999996E-2</v>
      </c>
      <c r="AF274" s="8">
        <v>8.9999999999999993E-3</v>
      </c>
      <c r="AG274" s="6">
        <v>-15547.367706139132</v>
      </c>
      <c r="AH274" s="6">
        <v>-15620.407247250001</v>
      </c>
      <c r="AI274" s="9">
        <v>-73383.575572976697</v>
      </c>
      <c r="AJ274" t="s">
        <v>6</v>
      </c>
      <c r="AK274">
        <f>VLOOKUP(I274,$AR$2:$AS$603,2,FALSE)</f>
        <v>3.3479999999999999</v>
      </c>
      <c r="AL274" s="8">
        <f>AK274/100+$AT$1</f>
        <v>4.3479999999999998E-2</v>
      </c>
      <c r="AM274" s="35">
        <f>AK274/100-$AT$1</f>
        <v>2.3479999999999994E-2</v>
      </c>
      <c r="AN274" s="4">
        <f>IF(AND(RIGHT(O274,3)="Max",AM274&lt;0%),0%,AM274)</f>
        <v>2.3479999999999994E-2</v>
      </c>
      <c r="AO274" s="36">
        <f>-(((AL274+AF274)*AD274*V274))</f>
        <v>-44435.307382461375</v>
      </c>
      <c r="AP274" s="37">
        <f>-(((AE274+AF274)*AD274*V274))</f>
        <v>-35968.213750132607</v>
      </c>
      <c r="AQ274" s="36">
        <f>-(((AN274+AF274)*AD274*V274))</f>
        <v>-27501.120117803835</v>
      </c>
      <c r="AR274" s="31">
        <v>44949</v>
      </c>
      <c r="AS274" s="32">
        <v>2.4489999999999998</v>
      </c>
      <c r="AT274" s="10"/>
      <c r="BU274" s="1"/>
      <c r="CC274" s="11"/>
      <c r="CD274" s="11"/>
    </row>
    <row r="275" spans="1:82" ht="15" customHeight="1" x14ac:dyDescent="0.25">
      <c r="A275">
        <v>8517</v>
      </c>
      <c r="B275" t="s">
        <v>647</v>
      </c>
      <c r="C275" t="s">
        <v>648</v>
      </c>
      <c r="D275">
        <v>11821</v>
      </c>
      <c r="E275" t="s">
        <v>127</v>
      </c>
      <c r="F275" t="s">
        <v>3</v>
      </c>
      <c r="G275" t="s">
        <v>4</v>
      </c>
      <c r="H275" t="s">
        <v>590</v>
      </c>
      <c r="I275" s="1"/>
      <c r="J275" s="1">
        <v>45107</v>
      </c>
      <c r="K275" s="1">
        <v>45138</v>
      </c>
      <c r="L275" s="1">
        <v>45138</v>
      </c>
      <c r="M275" s="2">
        <v>3894619.02</v>
      </c>
      <c r="N275" s="39">
        <f t="shared" si="206"/>
        <v>45107</v>
      </c>
      <c r="O275">
        <v>2.3800000000000002E-2</v>
      </c>
      <c r="P275" t="s">
        <v>8</v>
      </c>
      <c r="Q275" s="4"/>
      <c r="R275" s="1">
        <v>45138</v>
      </c>
      <c r="S275" s="1">
        <v>45107</v>
      </c>
      <c r="T275" s="1">
        <v>45138</v>
      </c>
      <c r="U275" s="1">
        <v>45138</v>
      </c>
      <c r="V275" s="5">
        <f t="shared" si="207"/>
        <v>0</v>
      </c>
      <c r="W275">
        <f t="shared" si="208"/>
        <v>0</v>
      </c>
      <c r="X275" s="6">
        <v>-7956.8888009016573</v>
      </c>
      <c r="Y275" s="6">
        <v>-7956.8888009016573</v>
      </c>
      <c r="Z275" s="6">
        <v>-7981.8053137666675</v>
      </c>
      <c r="AA275" s="6">
        <v>-7981.8053137666675</v>
      </c>
      <c r="AB275">
        <v>0.99687833618015775</v>
      </c>
      <c r="AC275">
        <v>-257.47759076666671</v>
      </c>
      <c r="AD275" s="7">
        <v>3894619.02</v>
      </c>
      <c r="AE275" s="13">
        <v>2.3800000000000002E-2</v>
      </c>
      <c r="AF275" s="8">
        <v>0</v>
      </c>
      <c r="AG275" s="6">
        <v>0</v>
      </c>
      <c r="AH275" s="6">
        <v>0</v>
      </c>
      <c r="AI275" s="9">
        <v>-7956.8888009016573</v>
      </c>
      <c r="AJ275" t="s">
        <v>6</v>
      </c>
      <c r="AO275" s="40">
        <f t="shared" ref="AO275:AO277" si="212">AP275</f>
        <v>0</v>
      </c>
      <c r="AP275" s="40">
        <f t="shared" ref="AP275:AP277" si="213">-V275*M275*AE275</f>
        <v>0</v>
      </c>
      <c r="AQ275" s="40">
        <f t="shared" ref="AQ275:AQ277" si="214">AP275</f>
        <v>0</v>
      </c>
      <c r="AR275" s="31">
        <v>44950</v>
      </c>
      <c r="AS275" s="32">
        <v>2.5009999999999999</v>
      </c>
      <c r="AT275" s="10"/>
      <c r="BU275" s="1"/>
      <c r="CC275" s="11"/>
      <c r="CD275" s="11"/>
    </row>
    <row r="276" spans="1:82" ht="15" customHeight="1" x14ac:dyDescent="0.25">
      <c r="A276">
        <v>7482</v>
      </c>
      <c r="B276" t="s">
        <v>649</v>
      </c>
      <c r="C276" t="s">
        <v>650</v>
      </c>
      <c r="D276">
        <v>11822</v>
      </c>
      <c r="E276" t="s">
        <v>127</v>
      </c>
      <c r="F276" t="s">
        <v>3</v>
      </c>
      <c r="G276" t="s">
        <v>4</v>
      </c>
      <c r="H276" t="s">
        <v>651</v>
      </c>
      <c r="I276" s="1"/>
      <c r="J276" s="1">
        <v>45107</v>
      </c>
      <c r="K276" s="1">
        <v>45138</v>
      </c>
      <c r="L276" s="1">
        <v>45122</v>
      </c>
      <c r="M276" s="2">
        <v>576091.86</v>
      </c>
      <c r="N276" s="39">
        <f t="shared" si="206"/>
        <v>45107</v>
      </c>
      <c r="O276">
        <v>0</v>
      </c>
      <c r="P276" t="s">
        <v>109</v>
      </c>
      <c r="Q276" s="4"/>
      <c r="R276" s="1">
        <v>45122</v>
      </c>
      <c r="S276" s="1">
        <v>45107</v>
      </c>
      <c r="T276" s="1">
        <v>45138</v>
      </c>
      <c r="U276" s="1">
        <v>45122</v>
      </c>
      <c r="V276" s="5">
        <f t="shared" si="207"/>
        <v>0</v>
      </c>
      <c r="W276">
        <f t="shared" si="208"/>
        <v>0</v>
      </c>
      <c r="X276" s="6">
        <v>0</v>
      </c>
      <c r="Y276" s="6">
        <v>0</v>
      </c>
      <c r="Z276" s="6">
        <v>0</v>
      </c>
      <c r="AA276" s="6">
        <v>0</v>
      </c>
      <c r="AB276">
        <v>0.998365996843387</v>
      </c>
      <c r="AC276">
        <v>0</v>
      </c>
      <c r="AD276" s="7">
        <v>576091.86</v>
      </c>
      <c r="AE276" s="13">
        <v>0</v>
      </c>
      <c r="AF276" s="8">
        <v>0</v>
      </c>
      <c r="AG276" s="6">
        <v>0</v>
      </c>
      <c r="AH276" s="6">
        <v>0</v>
      </c>
      <c r="AI276" s="9">
        <v>0</v>
      </c>
      <c r="AJ276" t="s">
        <v>6</v>
      </c>
      <c r="AO276" s="40">
        <f t="shared" si="212"/>
        <v>0</v>
      </c>
      <c r="AP276" s="40">
        <f t="shared" si="213"/>
        <v>0</v>
      </c>
      <c r="AQ276" s="40">
        <f t="shared" si="214"/>
        <v>0</v>
      </c>
      <c r="AR276" s="31">
        <v>44951</v>
      </c>
      <c r="AS276" s="32">
        <v>2.4580000000000002</v>
      </c>
      <c r="AT276" s="10"/>
      <c r="BU276" s="1"/>
      <c r="CC276" s="11"/>
      <c r="CD276" s="11"/>
    </row>
    <row r="277" spans="1:82" ht="15" customHeight="1" x14ac:dyDescent="0.25">
      <c r="A277">
        <v>7483</v>
      </c>
      <c r="B277" t="s">
        <v>649</v>
      </c>
      <c r="C277" t="s">
        <v>650</v>
      </c>
      <c r="D277">
        <v>11822</v>
      </c>
      <c r="E277" t="s">
        <v>127</v>
      </c>
      <c r="F277" t="s">
        <v>3</v>
      </c>
      <c r="G277" t="s">
        <v>4</v>
      </c>
      <c r="H277" t="s">
        <v>651</v>
      </c>
      <c r="I277" s="1"/>
      <c r="J277" s="1">
        <v>45107</v>
      </c>
      <c r="K277" s="1">
        <v>45138</v>
      </c>
      <c r="L277" s="1">
        <v>45138</v>
      </c>
      <c r="M277" s="2">
        <v>566411.86</v>
      </c>
      <c r="N277" s="39">
        <f t="shared" si="206"/>
        <v>45107</v>
      </c>
      <c r="O277">
        <v>0</v>
      </c>
      <c r="P277" t="s">
        <v>109</v>
      </c>
      <c r="Q277" s="4"/>
      <c r="R277" s="1">
        <v>45138</v>
      </c>
      <c r="S277" s="1">
        <v>45107</v>
      </c>
      <c r="T277" s="1">
        <v>45138</v>
      </c>
      <c r="U277" s="1">
        <v>45138</v>
      </c>
      <c r="V277" s="5">
        <f t="shared" si="207"/>
        <v>0</v>
      </c>
      <c r="W277">
        <f t="shared" si="208"/>
        <v>0</v>
      </c>
      <c r="X277" s="6">
        <v>0</v>
      </c>
      <c r="Y277" s="6">
        <v>0</v>
      </c>
      <c r="Z277" s="6">
        <v>0</v>
      </c>
      <c r="AA277" s="6">
        <v>0</v>
      </c>
      <c r="AB277">
        <v>0.99687833618015775</v>
      </c>
      <c r="AC277">
        <v>0</v>
      </c>
      <c r="AD277" s="7">
        <v>566411.86</v>
      </c>
      <c r="AE277" s="13">
        <v>0</v>
      </c>
      <c r="AF277" s="8">
        <v>0</v>
      </c>
      <c r="AG277" s="6">
        <v>0</v>
      </c>
      <c r="AH277" s="6">
        <v>0</v>
      </c>
      <c r="AI277" s="9">
        <v>0</v>
      </c>
      <c r="AJ277" t="s">
        <v>6</v>
      </c>
      <c r="AO277" s="40">
        <f t="shared" si="212"/>
        <v>0</v>
      </c>
      <c r="AP277" s="40">
        <f t="shared" si="213"/>
        <v>0</v>
      </c>
      <c r="AQ277" s="40">
        <f t="shared" si="214"/>
        <v>0</v>
      </c>
      <c r="AR277" s="31">
        <v>44952</v>
      </c>
      <c r="AS277" s="32">
        <v>2.468</v>
      </c>
      <c r="AT277" s="10"/>
      <c r="BU277" s="1"/>
      <c r="CC277" s="11"/>
      <c r="CD277" s="11"/>
    </row>
    <row r="278" spans="1:82" ht="15" customHeight="1" x14ac:dyDescent="0.25">
      <c r="A278">
        <v>7691</v>
      </c>
      <c r="B278" t="s">
        <v>652</v>
      </c>
      <c r="C278" t="s">
        <v>653</v>
      </c>
      <c r="D278">
        <v>11823</v>
      </c>
      <c r="E278" t="s">
        <v>2</v>
      </c>
      <c r="F278" t="s">
        <v>3</v>
      </c>
      <c r="G278" t="s">
        <v>4</v>
      </c>
      <c r="H278" t="s">
        <v>196</v>
      </c>
      <c r="I278" s="1">
        <v>45105</v>
      </c>
      <c r="J278" s="1">
        <v>45107</v>
      </c>
      <c r="K278" s="1">
        <v>45199</v>
      </c>
      <c r="L278" s="1">
        <v>45199</v>
      </c>
      <c r="M278" s="2">
        <v>479986</v>
      </c>
      <c r="N278" s="39">
        <f t="shared" si="206"/>
        <v>45107</v>
      </c>
      <c r="O278" t="s">
        <v>7</v>
      </c>
      <c r="P278" t="s">
        <v>8</v>
      </c>
      <c r="Q278" s="4">
        <v>1.0500000000000001E-2</v>
      </c>
      <c r="R278" s="1">
        <v>45105</v>
      </c>
      <c r="S278" s="1">
        <v>45107</v>
      </c>
      <c r="T278" s="1">
        <v>45199</v>
      </c>
      <c r="U278" s="1">
        <v>45199</v>
      </c>
      <c r="V278" s="5">
        <f t="shared" si="207"/>
        <v>0</v>
      </c>
      <c r="W278">
        <f t="shared" si="208"/>
        <v>0</v>
      </c>
      <c r="X278" s="6">
        <v>-4372.6337668796041</v>
      </c>
      <c r="Y278" s="6">
        <v>-4372.6337668796041</v>
      </c>
      <c r="Z278" s="6">
        <v>-4413.4179382222219</v>
      </c>
      <c r="AA278" s="6">
        <v>-4413.4179382222219</v>
      </c>
      <c r="AB278">
        <v>0.99075905071454762</v>
      </c>
      <c r="AC278">
        <v>-61.971525777777771</v>
      </c>
      <c r="AD278" s="7">
        <v>479986</v>
      </c>
      <c r="AE278" s="13">
        <v>3.5979999999999998E-2</v>
      </c>
      <c r="AF278" s="8">
        <v>1.0500000000000001E-2</v>
      </c>
      <c r="AG278" s="6">
        <v>-1276.060437805332</v>
      </c>
      <c r="AH278" s="6">
        <v>-1287.9624333333331</v>
      </c>
      <c r="AI278" s="9">
        <v>-5648.6942046849363</v>
      </c>
      <c r="AJ278" t="s">
        <v>6</v>
      </c>
      <c r="AK278">
        <f>VLOOKUP(I278,$AR$2:$AS$603,2,FALSE)</f>
        <v>3.5979999999999999</v>
      </c>
      <c r="AL278" s="8">
        <f>AK278/100+$AT$1</f>
        <v>4.598E-2</v>
      </c>
      <c r="AM278" s="35">
        <f>AK278/100-$AT$1</f>
        <v>2.5979999999999996E-2</v>
      </c>
      <c r="AN278" s="4">
        <f>IF(AND(RIGHT(O278,3)="Max",AM278&lt;0%),0%,AM278)</f>
        <v>2.5979999999999996E-2</v>
      </c>
      <c r="AO278" s="36">
        <f>-(((AL278+AF278)*AD278*V278))</f>
        <v>0</v>
      </c>
      <c r="AP278" s="37">
        <f>-(((AE278+AF278)*AD278*V278))</f>
        <v>0</v>
      </c>
      <c r="AQ278" s="36">
        <f>-(((AN278+AF278)*AD278*V278))</f>
        <v>0</v>
      </c>
      <c r="AR278" s="31">
        <v>44953</v>
      </c>
      <c r="AS278" s="32">
        <v>2.492</v>
      </c>
      <c r="AT278" s="10"/>
      <c r="BU278" s="1"/>
      <c r="CC278" s="11"/>
      <c r="CD278" s="11"/>
    </row>
    <row r="279" spans="1:82" ht="15" customHeight="1" x14ac:dyDescent="0.25">
      <c r="A279">
        <v>10166</v>
      </c>
      <c r="B279" t="s">
        <v>654</v>
      </c>
      <c r="C279" t="s">
        <v>655</v>
      </c>
      <c r="D279">
        <v>11824</v>
      </c>
      <c r="E279" t="s">
        <v>127</v>
      </c>
      <c r="F279" t="s">
        <v>3</v>
      </c>
      <c r="G279" t="s">
        <v>4</v>
      </c>
      <c r="H279" t="s">
        <v>656</v>
      </c>
      <c r="I279" s="1"/>
      <c r="J279" s="1">
        <v>45046</v>
      </c>
      <c r="K279" s="1">
        <v>45230</v>
      </c>
      <c r="L279" s="1">
        <v>45230</v>
      </c>
      <c r="M279" s="2">
        <v>174000</v>
      </c>
      <c r="N279" s="39">
        <f t="shared" si="206"/>
        <v>45107</v>
      </c>
      <c r="O279">
        <v>4.4999999999999998E-2</v>
      </c>
      <c r="P279" t="s">
        <v>8</v>
      </c>
      <c r="Q279" s="4"/>
      <c r="R279" s="1">
        <v>45230</v>
      </c>
      <c r="S279" s="1">
        <v>45046</v>
      </c>
      <c r="T279" s="1">
        <v>45230</v>
      </c>
      <c r="U279" s="1">
        <v>45230</v>
      </c>
      <c r="V279" s="5">
        <f t="shared" si="207"/>
        <v>0.16712328767123288</v>
      </c>
      <c r="W279">
        <f t="shared" si="208"/>
        <v>61</v>
      </c>
      <c r="X279" s="6">
        <v>-3952.0695215941873</v>
      </c>
      <c r="Y279" s="6">
        <v>-3952.0695215941873</v>
      </c>
      <c r="Z279" s="6">
        <v>-4001.9999999999995</v>
      </c>
      <c r="AA279" s="6">
        <v>-4001.9999999999995</v>
      </c>
      <c r="AB279">
        <v>0.98752361858925231</v>
      </c>
      <c r="AC279">
        <v>-21.749999999999996</v>
      </c>
      <c r="AD279" s="7">
        <v>174000.00000000003</v>
      </c>
      <c r="AE279" s="13">
        <v>4.4999999999999998E-2</v>
      </c>
      <c r="AF279" s="8">
        <v>0</v>
      </c>
      <c r="AG279" s="6">
        <v>0</v>
      </c>
      <c r="AH279" s="6">
        <v>0</v>
      </c>
      <c r="AI279" s="9">
        <v>-3952.0695215941873</v>
      </c>
      <c r="AJ279" t="s">
        <v>6</v>
      </c>
      <c r="AO279" s="40">
        <f>AP279</f>
        <v>-1308.5753424657535</v>
      </c>
      <c r="AP279" s="40">
        <f>-V279*M279*AE279</f>
        <v>-1308.5753424657535</v>
      </c>
      <c r="AQ279" s="40">
        <f>AP279</f>
        <v>-1308.5753424657535</v>
      </c>
      <c r="AR279" s="31">
        <v>44956</v>
      </c>
      <c r="AS279" s="32">
        <v>2.4820000000000002</v>
      </c>
      <c r="AT279" s="10"/>
      <c r="BU279" s="1"/>
      <c r="CC279" s="11"/>
      <c r="CD279" s="11"/>
    </row>
    <row r="280" spans="1:82" ht="15" customHeight="1" x14ac:dyDescent="0.25">
      <c r="A280">
        <v>13586</v>
      </c>
      <c r="B280" t="s">
        <v>657</v>
      </c>
      <c r="C280" t="s">
        <v>658</v>
      </c>
      <c r="D280">
        <v>11826</v>
      </c>
      <c r="E280" t="s">
        <v>2</v>
      </c>
      <c r="F280" t="s">
        <v>3</v>
      </c>
      <c r="G280" t="s">
        <v>4</v>
      </c>
      <c r="H280" t="s">
        <v>659</v>
      </c>
      <c r="I280" s="1">
        <v>45105</v>
      </c>
      <c r="J280" s="1">
        <v>45107</v>
      </c>
      <c r="K280" s="1">
        <v>45199</v>
      </c>
      <c r="L280" s="1">
        <v>45199</v>
      </c>
      <c r="M280" s="2">
        <v>346153.89</v>
      </c>
      <c r="N280" s="39">
        <f t="shared" si="206"/>
        <v>45107</v>
      </c>
      <c r="O280" t="s">
        <v>7</v>
      </c>
      <c r="P280" t="s">
        <v>8</v>
      </c>
      <c r="Q280" s="4">
        <v>3.2500000000000001E-2</v>
      </c>
      <c r="R280" s="1">
        <v>45105</v>
      </c>
      <c r="S280" s="1">
        <v>45107</v>
      </c>
      <c r="T280" s="1">
        <v>45199</v>
      </c>
      <c r="U280" s="1">
        <v>45199</v>
      </c>
      <c r="V280" s="5">
        <f t="shared" si="207"/>
        <v>0</v>
      </c>
      <c r="W280">
        <f t="shared" si="208"/>
        <v>0</v>
      </c>
      <c r="X280" s="6">
        <v>-3153.4340333899913</v>
      </c>
      <c r="Y280" s="6">
        <v>-3153.4340333899913</v>
      </c>
      <c r="Z280" s="6">
        <v>-3182.8465570066664</v>
      </c>
      <c r="AA280" s="6">
        <v>-3182.8465570066664</v>
      </c>
      <c r="AB280">
        <v>0.99075905071454762</v>
      </c>
      <c r="AC280">
        <v>-65.846162186666675</v>
      </c>
      <c r="AD280" s="7">
        <v>346153.89</v>
      </c>
      <c r="AE280" s="13">
        <v>3.5979999999999998E-2</v>
      </c>
      <c r="AF280" s="8">
        <v>3.2500000000000001E-2</v>
      </c>
      <c r="AG280" s="6">
        <v>-2848.4326316057454</v>
      </c>
      <c r="AH280" s="6">
        <v>-2875.0003641666667</v>
      </c>
      <c r="AI280" s="9">
        <v>-6001.8666649957368</v>
      </c>
      <c r="AJ280" t="s">
        <v>6</v>
      </c>
      <c r="AK280">
        <f t="shared" ref="AK280:AK282" si="215">VLOOKUP(I280,$AR$2:$AS$603,2,FALSE)</f>
        <v>3.5979999999999999</v>
      </c>
      <c r="AL280" s="8">
        <f t="shared" ref="AL280:AL282" si="216">AK280/100+$AT$1</f>
        <v>4.598E-2</v>
      </c>
      <c r="AM280" s="35">
        <f t="shared" ref="AM280:AM282" si="217">AK280/100-$AT$1</f>
        <v>2.5979999999999996E-2</v>
      </c>
      <c r="AN280" s="4">
        <f t="shared" ref="AN280:AN282" si="218">IF(AND(RIGHT(O280,3)="Max",AM280&lt;0%),0%,AM280)</f>
        <v>2.5979999999999996E-2</v>
      </c>
      <c r="AO280" s="36">
        <f t="shared" ref="AO280:AO282" si="219">-(((AL280+AF280)*AD280*V280))</f>
        <v>0</v>
      </c>
      <c r="AP280" s="37">
        <f t="shared" ref="AP280:AP282" si="220">-(((AE280+AF280)*AD280*V280))</f>
        <v>0</v>
      </c>
      <c r="AQ280" s="36">
        <f t="shared" ref="AQ280:AQ282" si="221">-(((AN280+AF280)*AD280*V280))</f>
        <v>0</v>
      </c>
      <c r="AR280" s="31">
        <v>44957</v>
      </c>
      <c r="AS280" s="32">
        <v>2.512</v>
      </c>
      <c r="AT280" s="10"/>
      <c r="BU280" s="1"/>
      <c r="CC280" s="11"/>
      <c r="CD280" s="11"/>
    </row>
    <row r="281" spans="1:82" ht="15" customHeight="1" x14ac:dyDescent="0.25">
      <c r="A281">
        <v>20139</v>
      </c>
      <c r="B281" t="s">
        <v>43</v>
      </c>
      <c r="C281" t="s">
        <v>45</v>
      </c>
      <c r="D281">
        <v>11827</v>
      </c>
      <c r="E281" t="s">
        <v>2</v>
      </c>
      <c r="F281" t="s">
        <v>3</v>
      </c>
      <c r="G281" t="s">
        <v>4</v>
      </c>
      <c r="H281" t="s">
        <v>482</v>
      </c>
      <c r="I281" s="1">
        <v>45058</v>
      </c>
      <c r="J281" s="1">
        <v>45061</v>
      </c>
      <c r="K281" s="1">
        <v>45154</v>
      </c>
      <c r="L281" s="1">
        <v>45154</v>
      </c>
      <c r="M281" s="2">
        <v>497186.45</v>
      </c>
      <c r="N281" s="39">
        <f t="shared" si="206"/>
        <v>45107</v>
      </c>
      <c r="O281" t="s">
        <v>7</v>
      </c>
      <c r="P281" t="s">
        <v>8</v>
      </c>
      <c r="Q281" s="4">
        <v>8.9999999999999993E-3</v>
      </c>
      <c r="R281" s="1">
        <v>45058</v>
      </c>
      <c r="S281" s="1">
        <v>45061</v>
      </c>
      <c r="T281" s="1">
        <v>45154</v>
      </c>
      <c r="U281" s="1">
        <v>45154</v>
      </c>
      <c r="V281" s="5">
        <f t="shared" si="207"/>
        <v>0.12602739726027398</v>
      </c>
      <c r="W281">
        <f t="shared" si="208"/>
        <v>46</v>
      </c>
      <c r="X281" s="6">
        <v>-4280.058439982231</v>
      </c>
      <c r="Y281" s="6">
        <v>-4280.058439982231</v>
      </c>
      <c r="Z281" s="6">
        <v>-4300.16560605</v>
      </c>
      <c r="AA281" s="6">
        <v>-4300.16560605</v>
      </c>
      <c r="AB281">
        <v>0.99532409495125496</v>
      </c>
      <c r="AC281">
        <v>-58.668001100000005</v>
      </c>
      <c r="AD281" s="7">
        <v>497186.45</v>
      </c>
      <c r="AE281" s="13">
        <v>3.3479999999999996E-2</v>
      </c>
      <c r="AF281" s="8">
        <v>8.9999999999999993E-3</v>
      </c>
      <c r="AG281" s="6">
        <v>-1150.5533440812449</v>
      </c>
      <c r="AH281" s="6">
        <v>-1155.9584962500001</v>
      </c>
      <c r="AI281" s="9">
        <v>-5430.6117840634761</v>
      </c>
      <c r="AJ281" t="s">
        <v>6</v>
      </c>
      <c r="AK281">
        <f t="shared" si="215"/>
        <v>3.3479999999999999</v>
      </c>
      <c r="AL281" s="8">
        <f t="shared" si="216"/>
        <v>4.3479999999999998E-2</v>
      </c>
      <c r="AM281" s="35">
        <f t="shared" si="217"/>
        <v>2.3479999999999994E-2</v>
      </c>
      <c r="AN281" s="4">
        <f t="shared" si="218"/>
        <v>2.3479999999999994E-2</v>
      </c>
      <c r="AO281" s="36">
        <f t="shared" si="219"/>
        <v>-3288.3503156602742</v>
      </c>
      <c r="AP281" s="37">
        <f t="shared" si="220"/>
        <v>-2661.7591731945208</v>
      </c>
      <c r="AQ281" s="36">
        <f t="shared" si="221"/>
        <v>-2035.168030728767</v>
      </c>
      <c r="AR281" s="31">
        <v>44958</v>
      </c>
      <c r="AS281" s="32">
        <v>2.4830000000000001</v>
      </c>
      <c r="AT281" s="10"/>
      <c r="BU281" s="1"/>
      <c r="CC281" s="11"/>
      <c r="CD281" s="11"/>
    </row>
    <row r="282" spans="1:82" ht="15" customHeight="1" x14ac:dyDescent="0.25">
      <c r="A282">
        <v>33991</v>
      </c>
      <c r="B282" t="s">
        <v>660</v>
      </c>
      <c r="C282" t="s">
        <v>661</v>
      </c>
      <c r="D282">
        <v>11829</v>
      </c>
      <c r="E282" t="s">
        <v>2</v>
      </c>
      <c r="F282" t="s">
        <v>3</v>
      </c>
      <c r="G282" t="s">
        <v>4</v>
      </c>
      <c r="H282" t="s">
        <v>124</v>
      </c>
      <c r="I282" s="1">
        <v>44977</v>
      </c>
      <c r="J282" s="1">
        <v>45017</v>
      </c>
      <c r="K282" s="1">
        <v>45108</v>
      </c>
      <c r="L282" s="1">
        <v>45017</v>
      </c>
      <c r="M282" s="2">
        <v>988021.03</v>
      </c>
      <c r="N282" s="39">
        <f t="shared" si="206"/>
        <v>45107</v>
      </c>
      <c r="O282" t="s">
        <v>7</v>
      </c>
      <c r="P282" t="s">
        <v>8</v>
      </c>
      <c r="Q282" s="4">
        <v>1.2500000000000001E-2</v>
      </c>
      <c r="R282" s="1">
        <v>44977</v>
      </c>
      <c r="S282" s="1">
        <v>45017</v>
      </c>
      <c r="T282" s="1">
        <v>45108</v>
      </c>
      <c r="U282" s="1">
        <v>45017</v>
      </c>
      <c r="V282" s="5">
        <f t="shared" si="207"/>
        <v>0.24657534246575341</v>
      </c>
      <c r="W282">
        <f t="shared" si="208"/>
        <v>90</v>
      </c>
      <c r="X282" s="6">
        <v>0</v>
      </c>
      <c r="Y282" s="6">
        <v>0</v>
      </c>
      <c r="Z282" s="6">
        <v>-6628.3586399838878</v>
      </c>
      <c r="AA282" s="6">
        <v>-6628.3586399838878</v>
      </c>
      <c r="AB282">
        <v>0</v>
      </c>
      <c r="AC282">
        <v>-107.14539169777777</v>
      </c>
      <c r="AD282" s="7">
        <v>988021.03</v>
      </c>
      <c r="AE282" s="13">
        <v>2.6539999999999998E-2</v>
      </c>
      <c r="AF282" s="8">
        <v>1.2500000000000001E-2</v>
      </c>
      <c r="AG282" s="6">
        <v>0</v>
      </c>
      <c r="AH282" s="6">
        <v>-3121.8720045138889</v>
      </c>
      <c r="AI282" s="9">
        <v>-9750.2306444977767</v>
      </c>
      <c r="AJ282" t="s">
        <v>6</v>
      </c>
      <c r="AK282">
        <f t="shared" si="215"/>
        <v>2.6539999999999999</v>
      </c>
      <c r="AL282" s="8">
        <f t="shared" si="216"/>
        <v>3.6539999999999996E-2</v>
      </c>
      <c r="AM282" s="35">
        <f t="shared" si="217"/>
        <v>1.6539999999999999E-2</v>
      </c>
      <c r="AN282" s="4">
        <f t="shared" si="218"/>
        <v>1.6539999999999999E-2</v>
      </c>
      <c r="AO282" s="36">
        <f t="shared" si="219"/>
        <v>-11947.20443289863</v>
      </c>
      <c r="AP282" s="37">
        <f t="shared" si="220"/>
        <v>-9510.988194542464</v>
      </c>
      <c r="AQ282" s="36">
        <f t="shared" si="221"/>
        <v>-7074.7719561863005</v>
      </c>
      <c r="AR282" s="31">
        <v>44959</v>
      </c>
      <c r="AS282" s="32">
        <v>2.54</v>
      </c>
      <c r="AT282" s="10"/>
      <c r="BU282" s="1"/>
      <c r="CC282" s="11"/>
      <c r="CD282" s="11"/>
    </row>
    <row r="283" spans="1:82" ht="15" customHeight="1" x14ac:dyDescent="0.25">
      <c r="A283">
        <v>14257</v>
      </c>
      <c r="B283" t="s">
        <v>662</v>
      </c>
      <c r="C283" t="s">
        <v>663</v>
      </c>
      <c r="D283">
        <v>11832</v>
      </c>
      <c r="E283" t="s">
        <v>127</v>
      </c>
      <c r="F283" t="s">
        <v>3</v>
      </c>
      <c r="G283" t="s">
        <v>4</v>
      </c>
      <c r="H283" t="s">
        <v>664</v>
      </c>
      <c r="I283" s="1"/>
      <c r="J283" s="1">
        <v>45107</v>
      </c>
      <c r="K283" s="1">
        <v>45137</v>
      </c>
      <c r="L283" s="1">
        <v>45137</v>
      </c>
      <c r="M283" s="2">
        <v>374543.55</v>
      </c>
      <c r="N283" s="39">
        <f t="shared" si="206"/>
        <v>45107</v>
      </c>
      <c r="O283">
        <v>3.7499999999999999E-2</v>
      </c>
      <c r="P283" t="s">
        <v>109</v>
      </c>
      <c r="Q283" s="4"/>
      <c r="R283" s="1">
        <v>45137</v>
      </c>
      <c r="S283" s="1">
        <v>45107</v>
      </c>
      <c r="T283" s="1">
        <v>45137</v>
      </c>
      <c r="U283" s="1">
        <v>45137</v>
      </c>
      <c r="V283" s="5">
        <f t="shared" si="207"/>
        <v>0</v>
      </c>
      <c r="W283">
        <f t="shared" si="208"/>
        <v>0</v>
      </c>
      <c r="X283" s="6">
        <v>-1166.9089777673694</v>
      </c>
      <c r="Y283" s="6">
        <v>-1166.9089777673694</v>
      </c>
      <c r="Z283" s="6">
        <v>-1170.4485937499999</v>
      </c>
      <c r="AA283" s="6">
        <v>-1170.4485937499999</v>
      </c>
      <c r="AB283">
        <v>0.99697584669541961</v>
      </c>
      <c r="AC283">
        <v>-39.014953124999998</v>
      </c>
      <c r="AD283" s="7">
        <v>374543.55</v>
      </c>
      <c r="AE283" s="13">
        <v>3.7499999999999999E-2</v>
      </c>
      <c r="AF283" s="8">
        <v>0</v>
      </c>
      <c r="AG283" s="6">
        <v>0</v>
      </c>
      <c r="AH283" s="6">
        <v>0</v>
      </c>
      <c r="AI283" s="9">
        <v>-1166.9089777673694</v>
      </c>
      <c r="AJ283" t="s">
        <v>6</v>
      </c>
      <c r="AO283" s="40">
        <f t="shared" ref="AO283:AO284" si="222">AP283</f>
        <v>0</v>
      </c>
      <c r="AP283" s="40">
        <f t="shared" ref="AP283:AP284" si="223">-V283*M283*AE283</f>
        <v>0</v>
      </c>
      <c r="AQ283" s="40">
        <f t="shared" ref="AQ283:AQ284" si="224">AP283</f>
        <v>0</v>
      </c>
      <c r="AR283" s="31">
        <v>44960</v>
      </c>
      <c r="AS283" s="32">
        <v>2.5449999999999999</v>
      </c>
      <c r="AT283" s="10"/>
      <c r="BU283" s="1"/>
      <c r="CC283" s="11"/>
      <c r="CD283" s="11"/>
    </row>
    <row r="284" spans="1:82" ht="15" customHeight="1" x14ac:dyDescent="0.25">
      <c r="A284">
        <v>13664</v>
      </c>
      <c r="B284" t="s">
        <v>665</v>
      </c>
      <c r="C284" t="s">
        <v>666</v>
      </c>
      <c r="D284">
        <v>11833</v>
      </c>
      <c r="E284" t="s">
        <v>127</v>
      </c>
      <c r="F284" t="s">
        <v>3</v>
      </c>
      <c r="G284" t="s">
        <v>4</v>
      </c>
      <c r="H284" t="s">
        <v>659</v>
      </c>
      <c r="I284" s="1"/>
      <c r="J284" s="1">
        <v>45107</v>
      </c>
      <c r="K284" s="1">
        <v>45137</v>
      </c>
      <c r="L284" s="1">
        <v>45137</v>
      </c>
      <c r="M284" s="2">
        <v>375961.31</v>
      </c>
      <c r="N284" s="39">
        <f t="shared" si="206"/>
        <v>45107</v>
      </c>
      <c r="O284">
        <v>3.7499999999999999E-2</v>
      </c>
      <c r="P284" t="s">
        <v>109</v>
      </c>
      <c r="Q284" s="4"/>
      <c r="R284" s="1">
        <v>45137</v>
      </c>
      <c r="S284" s="1">
        <v>45107</v>
      </c>
      <c r="T284" s="1">
        <v>45137</v>
      </c>
      <c r="U284" s="1">
        <v>45137</v>
      </c>
      <c r="V284" s="5">
        <f t="shared" si="207"/>
        <v>0</v>
      </c>
      <c r="W284">
        <f t="shared" si="208"/>
        <v>0</v>
      </c>
      <c r="X284" s="6">
        <v>-1171.3260792561534</v>
      </c>
      <c r="Y284" s="6">
        <v>-1171.3260792561534</v>
      </c>
      <c r="Z284" s="6">
        <v>-1174.8790937499998</v>
      </c>
      <c r="AA284" s="6">
        <v>-1174.8790937499998</v>
      </c>
      <c r="AB284">
        <v>0.99697584669541961</v>
      </c>
      <c r="AC284">
        <v>-39.162636458333324</v>
      </c>
      <c r="AD284" s="7">
        <v>375961.31</v>
      </c>
      <c r="AE284" s="13">
        <v>3.7499999999999999E-2</v>
      </c>
      <c r="AF284" s="8">
        <v>0</v>
      </c>
      <c r="AG284" s="6">
        <v>0</v>
      </c>
      <c r="AH284" s="6">
        <v>0</v>
      </c>
      <c r="AI284" s="9">
        <v>-1171.3260792561534</v>
      </c>
      <c r="AJ284" t="s">
        <v>6</v>
      </c>
      <c r="AO284" s="40">
        <f t="shared" si="222"/>
        <v>0</v>
      </c>
      <c r="AP284" s="40">
        <f t="shared" si="223"/>
        <v>0</v>
      </c>
      <c r="AQ284" s="40">
        <f t="shared" si="224"/>
        <v>0</v>
      </c>
      <c r="AR284" s="31">
        <v>44963</v>
      </c>
      <c r="AS284" s="32">
        <v>2.5649999999999999</v>
      </c>
      <c r="AT284" s="10"/>
      <c r="BU284" s="1"/>
      <c r="CC284" s="11"/>
      <c r="CD284" s="11"/>
    </row>
    <row r="285" spans="1:82" ht="15" customHeight="1" x14ac:dyDescent="0.25">
      <c r="A285">
        <v>8001</v>
      </c>
      <c r="B285" t="s">
        <v>667</v>
      </c>
      <c r="C285" t="s">
        <v>668</v>
      </c>
      <c r="D285">
        <v>11835</v>
      </c>
      <c r="E285" t="s">
        <v>55</v>
      </c>
      <c r="F285" t="s">
        <v>3</v>
      </c>
      <c r="G285" t="s">
        <v>4</v>
      </c>
      <c r="H285" t="s">
        <v>651</v>
      </c>
      <c r="I285" s="1">
        <v>45105</v>
      </c>
      <c r="J285" s="1">
        <v>45107</v>
      </c>
      <c r="K285" s="1">
        <v>45199</v>
      </c>
      <c r="L285" s="1">
        <v>45170</v>
      </c>
      <c r="M285" s="2">
        <v>70590.929999999993</v>
      </c>
      <c r="N285" s="39">
        <f t="shared" si="206"/>
        <v>45107</v>
      </c>
      <c r="O285">
        <v>0</v>
      </c>
      <c r="P285" t="s">
        <v>109</v>
      </c>
      <c r="Q285" s="4"/>
      <c r="R285" s="1">
        <v>45105</v>
      </c>
      <c r="S285" s="1">
        <v>45107</v>
      </c>
      <c r="T285" s="1">
        <v>45199</v>
      </c>
      <c r="U285" s="1">
        <v>45108</v>
      </c>
      <c r="V285" s="5">
        <f t="shared" si="207"/>
        <v>0</v>
      </c>
      <c r="W285">
        <f t="shared" si="208"/>
        <v>0</v>
      </c>
      <c r="X285" s="6">
        <v>0</v>
      </c>
      <c r="Y285" s="6">
        <v>0</v>
      </c>
      <c r="Z285" s="6">
        <v>0</v>
      </c>
      <c r="AA285" s="6">
        <v>0</v>
      </c>
      <c r="AB285">
        <v>0.99988183931922536</v>
      </c>
      <c r="AC285">
        <v>0</v>
      </c>
      <c r="AD285" s="7">
        <v>91956.93</v>
      </c>
      <c r="AE285" s="13">
        <v>0</v>
      </c>
      <c r="AF285" s="8">
        <v>0</v>
      </c>
      <c r="AG285" s="6">
        <v>0</v>
      </c>
      <c r="AH285" s="6">
        <v>0</v>
      </c>
      <c r="AI285" s="9">
        <v>0</v>
      </c>
      <c r="AJ285" t="s">
        <v>6</v>
      </c>
      <c r="AR285" s="31">
        <v>44964</v>
      </c>
      <c r="AS285" s="32">
        <v>2.6019999999999999</v>
      </c>
      <c r="AT285" s="10"/>
      <c r="BU285" s="1"/>
      <c r="CC285" s="11"/>
      <c r="CD285" s="11"/>
    </row>
    <row r="286" spans="1:82" ht="15" customHeight="1" x14ac:dyDescent="0.25">
      <c r="A286">
        <v>8002</v>
      </c>
      <c r="B286" t="s">
        <v>667</v>
      </c>
      <c r="C286" t="s">
        <v>668</v>
      </c>
      <c r="D286">
        <v>11835</v>
      </c>
      <c r="E286" t="s">
        <v>55</v>
      </c>
      <c r="F286" t="s">
        <v>3</v>
      </c>
      <c r="G286" t="s">
        <v>4</v>
      </c>
      <c r="H286" t="s">
        <v>651</v>
      </c>
      <c r="I286" s="1">
        <v>45105</v>
      </c>
      <c r="J286" s="1">
        <v>45107</v>
      </c>
      <c r="K286" s="1">
        <v>45199</v>
      </c>
      <c r="L286" s="1">
        <v>45199</v>
      </c>
      <c r="M286" s="2">
        <v>59907.93</v>
      </c>
      <c r="N286" s="39">
        <f t="shared" si="206"/>
        <v>45107</v>
      </c>
      <c r="O286">
        <v>0</v>
      </c>
      <c r="P286" t="s">
        <v>109</v>
      </c>
      <c r="Q286" s="4"/>
      <c r="R286" s="1">
        <v>45105</v>
      </c>
      <c r="S286" s="1">
        <v>45107</v>
      </c>
      <c r="T286" s="1">
        <v>45199</v>
      </c>
      <c r="U286" s="1">
        <v>45139</v>
      </c>
      <c r="V286" s="5">
        <f t="shared" si="207"/>
        <v>0</v>
      </c>
      <c r="W286">
        <f t="shared" si="208"/>
        <v>0</v>
      </c>
      <c r="X286" s="6">
        <v>0</v>
      </c>
      <c r="Y286" s="6">
        <v>0</v>
      </c>
      <c r="Z286" s="6">
        <v>0</v>
      </c>
      <c r="AA286" s="6">
        <v>0</v>
      </c>
      <c r="AB286">
        <v>0.99678054525106885</v>
      </c>
      <c r="AC286">
        <v>0</v>
      </c>
      <c r="AD286" s="7">
        <v>81273.929999999993</v>
      </c>
      <c r="AE286" s="13">
        <v>0</v>
      </c>
      <c r="AF286" s="8">
        <v>0</v>
      </c>
      <c r="AG286" s="6">
        <v>0</v>
      </c>
      <c r="AH286" s="6">
        <v>0</v>
      </c>
      <c r="AI286" s="9">
        <v>0</v>
      </c>
      <c r="AJ286" t="s">
        <v>6</v>
      </c>
      <c r="AR286" s="31">
        <v>44965</v>
      </c>
      <c r="AS286" s="32">
        <v>2.6080000000000001</v>
      </c>
      <c r="AT286" s="10"/>
      <c r="BU286" s="1"/>
      <c r="CC286" s="11"/>
      <c r="CD286" s="11"/>
    </row>
    <row r="287" spans="1:82" ht="15" customHeight="1" x14ac:dyDescent="0.25">
      <c r="A287">
        <v>8000</v>
      </c>
      <c r="B287" t="s">
        <v>667</v>
      </c>
      <c r="C287" t="s">
        <v>668</v>
      </c>
      <c r="D287">
        <v>11835</v>
      </c>
      <c r="E287" t="s">
        <v>55</v>
      </c>
      <c r="F287" t="s">
        <v>3</v>
      </c>
      <c r="G287" t="s">
        <v>4</v>
      </c>
      <c r="H287" t="s">
        <v>651</v>
      </c>
      <c r="I287" s="1">
        <v>45105</v>
      </c>
      <c r="J287" s="1">
        <v>45107</v>
      </c>
      <c r="K287" s="1">
        <v>45199</v>
      </c>
      <c r="L287" s="1">
        <v>45139</v>
      </c>
      <c r="M287" s="2">
        <v>81273.929999999993</v>
      </c>
      <c r="N287" s="39">
        <f t="shared" si="206"/>
        <v>45107</v>
      </c>
      <c r="O287">
        <v>0</v>
      </c>
      <c r="P287" t="s">
        <v>109</v>
      </c>
      <c r="Q287" s="4"/>
      <c r="R287" s="1">
        <v>45105</v>
      </c>
      <c r="S287" s="1">
        <v>45107</v>
      </c>
      <c r="T287" s="1">
        <v>45199</v>
      </c>
      <c r="U287" s="1">
        <v>45170</v>
      </c>
      <c r="V287" s="5">
        <f t="shared" si="207"/>
        <v>0</v>
      </c>
      <c r="W287">
        <f t="shared" si="208"/>
        <v>0</v>
      </c>
      <c r="X287" s="6">
        <v>0</v>
      </c>
      <c r="Y287" s="6">
        <v>0</v>
      </c>
      <c r="Z287" s="6">
        <v>0</v>
      </c>
      <c r="AA287" s="6">
        <v>0</v>
      </c>
      <c r="AB287">
        <v>0.99378336767428244</v>
      </c>
      <c r="AC287">
        <v>0</v>
      </c>
      <c r="AD287" s="7">
        <v>70590.929999999993</v>
      </c>
      <c r="AE287" s="13">
        <v>0</v>
      </c>
      <c r="AF287" s="8">
        <v>0</v>
      </c>
      <c r="AG287" s="6">
        <v>0</v>
      </c>
      <c r="AH287" s="6">
        <v>0</v>
      </c>
      <c r="AI287" s="9">
        <v>0</v>
      </c>
      <c r="AJ287" t="s">
        <v>6</v>
      </c>
      <c r="AR287" s="31">
        <v>44966</v>
      </c>
      <c r="AS287" s="32">
        <v>2.6070000000000002</v>
      </c>
      <c r="AT287" s="10"/>
      <c r="BU287" s="1"/>
      <c r="CC287" s="11"/>
      <c r="CD287" s="11"/>
    </row>
    <row r="288" spans="1:82" ht="15" customHeight="1" x14ac:dyDescent="0.25">
      <c r="A288">
        <v>7999</v>
      </c>
      <c r="B288" t="s">
        <v>667</v>
      </c>
      <c r="C288" t="s">
        <v>668</v>
      </c>
      <c r="D288">
        <v>11835</v>
      </c>
      <c r="E288" t="s">
        <v>55</v>
      </c>
      <c r="F288" t="s">
        <v>3</v>
      </c>
      <c r="G288" t="s">
        <v>4</v>
      </c>
      <c r="H288" t="s">
        <v>651</v>
      </c>
      <c r="I288" s="1">
        <v>45105</v>
      </c>
      <c r="J288" s="1">
        <v>45107</v>
      </c>
      <c r="K288" s="1">
        <v>45199</v>
      </c>
      <c r="L288" s="1">
        <v>45108</v>
      </c>
      <c r="M288" s="2">
        <v>91956.93</v>
      </c>
      <c r="N288" s="39">
        <f t="shared" si="206"/>
        <v>45107</v>
      </c>
      <c r="O288">
        <v>0</v>
      </c>
      <c r="P288" t="s">
        <v>109</v>
      </c>
      <c r="Q288" s="4"/>
      <c r="R288" s="1">
        <v>45105</v>
      </c>
      <c r="S288" s="1">
        <v>45107</v>
      </c>
      <c r="T288" s="1">
        <v>45199</v>
      </c>
      <c r="U288" s="1">
        <v>45199</v>
      </c>
      <c r="V288" s="5">
        <f t="shared" si="207"/>
        <v>0</v>
      </c>
      <c r="W288">
        <f t="shared" si="208"/>
        <v>0</v>
      </c>
      <c r="X288" s="6">
        <v>0</v>
      </c>
      <c r="Y288" s="6">
        <v>0</v>
      </c>
      <c r="Z288" s="6">
        <v>0</v>
      </c>
      <c r="AA288" s="6">
        <v>0</v>
      </c>
      <c r="AB288">
        <v>0.99075905071454762</v>
      </c>
      <c r="AC288">
        <v>0</v>
      </c>
      <c r="AD288" s="7">
        <v>59907.93</v>
      </c>
      <c r="AE288" s="13">
        <v>0</v>
      </c>
      <c r="AF288" s="8">
        <v>0</v>
      </c>
      <c r="AG288" s="6">
        <v>0</v>
      </c>
      <c r="AH288" s="6">
        <v>0</v>
      </c>
      <c r="AI288" s="9">
        <v>0</v>
      </c>
      <c r="AJ288" t="s">
        <v>6</v>
      </c>
      <c r="AR288" s="31">
        <v>44967</v>
      </c>
      <c r="AS288" s="32">
        <v>2.621</v>
      </c>
      <c r="AT288" s="10"/>
      <c r="BU288" s="1"/>
      <c r="CC288" s="11"/>
      <c r="CD288" s="11"/>
    </row>
    <row r="289" spans="1:82" ht="15" customHeight="1" x14ac:dyDescent="0.25">
      <c r="A289">
        <v>43619</v>
      </c>
      <c r="B289" t="s">
        <v>669</v>
      </c>
      <c r="C289" t="s">
        <v>670</v>
      </c>
      <c r="D289">
        <v>11836</v>
      </c>
      <c r="E289" t="s">
        <v>127</v>
      </c>
      <c r="F289" t="s">
        <v>3</v>
      </c>
      <c r="G289" t="s">
        <v>4</v>
      </c>
      <c r="H289" t="s">
        <v>443</v>
      </c>
      <c r="I289" s="1"/>
      <c r="J289" s="1">
        <v>45078</v>
      </c>
      <c r="K289" s="1">
        <v>45108</v>
      </c>
      <c r="L289" s="1">
        <v>45078</v>
      </c>
      <c r="M289" s="2">
        <v>420219.51</v>
      </c>
      <c r="N289" s="39">
        <f t="shared" si="206"/>
        <v>45107</v>
      </c>
      <c r="O289">
        <v>5.6800000000000003E-2</v>
      </c>
      <c r="P289" t="s">
        <v>8</v>
      </c>
      <c r="Q289" s="4"/>
      <c r="R289" s="1">
        <v>45078</v>
      </c>
      <c r="S289" s="1">
        <v>45078</v>
      </c>
      <c r="T289" s="1">
        <v>45108</v>
      </c>
      <c r="U289" s="1">
        <v>45078</v>
      </c>
      <c r="V289" s="5">
        <f t="shared" si="207"/>
        <v>7.9452054794520555E-2</v>
      </c>
      <c r="W289">
        <f t="shared" si="208"/>
        <v>29</v>
      </c>
      <c r="X289" s="6">
        <v>0</v>
      </c>
      <c r="Y289" s="6">
        <v>0</v>
      </c>
      <c r="Z289" s="6">
        <v>-1989.0390140000002</v>
      </c>
      <c r="AA289" s="6">
        <v>-1989.0390140000002</v>
      </c>
      <c r="AB289">
        <v>0</v>
      </c>
      <c r="AC289">
        <v>-66.301300466666675</v>
      </c>
      <c r="AD289" s="7">
        <v>420219.51</v>
      </c>
      <c r="AE289" s="13">
        <v>5.6800000000000003E-2</v>
      </c>
      <c r="AF289" s="8">
        <v>0</v>
      </c>
      <c r="AG289" s="6">
        <v>0</v>
      </c>
      <c r="AH289" s="6">
        <v>0</v>
      </c>
      <c r="AI289" s="9">
        <v>-1989.0390140000002</v>
      </c>
      <c r="AJ289" t="s">
        <v>6</v>
      </c>
      <c r="AO289" s="40">
        <f t="shared" ref="AO289:AO290" si="225">AP289</f>
        <v>-1896.3988407452059</v>
      </c>
      <c r="AP289" s="40">
        <f t="shared" ref="AP289:AP290" si="226">-V289*M289*AE289</f>
        <v>-1896.3988407452059</v>
      </c>
      <c r="AQ289" s="40">
        <f t="shared" ref="AQ289:AQ290" si="227">AP289</f>
        <v>-1896.3988407452059</v>
      </c>
      <c r="AR289" s="31">
        <v>44970</v>
      </c>
      <c r="AS289" s="32">
        <v>2.6539999999999999</v>
      </c>
      <c r="AT289" s="10"/>
      <c r="BU289" s="1"/>
      <c r="CC289" s="11"/>
      <c r="CD289" s="11"/>
    </row>
    <row r="290" spans="1:82" ht="15" customHeight="1" x14ac:dyDescent="0.25">
      <c r="A290">
        <v>44153</v>
      </c>
      <c r="B290" t="s">
        <v>671</v>
      </c>
      <c r="C290" t="s">
        <v>672</v>
      </c>
      <c r="D290">
        <v>11837</v>
      </c>
      <c r="E290" t="s">
        <v>127</v>
      </c>
      <c r="F290" t="s">
        <v>3</v>
      </c>
      <c r="G290" t="s">
        <v>4</v>
      </c>
      <c r="H290" t="s">
        <v>443</v>
      </c>
      <c r="I290" s="1"/>
      <c r="J290" s="1">
        <v>45078</v>
      </c>
      <c r="K290" s="1">
        <v>45108</v>
      </c>
      <c r="L290" s="1">
        <v>45078</v>
      </c>
      <c r="M290" s="2">
        <v>413878.82</v>
      </c>
      <c r="N290" s="39">
        <f t="shared" si="206"/>
        <v>45107</v>
      </c>
      <c r="O290">
        <v>5.6000000000000001E-2</v>
      </c>
      <c r="P290" t="s">
        <v>8</v>
      </c>
      <c r="Q290" s="4"/>
      <c r="R290" s="1">
        <v>45078</v>
      </c>
      <c r="S290" s="1">
        <v>45078</v>
      </c>
      <c r="T290" s="1">
        <v>45108</v>
      </c>
      <c r="U290" s="1">
        <v>45078</v>
      </c>
      <c r="V290" s="5">
        <f t="shared" si="207"/>
        <v>7.9452054794520555E-2</v>
      </c>
      <c r="W290">
        <f t="shared" si="208"/>
        <v>29</v>
      </c>
      <c r="X290" s="6">
        <v>0</v>
      </c>
      <c r="Y290" s="6">
        <v>0</v>
      </c>
      <c r="Z290" s="6">
        <v>-1931.4344933333334</v>
      </c>
      <c r="AA290" s="6">
        <v>-1931.4344933333334</v>
      </c>
      <c r="AB290">
        <v>0</v>
      </c>
      <c r="AC290">
        <v>-64.381149777777779</v>
      </c>
      <c r="AD290" s="7">
        <v>413878.82</v>
      </c>
      <c r="AE290" s="13">
        <v>5.6000000000000001E-2</v>
      </c>
      <c r="AF290" s="8">
        <v>0</v>
      </c>
      <c r="AG290" s="6">
        <v>0</v>
      </c>
      <c r="AH290" s="6">
        <v>0</v>
      </c>
      <c r="AI290" s="9">
        <v>-1931.4344933333334</v>
      </c>
      <c r="AJ290" t="s">
        <v>6</v>
      </c>
      <c r="AO290" s="40">
        <f t="shared" si="225"/>
        <v>-1841.4772703561646</v>
      </c>
      <c r="AP290" s="40">
        <f t="shared" si="226"/>
        <v>-1841.4772703561646</v>
      </c>
      <c r="AQ290" s="40">
        <f t="shared" si="227"/>
        <v>-1841.4772703561646</v>
      </c>
      <c r="AR290" s="31">
        <v>44971</v>
      </c>
      <c r="AS290" s="32">
        <v>2.66</v>
      </c>
      <c r="AT290" s="10"/>
      <c r="BU290" s="1"/>
      <c r="CC290" s="11"/>
      <c r="CD290" s="11"/>
    </row>
    <row r="291" spans="1:82" ht="15" customHeight="1" x14ac:dyDescent="0.25">
      <c r="A291">
        <v>43053</v>
      </c>
      <c r="B291" t="s">
        <v>673</v>
      </c>
      <c r="C291" t="s">
        <v>674</v>
      </c>
      <c r="D291">
        <v>11838</v>
      </c>
      <c r="E291" t="s">
        <v>2</v>
      </c>
      <c r="F291" t="s">
        <v>3</v>
      </c>
      <c r="G291" t="s">
        <v>4</v>
      </c>
      <c r="H291" t="s">
        <v>156</v>
      </c>
      <c r="I291" s="1">
        <v>45015</v>
      </c>
      <c r="J291" s="1">
        <v>45017</v>
      </c>
      <c r="K291" s="1">
        <v>45108</v>
      </c>
      <c r="L291" s="1">
        <v>45017</v>
      </c>
      <c r="M291" s="2">
        <v>208925.66</v>
      </c>
      <c r="N291" s="39">
        <f t="shared" si="206"/>
        <v>45107</v>
      </c>
      <c r="O291" t="s">
        <v>15</v>
      </c>
      <c r="P291" t="s">
        <v>8</v>
      </c>
      <c r="Q291" s="4">
        <v>0.02</v>
      </c>
      <c r="R291" s="1">
        <v>45015</v>
      </c>
      <c r="S291" s="1">
        <v>45017</v>
      </c>
      <c r="T291" s="1">
        <v>45108</v>
      </c>
      <c r="U291" s="1">
        <v>45017</v>
      </c>
      <c r="V291" s="5">
        <f t="shared" si="207"/>
        <v>0.24657534246575341</v>
      </c>
      <c r="W291">
        <f t="shared" si="208"/>
        <v>90</v>
      </c>
      <c r="X291" s="6">
        <v>0</v>
      </c>
      <c r="Y291" s="6">
        <v>0</v>
      </c>
      <c r="Z291" s="6">
        <v>-1611.8150389755558</v>
      </c>
      <c r="AA291" s="6">
        <v>-1611.8150389755558</v>
      </c>
      <c r="AB291">
        <v>0</v>
      </c>
      <c r="AC291">
        <v>-29.319234286666671</v>
      </c>
      <c r="AD291" s="7">
        <v>208925.66</v>
      </c>
      <c r="AE291" s="13">
        <v>3.0520000000000002E-2</v>
      </c>
      <c r="AF291" s="8">
        <v>0.02</v>
      </c>
      <c r="AG291" s="6">
        <v>0</v>
      </c>
      <c r="AH291" s="6">
        <v>-1056.2352811111111</v>
      </c>
      <c r="AI291" s="9">
        <v>-2668.0503200866669</v>
      </c>
      <c r="AJ291" t="s">
        <v>6</v>
      </c>
      <c r="AK291">
        <f t="shared" ref="AK291:AK299" si="228">VLOOKUP(I291,$AR$2:$AS$603,2,FALSE)</f>
        <v>3.052</v>
      </c>
      <c r="AL291" s="8">
        <f t="shared" ref="AL291:AL299" si="229">AK291/100+$AT$1</f>
        <v>4.052E-2</v>
      </c>
      <c r="AM291" s="35">
        <f t="shared" ref="AM291:AM299" si="230">AK291/100-$AT$1</f>
        <v>2.0520000000000004E-2</v>
      </c>
      <c r="AN291" s="4">
        <f t="shared" ref="AN291:AN299" si="231">IF(AND(RIGHT(O291,3)="Max",AM291&lt;0%),0%,AM291)</f>
        <v>2.0520000000000004E-2</v>
      </c>
      <c r="AO291" s="36">
        <f t="shared" ref="AO291:AO299" si="232">-(((AL291+AF291)*AD291*V291))</f>
        <v>-3117.7432462684933</v>
      </c>
      <c r="AP291" s="37">
        <f t="shared" ref="AP291:AP299" si="233">-(((AE291+AF291)*AD291*V291))</f>
        <v>-2602.5840846246574</v>
      </c>
      <c r="AQ291" s="36">
        <f t="shared" ref="AQ291:AQ299" si="234">-(((AN291+AF291)*AD291*V291))</f>
        <v>-2087.4249229808215</v>
      </c>
      <c r="AR291" s="31">
        <v>44972</v>
      </c>
      <c r="AS291" s="32">
        <v>2.6819999999999999</v>
      </c>
      <c r="AT291" s="10"/>
      <c r="BU291" s="1"/>
      <c r="CC291" s="11"/>
      <c r="CD291" s="11"/>
    </row>
    <row r="292" spans="1:82" ht="15" customHeight="1" x14ac:dyDescent="0.25">
      <c r="A292">
        <v>17832</v>
      </c>
      <c r="B292" t="s">
        <v>675</v>
      </c>
      <c r="C292" t="s">
        <v>676</v>
      </c>
      <c r="D292">
        <v>11845</v>
      </c>
      <c r="E292" t="s">
        <v>2</v>
      </c>
      <c r="F292" t="s">
        <v>3</v>
      </c>
      <c r="G292" t="s">
        <v>4</v>
      </c>
      <c r="H292" t="s">
        <v>95</v>
      </c>
      <c r="I292" s="1">
        <v>45029</v>
      </c>
      <c r="J292" s="1">
        <v>45033</v>
      </c>
      <c r="K292" s="1">
        <v>45124</v>
      </c>
      <c r="L292" s="1">
        <v>45124</v>
      </c>
      <c r="M292" s="2">
        <v>11238500</v>
      </c>
      <c r="N292" s="39">
        <f t="shared" si="206"/>
        <v>45107</v>
      </c>
      <c r="O292" t="s">
        <v>7</v>
      </c>
      <c r="P292" t="s">
        <v>8</v>
      </c>
      <c r="Q292" s="4">
        <v>1.35E-2</v>
      </c>
      <c r="R292" s="1">
        <v>45029</v>
      </c>
      <c r="S292" s="1">
        <v>45033</v>
      </c>
      <c r="T292" s="1">
        <v>45124</v>
      </c>
      <c r="U292" s="1">
        <v>45124</v>
      </c>
      <c r="V292" s="5">
        <f t="shared" si="207"/>
        <v>0.20273972602739726</v>
      </c>
      <c r="W292">
        <f t="shared" si="208"/>
        <v>74</v>
      </c>
      <c r="X292" s="6">
        <v>-90089.801216722466</v>
      </c>
      <c r="Y292" s="6">
        <v>-90089.801216722466</v>
      </c>
      <c r="Z292" s="6">
        <v>-90253.583874999997</v>
      </c>
      <c r="AA292" s="6">
        <v>-90253.583874999997</v>
      </c>
      <c r="AB292">
        <v>0.99818530576575926</v>
      </c>
      <c r="AC292">
        <v>-1413.2413749999998</v>
      </c>
      <c r="AD292" s="7">
        <v>11238500</v>
      </c>
      <c r="AE292" s="13">
        <v>3.177E-2</v>
      </c>
      <c r="AF292" s="8">
        <v>1.35E-2</v>
      </c>
      <c r="AG292" s="6">
        <v>-38281.785219570455</v>
      </c>
      <c r="AH292" s="6">
        <v>-38351.381249999999</v>
      </c>
      <c r="AI292" s="9">
        <v>-128371.58643629291</v>
      </c>
      <c r="AJ292" t="s">
        <v>6</v>
      </c>
      <c r="AK292">
        <f t="shared" si="228"/>
        <v>3.177</v>
      </c>
      <c r="AL292" s="8">
        <f t="shared" si="229"/>
        <v>4.1770000000000002E-2</v>
      </c>
      <c r="AM292" s="35">
        <f t="shared" si="230"/>
        <v>2.1769999999999998E-2</v>
      </c>
      <c r="AN292" s="4">
        <f t="shared" si="231"/>
        <v>2.1769999999999998E-2</v>
      </c>
      <c r="AO292" s="36">
        <f t="shared" si="232"/>
        <v>-125932.16501369863</v>
      </c>
      <c r="AP292" s="37">
        <f t="shared" si="233"/>
        <v>-103147.26090410959</v>
      </c>
      <c r="AQ292" s="36">
        <f t="shared" si="234"/>
        <v>-80362.356794520543</v>
      </c>
      <c r="AR292" s="31">
        <v>44973</v>
      </c>
      <c r="AS292" s="32">
        <v>2.7029999999999998</v>
      </c>
      <c r="AT292" s="10"/>
      <c r="BU292" s="1"/>
      <c r="CC292" s="11"/>
      <c r="CD292" s="11"/>
    </row>
    <row r="293" spans="1:82" ht="15" customHeight="1" x14ac:dyDescent="0.25">
      <c r="A293">
        <v>17836</v>
      </c>
      <c r="B293" t="s">
        <v>675</v>
      </c>
      <c r="C293" t="s">
        <v>676</v>
      </c>
      <c r="D293">
        <v>11845</v>
      </c>
      <c r="E293" t="s">
        <v>2</v>
      </c>
      <c r="F293" t="s">
        <v>3</v>
      </c>
      <c r="G293" t="s">
        <v>4</v>
      </c>
      <c r="H293" t="s">
        <v>95</v>
      </c>
      <c r="I293" s="1">
        <v>45096</v>
      </c>
      <c r="J293" s="1">
        <v>45098</v>
      </c>
      <c r="K293" s="1">
        <v>45464</v>
      </c>
      <c r="L293" s="1">
        <v>45464</v>
      </c>
      <c r="M293" s="2">
        <v>10447500</v>
      </c>
      <c r="N293" s="39">
        <f t="shared" si="206"/>
        <v>45107</v>
      </c>
      <c r="O293" t="s">
        <v>7</v>
      </c>
      <c r="P293" t="s">
        <v>8</v>
      </c>
      <c r="Q293" s="4"/>
      <c r="R293" s="1">
        <v>45120</v>
      </c>
      <c r="S293" s="1">
        <v>45124</v>
      </c>
      <c r="T293" s="1">
        <v>45215</v>
      </c>
      <c r="U293" s="1">
        <v>45215</v>
      </c>
      <c r="V293" s="5">
        <f t="shared" si="207"/>
        <v>2.4657534246575342E-2</v>
      </c>
      <c r="W293">
        <f t="shared" si="208"/>
        <v>9</v>
      </c>
      <c r="X293" s="6">
        <v>-101363.68972600556</v>
      </c>
      <c r="Y293" s="6">
        <v>-101363.68972600556</v>
      </c>
      <c r="Z293" s="6">
        <v>-102483.54247576049</v>
      </c>
      <c r="AA293" s="6">
        <v>-102483.54247576049</v>
      </c>
      <c r="AB293">
        <v>0.98907285284347179</v>
      </c>
      <c r="AC293">
        <v>0</v>
      </c>
      <c r="AD293" s="7">
        <v>11046000</v>
      </c>
      <c r="AE293" s="13">
        <v>3.6703729748796522E-2</v>
      </c>
      <c r="AF293" s="8">
        <v>0</v>
      </c>
      <c r="AG293" s="6">
        <v>0</v>
      </c>
      <c r="AH293" s="6">
        <v>0</v>
      </c>
      <c r="AI293" s="9">
        <v>-101363.68972600556</v>
      </c>
      <c r="AJ293" t="s">
        <v>6</v>
      </c>
      <c r="AK293">
        <f t="shared" si="228"/>
        <v>3.5510000000000002</v>
      </c>
      <c r="AL293" s="8">
        <f t="shared" si="229"/>
        <v>4.5510000000000002E-2</v>
      </c>
      <c r="AM293" s="35">
        <f t="shared" si="230"/>
        <v>2.5509999999999998E-2</v>
      </c>
      <c r="AN293" s="4">
        <f t="shared" si="231"/>
        <v>2.5509999999999998E-2</v>
      </c>
      <c r="AO293" s="36">
        <f t="shared" si="232"/>
        <v>-12395.427780821918</v>
      </c>
      <c r="AP293" s="37">
        <f t="shared" si="233"/>
        <v>-9996.8892856078292</v>
      </c>
      <c r="AQ293" s="36">
        <f t="shared" si="234"/>
        <v>-6948.0853150684925</v>
      </c>
      <c r="AR293" s="31">
        <v>44974</v>
      </c>
      <c r="AS293" s="32">
        <v>2.6669999999999998</v>
      </c>
      <c r="AT293" s="10"/>
      <c r="BU293" s="1"/>
      <c r="CC293" s="11"/>
      <c r="CD293" s="11"/>
    </row>
    <row r="294" spans="1:82" ht="15" customHeight="1" x14ac:dyDescent="0.25">
      <c r="A294">
        <v>20648</v>
      </c>
      <c r="B294" t="s">
        <v>677</v>
      </c>
      <c r="C294" t="s">
        <v>678</v>
      </c>
      <c r="D294">
        <v>11846</v>
      </c>
      <c r="E294" t="s">
        <v>2</v>
      </c>
      <c r="F294" t="s">
        <v>3</v>
      </c>
      <c r="G294" t="s">
        <v>4</v>
      </c>
      <c r="H294" t="s">
        <v>679</v>
      </c>
      <c r="I294" s="1">
        <v>45105</v>
      </c>
      <c r="J294" s="1">
        <v>45107</v>
      </c>
      <c r="K294" s="1">
        <v>45198</v>
      </c>
      <c r="L294" s="1">
        <v>45198</v>
      </c>
      <c r="M294" s="2">
        <v>1029344.25</v>
      </c>
      <c r="N294" s="39">
        <f t="shared" si="206"/>
        <v>45107</v>
      </c>
      <c r="O294" t="s">
        <v>7</v>
      </c>
      <c r="P294" t="s">
        <v>8</v>
      </c>
      <c r="Q294" s="4">
        <v>1.35E-2</v>
      </c>
      <c r="R294" s="1">
        <v>45105</v>
      </c>
      <c r="S294" s="1">
        <v>45107</v>
      </c>
      <c r="T294" s="1">
        <v>45198</v>
      </c>
      <c r="U294" s="1">
        <v>45198</v>
      </c>
      <c r="V294" s="5">
        <f t="shared" si="207"/>
        <v>0</v>
      </c>
      <c r="W294">
        <f t="shared" si="208"/>
        <v>0</v>
      </c>
      <c r="X294" s="6">
        <v>-9276.3178227470071</v>
      </c>
      <c r="Y294" s="6">
        <v>-9276.3178227470071</v>
      </c>
      <c r="Z294" s="6">
        <v>-9361.8287679583336</v>
      </c>
      <c r="AA294" s="6">
        <v>-9361.8287679583336</v>
      </c>
      <c r="AB294">
        <v>0.99086599986703505</v>
      </c>
      <c r="AC294">
        <v>-141.47764858333335</v>
      </c>
      <c r="AD294" s="7">
        <v>1029344.25</v>
      </c>
      <c r="AE294" s="13">
        <v>3.5979999999999998E-2</v>
      </c>
      <c r="AF294" s="8">
        <v>1.35E-2</v>
      </c>
      <c r="AG294" s="6">
        <v>-3480.5528239878986</v>
      </c>
      <c r="AH294" s="6">
        <v>-3512.6372531249999</v>
      </c>
      <c r="AI294" s="9">
        <v>-12756.870646734906</v>
      </c>
      <c r="AJ294" t="s">
        <v>6</v>
      </c>
      <c r="AK294">
        <f t="shared" si="228"/>
        <v>3.5979999999999999</v>
      </c>
      <c r="AL294" s="8">
        <f t="shared" si="229"/>
        <v>4.598E-2</v>
      </c>
      <c r="AM294" s="35">
        <f t="shared" si="230"/>
        <v>2.5979999999999996E-2</v>
      </c>
      <c r="AN294" s="4">
        <f t="shared" si="231"/>
        <v>2.5979999999999996E-2</v>
      </c>
      <c r="AO294" s="36">
        <f t="shared" si="232"/>
        <v>0</v>
      </c>
      <c r="AP294" s="37">
        <f t="shared" si="233"/>
        <v>0</v>
      </c>
      <c r="AQ294" s="36">
        <f t="shared" si="234"/>
        <v>0</v>
      </c>
      <c r="AR294" s="31">
        <v>44977</v>
      </c>
      <c r="AS294" s="32">
        <v>2.6539999999999999</v>
      </c>
      <c r="AT294" s="10"/>
      <c r="BU294" s="1"/>
      <c r="CC294" s="11"/>
      <c r="CD294" s="11"/>
    </row>
    <row r="295" spans="1:82" ht="15" customHeight="1" x14ac:dyDescent="0.25">
      <c r="A295">
        <v>17890</v>
      </c>
      <c r="B295" t="s">
        <v>680</v>
      </c>
      <c r="C295" t="s">
        <v>681</v>
      </c>
      <c r="D295">
        <v>11847</v>
      </c>
      <c r="E295" t="s">
        <v>2</v>
      </c>
      <c r="F295" t="s">
        <v>3</v>
      </c>
      <c r="G295" t="s">
        <v>4</v>
      </c>
      <c r="H295" t="s">
        <v>95</v>
      </c>
      <c r="I295" s="1">
        <v>45029</v>
      </c>
      <c r="J295" s="1">
        <v>45033</v>
      </c>
      <c r="K295" s="1">
        <v>45124</v>
      </c>
      <c r="L295" s="1">
        <v>45124</v>
      </c>
      <c r="M295" s="2">
        <v>6422000</v>
      </c>
      <c r="N295" s="39">
        <f t="shared" si="206"/>
        <v>45107</v>
      </c>
      <c r="O295" t="s">
        <v>7</v>
      </c>
      <c r="P295" t="s">
        <v>8</v>
      </c>
      <c r="Q295" s="4">
        <v>1.35E-2</v>
      </c>
      <c r="R295" s="1">
        <v>45029</v>
      </c>
      <c r="S295" s="1">
        <v>45033</v>
      </c>
      <c r="T295" s="1">
        <v>45124</v>
      </c>
      <c r="U295" s="1">
        <v>45124</v>
      </c>
      <c r="V295" s="5">
        <f t="shared" si="207"/>
        <v>0.20273972602739726</v>
      </c>
      <c r="W295">
        <f t="shared" si="208"/>
        <v>74</v>
      </c>
      <c r="X295" s="6">
        <v>-51479.8864095557</v>
      </c>
      <c r="Y295" s="6">
        <v>-51479.8864095557</v>
      </c>
      <c r="Z295" s="6">
        <v>-51573.476499999997</v>
      </c>
      <c r="AA295" s="6">
        <v>-51573.476499999997</v>
      </c>
      <c r="AB295">
        <v>0.99818530576575926</v>
      </c>
      <c r="AC295">
        <v>-807.56650000000002</v>
      </c>
      <c r="AD295" s="7">
        <v>6422000</v>
      </c>
      <c r="AE295" s="13">
        <v>3.177E-2</v>
      </c>
      <c r="AF295" s="8">
        <v>1.35E-2</v>
      </c>
      <c r="AG295" s="6">
        <v>-21875.305839754546</v>
      </c>
      <c r="AH295" s="6">
        <v>-21915.075000000001</v>
      </c>
      <c r="AI295" s="9">
        <v>-73355.192249310247</v>
      </c>
      <c r="AJ295" t="s">
        <v>6</v>
      </c>
      <c r="AK295">
        <f t="shared" si="228"/>
        <v>3.177</v>
      </c>
      <c r="AL295" s="8">
        <f t="shared" si="229"/>
        <v>4.1770000000000002E-2</v>
      </c>
      <c r="AM295" s="35">
        <f t="shared" si="230"/>
        <v>2.1769999999999998E-2</v>
      </c>
      <c r="AN295" s="4">
        <f t="shared" si="231"/>
        <v>2.1769999999999998E-2</v>
      </c>
      <c r="AO295" s="36">
        <f t="shared" si="232"/>
        <v>-71961.23715068493</v>
      </c>
      <c r="AP295" s="37">
        <f t="shared" si="233"/>
        <v>-58941.291945205478</v>
      </c>
      <c r="AQ295" s="36">
        <f t="shared" si="234"/>
        <v>-45921.346739726025</v>
      </c>
      <c r="AR295" s="31">
        <v>44978</v>
      </c>
      <c r="AS295" s="32">
        <v>2.6819999999999999</v>
      </c>
      <c r="AT295" s="10"/>
      <c r="BU295" s="1"/>
      <c r="CC295" s="11"/>
      <c r="CD295" s="11"/>
    </row>
    <row r="296" spans="1:82" ht="15" customHeight="1" x14ac:dyDescent="0.25">
      <c r="A296">
        <v>17894</v>
      </c>
      <c r="B296" t="s">
        <v>680</v>
      </c>
      <c r="C296" t="s">
        <v>681</v>
      </c>
      <c r="D296">
        <v>11847</v>
      </c>
      <c r="E296" t="s">
        <v>2</v>
      </c>
      <c r="F296" t="s">
        <v>3</v>
      </c>
      <c r="G296" t="s">
        <v>4</v>
      </c>
      <c r="H296" t="s">
        <v>95</v>
      </c>
      <c r="I296" s="1">
        <v>45096</v>
      </c>
      <c r="J296" s="1">
        <v>45098</v>
      </c>
      <c r="K296" s="1">
        <v>45464</v>
      </c>
      <c r="L296" s="1">
        <v>45464</v>
      </c>
      <c r="M296" s="2">
        <v>5970000</v>
      </c>
      <c r="N296" s="39">
        <f t="shared" si="206"/>
        <v>45107</v>
      </c>
      <c r="O296" t="s">
        <v>7</v>
      </c>
      <c r="P296" t="s">
        <v>8</v>
      </c>
      <c r="Q296" s="4"/>
      <c r="R296" s="1">
        <v>45120</v>
      </c>
      <c r="S296" s="1">
        <v>45124</v>
      </c>
      <c r="T296" s="1">
        <v>45215</v>
      </c>
      <c r="U296" s="1">
        <v>45215</v>
      </c>
      <c r="V296" s="5">
        <f t="shared" si="207"/>
        <v>2.4657534246575342E-2</v>
      </c>
      <c r="W296">
        <f t="shared" si="208"/>
        <v>9</v>
      </c>
      <c r="X296" s="6">
        <v>-57922.108414860311</v>
      </c>
      <c r="Y296" s="6">
        <v>-57922.108414860311</v>
      </c>
      <c r="Z296" s="6">
        <v>-58562.024271863134</v>
      </c>
      <c r="AA296" s="6">
        <v>-58562.024271863134</v>
      </c>
      <c r="AB296">
        <v>0.98907285284347179</v>
      </c>
      <c r="AC296">
        <v>0</v>
      </c>
      <c r="AD296" s="7">
        <v>6312000</v>
      </c>
      <c r="AE296" s="13">
        <v>3.6703729748796522E-2</v>
      </c>
      <c r="AF296" s="8">
        <v>0</v>
      </c>
      <c r="AG296" s="6">
        <v>0</v>
      </c>
      <c r="AH296" s="6">
        <v>0</v>
      </c>
      <c r="AI296" s="9">
        <v>-57922.108414860311</v>
      </c>
      <c r="AJ296" t="s">
        <v>6</v>
      </c>
      <c r="AK296">
        <f t="shared" si="228"/>
        <v>3.5510000000000002</v>
      </c>
      <c r="AL296" s="8">
        <f t="shared" si="229"/>
        <v>4.5510000000000002E-2</v>
      </c>
      <c r="AM296" s="35">
        <f t="shared" si="230"/>
        <v>2.5509999999999998E-2</v>
      </c>
      <c r="AN296" s="4">
        <f t="shared" si="231"/>
        <v>2.5509999999999998E-2</v>
      </c>
      <c r="AO296" s="36">
        <f t="shared" si="232"/>
        <v>-7083.1015890410954</v>
      </c>
      <c r="AP296" s="37">
        <f t="shared" si="233"/>
        <v>-5712.508163204473</v>
      </c>
      <c r="AQ296" s="36">
        <f t="shared" si="234"/>
        <v>-3970.3344657534244</v>
      </c>
      <c r="AR296" s="31">
        <v>44979</v>
      </c>
      <c r="AS296" s="32">
        <v>2.6829999999999998</v>
      </c>
      <c r="AT296" s="10"/>
      <c r="BU296" s="1"/>
      <c r="CC296" s="11"/>
      <c r="CD296" s="11"/>
    </row>
    <row r="297" spans="1:82" ht="15" customHeight="1" x14ac:dyDescent="0.25">
      <c r="A297">
        <v>20236</v>
      </c>
      <c r="B297" t="s">
        <v>682</v>
      </c>
      <c r="C297" t="s">
        <v>683</v>
      </c>
      <c r="D297">
        <v>11848</v>
      </c>
      <c r="E297" t="s">
        <v>2</v>
      </c>
      <c r="F297" t="s">
        <v>3</v>
      </c>
      <c r="G297" t="s">
        <v>4</v>
      </c>
      <c r="H297" t="s">
        <v>482</v>
      </c>
      <c r="I297" s="1">
        <v>45057</v>
      </c>
      <c r="J297" s="1">
        <v>45061</v>
      </c>
      <c r="K297" s="1">
        <v>45153</v>
      </c>
      <c r="L297" s="1">
        <v>45153</v>
      </c>
      <c r="M297" s="2">
        <v>13525109.58</v>
      </c>
      <c r="N297" s="39">
        <f t="shared" si="206"/>
        <v>45107</v>
      </c>
      <c r="O297" t="s">
        <v>7</v>
      </c>
      <c r="P297" t="s">
        <v>8</v>
      </c>
      <c r="Q297" s="4">
        <v>8.9999999999999993E-3</v>
      </c>
      <c r="R297" s="1">
        <v>45057</v>
      </c>
      <c r="S297" s="1">
        <v>45061</v>
      </c>
      <c r="T297" s="1">
        <v>45153</v>
      </c>
      <c r="U297" s="1">
        <v>45153</v>
      </c>
      <c r="V297" s="5">
        <f t="shared" si="207"/>
        <v>0.12602739726027398</v>
      </c>
      <c r="W297">
        <f t="shared" si="208"/>
        <v>46</v>
      </c>
      <c r="X297" s="6">
        <v>-114330.66356881009</v>
      </c>
      <c r="Y297" s="6">
        <v>-114330.66356881009</v>
      </c>
      <c r="Z297" s="6">
        <v>-114856.73334331335</v>
      </c>
      <c r="AA297" s="6">
        <v>-114856.73334331335</v>
      </c>
      <c r="AB297">
        <v>0.99541977419007033</v>
      </c>
      <c r="AC297">
        <v>-1586.5704932316667</v>
      </c>
      <c r="AD297" s="7">
        <v>13525109.58</v>
      </c>
      <c r="AE297" s="13">
        <v>3.3230000000000003E-2</v>
      </c>
      <c r="AF297" s="8">
        <v>8.9999999999999993E-3</v>
      </c>
      <c r="AG297" s="6">
        <v>-30965.271505244975</v>
      </c>
      <c r="AH297" s="6">
        <v>-31107.752033999994</v>
      </c>
      <c r="AI297" s="9">
        <v>-145295.93507405507</v>
      </c>
      <c r="AJ297" t="s">
        <v>6</v>
      </c>
      <c r="AK297">
        <f t="shared" si="228"/>
        <v>3.323</v>
      </c>
      <c r="AL297" s="8">
        <f t="shared" si="229"/>
        <v>4.3230000000000005E-2</v>
      </c>
      <c r="AM297" s="35">
        <f t="shared" si="230"/>
        <v>2.3230000000000001E-2</v>
      </c>
      <c r="AN297" s="4">
        <f t="shared" si="231"/>
        <v>2.3230000000000001E-2</v>
      </c>
      <c r="AO297" s="36">
        <f t="shared" si="232"/>
        <v>-89027.829519770981</v>
      </c>
      <c r="AP297" s="37">
        <f t="shared" si="233"/>
        <v>-71982.485939496997</v>
      </c>
      <c r="AQ297" s="36">
        <f t="shared" si="234"/>
        <v>-54937.14235922302</v>
      </c>
      <c r="AR297" s="31">
        <v>44980</v>
      </c>
      <c r="AS297" s="32">
        <v>2.6930000000000001</v>
      </c>
      <c r="AT297" s="10"/>
      <c r="BU297" s="1"/>
      <c r="CC297" s="11"/>
      <c r="CD297" s="11"/>
    </row>
    <row r="298" spans="1:82" ht="15" customHeight="1" x14ac:dyDescent="0.25">
      <c r="A298">
        <v>20701</v>
      </c>
      <c r="B298" t="s">
        <v>684</v>
      </c>
      <c r="C298" t="s">
        <v>685</v>
      </c>
      <c r="D298">
        <v>11849</v>
      </c>
      <c r="E298" t="s">
        <v>2</v>
      </c>
      <c r="F298" t="s">
        <v>3</v>
      </c>
      <c r="G298" t="s">
        <v>4</v>
      </c>
      <c r="H298" t="s">
        <v>686</v>
      </c>
      <c r="I298" s="1">
        <v>45014</v>
      </c>
      <c r="J298" s="1">
        <v>45016</v>
      </c>
      <c r="K298" s="1">
        <v>45198</v>
      </c>
      <c r="L298" s="1">
        <v>45198</v>
      </c>
      <c r="M298" s="2">
        <v>6938684.2400000002</v>
      </c>
      <c r="N298" s="39">
        <f t="shared" si="206"/>
        <v>45107</v>
      </c>
      <c r="O298" t="s">
        <v>174</v>
      </c>
      <c r="P298" t="s">
        <v>8</v>
      </c>
      <c r="Q298" s="4">
        <v>9.4999999999999998E-3</v>
      </c>
      <c r="R298" s="1">
        <v>45014</v>
      </c>
      <c r="S298" s="1">
        <v>45016</v>
      </c>
      <c r="T298" s="1">
        <v>45198</v>
      </c>
      <c r="U298" s="1">
        <v>45198</v>
      </c>
      <c r="V298" s="5">
        <f t="shared" si="207"/>
        <v>0.24931506849315069</v>
      </c>
      <c r="W298">
        <f t="shared" si="208"/>
        <v>91</v>
      </c>
      <c r="X298" s="6">
        <v>-114355.44179597009</v>
      </c>
      <c r="Y298" s="6">
        <v>-114355.44179597009</v>
      </c>
      <c r="Z298" s="6">
        <v>-115409.59303408889</v>
      </c>
      <c r="AA298" s="6">
        <v>-115409.59303408889</v>
      </c>
      <c r="AB298">
        <v>0.99086599986703505</v>
      </c>
      <c r="AC298">
        <v>-817.22281048888885</v>
      </c>
      <c r="AD298" s="7">
        <v>6938684.2400000002</v>
      </c>
      <c r="AE298" s="13">
        <v>3.2899999999999999E-2</v>
      </c>
      <c r="AF298" s="8">
        <v>9.4999999999999998E-3</v>
      </c>
      <c r="AG298" s="6">
        <v>-33020.5682997482</v>
      </c>
      <c r="AH298" s="6">
        <v>-33324.958474888888</v>
      </c>
      <c r="AI298" s="9">
        <v>-147376.01009571829</v>
      </c>
      <c r="AJ298" t="s">
        <v>6</v>
      </c>
      <c r="AK298">
        <f t="shared" si="228"/>
        <v>3.0150000000000001</v>
      </c>
      <c r="AL298" s="8">
        <f t="shared" si="229"/>
        <v>4.0149999999999998E-2</v>
      </c>
      <c r="AM298" s="35">
        <f t="shared" si="230"/>
        <v>2.0150000000000001E-2</v>
      </c>
      <c r="AN298" s="4">
        <f t="shared" si="231"/>
        <v>2.0150000000000001E-2</v>
      </c>
      <c r="AO298" s="36">
        <f t="shared" si="232"/>
        <v>-85890.455339605483</v>
      </c>
      <c r="AP298" s="37">
        <f t="shared" si="233"/>
        <v>-73348.545949632869</v>
      </c>
      <c r="AQ298" s="36">
        <f t="shared" si="234"/>
        <v>-51292.084608646583</v>
      </c>
      <c r="AR298" s="31">
        <v>44981</v>
      </c>
      <c r="AS298" s="32">
        <v>2.698</v>
      </c>
      <c r="AT298" s="10"/>
      <c r="BU298" s="1"/>
      <c r="CC298" s="11"/>
      <c r="CD298" s="11"/>
    </row>
    <row r="299" spans="1:82" ht="15" customHeight="1" x14ac:dyDescent="0.25">
      <c r="A299">
        <v>20841</v>
      </c>
      <c r="B299" t="s">
        <v>687</v>
      </c>
      <c r="C299" t="s">
        <v>688</v>
      </c>
      <c r="D299">
        <v>11851</v>
      </c>
      <c r="E299" t="s">
        <v>2</v>
      </c>
      <c r="F299" t="s">
        <v>3</v>
      </c>
      <c r="G299" t="s">
        <v>4</v>
      </c>
      <c r="H299" t="s">
        <v>651</v>
      </c>
      <c r="I299" s="1">
        <v>45042</v>
      </c>
      <c r="J299" s="1">
        <v>45107</v>
      </c>
      <c r="K299" s="1">
        <v>45138</v>
      </c>
      <c r="L299" s="1">
        <v>45138</v>
      </c>
      <c r="M299" s="2">
        <v>3380988.24</v>
      </c>
      <c r="N299" s="39">
        <f t="shared" si="206"/>
        <v>45107</v>
      </c>
      <c r="O299" t="s">
        <v>7</v>
      </c>
      <c r="P299" t="s">
        <v>8</v>
      </c>
      <c r="Q299" s="4">
        <v>2.2499999999999999E-2</v>
      </c>
      <c r="R299" s="1">
        <v>45042</v>
      </c>
      <c r="S299" s="1">
        <v>45107</v>
      </c>
      <c r="T299" s="1">
        <v>45138</v>
      </c>
      <c r="U299" s="1">
        <v>45138</v>
      </c>
      <c r="V299" s="5">
        <f t="shared" si="207"/>
        <v>0</v>
      </c>
      <c r="W299">
        <f t="shared" si="208"/>
        <v>0</v>
      </c>
      <c r="X299" s="6">
        <v>-9409.315304642183</v>
      </c>
      <c r="Y299" s="6">
        <v>-9409.315304642183</v>
      </c>
      <c r="Z299" s="6">
        <v>-9438.7800026799996</v>
      </c>
      <c r="AA299" s="6">
        <v>-9438.7800026799996</v>
      </c>
      <c r="AB299">
        <v>0.99687833618015775</v>
      </c>
      <c r="AC299">
        <v>-515.78853928000001</v>
      </c>
      <c r="AD299" s="7">
        <v>3380988.24</v>
      </c>
      <c r="AE299" s="13">
        <v>3.2419999999999997E-2</v>
      </c>
      <c r="AF299" s="8">
        <v>2.2499999999999999E-2</v>
      </c>
      <c r="AG299" s="6">
        <v>-6530.2157419632676</v>
      </c>
      <c r="AH299" s="6">
        <v>-6550.6647150000008</v>
      </c>
      <c r="AI299" s="9">
        <v>-15939.531046605451</v>
      </c>
      <c r="AJ299" t="s">
        <v>6</v>
      </c>
      <c r="AK299">
        <f t="shared" si="228"/>
        <v>3.242</v>
      </c>
      <c r="AL299" s="8">
        <f t="shared" si="229"/>
        <v>4.2419999999999999E-2</v>
      </c>
      <c r="AM299" s="35">
        <f t="shared" si="230"/>
        <v>2.2419999999999995E-2</v>
      </c>
      <c r="AN299" s="4">
        <f t="shared" si="231"/>
        <v>2.2419999999999995E-2</v>
      </c>
      <c r="AO299" s="36">
        <f t="shared" si="232"/>
        <v>0</v>
      </c>
      <c r="AP299" s="37">
        <f t="shared" si="233"/>
        <v>0</v>
      </c>
      <c r="AQ299" s="36">
        <f t="shared" si="234"/>
        <v>0</v>
      </c>
      <c r="AR299" s="31">
        <v>44984</v>
      </c>
      <c r="AS299" s="32">
        <v>2.7160000000000002</v>
      </c>
      <c r="AT299" s="10"/>
      <c r="BU299" s="1"/>
      <c r="CC299" s="11"/>
      <c r="CD299" s="11"/>
    </row>
    <row r="300" spans="1:82" ht="15" customHeight="1" x14ac:dyDescent="0.25">
      <c r="A300">
        <v>21452</v>
      </c>
      <c r="B300" t="s">
        <v>689</v>
      </c>
      <c r="C300" t="s">
        <v>690</v>
      </c>
      <c r="D300">
        <v>11854</v>
      </c>
      <c r="E300" t="s">
        <v>127</v>
      </c>
      <c r="F300" t="s">
        <v>3</v>
      </c>
      <c r="G300" t="s">
        <v>4</v>
      </c>
      <c r="H300" t="s">
        <v>188</v>
      </c>
      <c r="I300" s="1"/>
      <c r="J300" s="1">
        <v>45095</v>
      </c>
      <c r="K300" s="1">
        <v>45125</v>
      </c>
      <c r="L300" s="1">
        <v>45125</v>
      </c>
      <c r="M300" s="2">
        <v>4195745.76</v>
      </c>
      <c r="N300" s="39">
        <f t="shared" si="206"/>
        <v>45107</v>
      </c>
      <c r="O300">
        <v>0.02</v>
      </c>
      <c r="P300" t="s">
        <v>8</v>
      </c>
      <c r="Q300" s="4"/>
      <c r="R300" s="1">
        <v>45125</v>
      </c>
      <c r="S300" s="1">
        <v>45095</v>
      </c>
      <c r="T300" s="1">
        <v>45125</v>
      </c>
      <c r="U300" s="1">
        <v>45125</v>
      </c>
      <c r="V300" s="5">
        <f t="shared" si="207"/>
        <v>3.287671232876712E-2</v>
      </c>
      <c r="W300">
        <f t="shared" si="208"/>
        <v>12</v>
      </c>
      <c r="X300" s="6">
        <v>-6979.5977126429061</v>
      </c>
      <c r="Y300" s="6">
        <v>-6979.5977126429061</v>
      </c>
      <c r="Z300" s="6">
        <v>-6992.9096</v>
      </c>
      <c r="AA300" s="6">
        <v>-6992.9096</v>
      </c>
      <c r="AB300">
        <v>0.99809637359574999</v>
      </c>
      <c r="AC300">
        <v>-233.09698666666665</v>
      </c>
      <c r="AD300" s="7">
        <v>4195745.76</v>
      </c>
      <c r="AE300" s="13">
        <v>0.02</v>
      </c>
      <c r="AF300" s="8">
        <v>0</v>
      </c>
      <c r="AG300" s="6">
        <v>0</v>
      </c>
      <c r="AH300" s="6">
        <v>0</v>
      </c>
      <c r="AI300" s="9">
        <v>-6979.5977126429061</v>
      </c>
      <c r="AJ300" t="s">
        <v>6</v>
      </c>
      <c r="AO300" s="40">
        <f>AP300</f>
        <v>-2758.8465271232872</v>
      </c>
      <c r="AP300" s="40">
        <f>-V300*M300*AE300</f>
        <v>-2758.8465271232872</v>
      </c>
      <c r="AQ300" s="40">
        <f>AP300</f>
        <v>-2758.8465271232872</v>
      </c>
      <c r="AR300" s="31">
        <v>44985</v>
      </c>
      <c r="AS300" s="32">
        <v>2.7440000000000002</v>
      </c>
      <c r="AT300" s="10"/>
      <c r="BU300" s="1"/>
      <c r="CC300" s="11"/>
      <c r="CD300" s="11"/>
    </row>
    <row r="301" spans="1:82" ht="15" customHeight="1" x14ac:dyDescent="0.25">
      <c r="A301">
        <v>21596</v>
      </c>
      <c r="B301" t="s">
        <v>691</v>
      </c>
      <c r="C301" t="s">
        <v>692</v>
      </c>
      <c r="D301">
        <v>11855</v>
      </c>
      <c r="E301" t="s">
        <v>2</v>
      </c>
      <c r="F301" t="s">
        <v>3</v>
      </c>
      <c r="G301" t="s">
        <v>4</v>
      </c>
      <c r="H301" t="s">
        <v>693</v>
      </c>
      <c r="I301" s="1">
        <v>44945</v>
      </c>
      <c r="J301" s="1">
        <v>44949</v>
      </c>
      <c r="K301" s="1">
        <v>45131</v>
      </c>
      <c r="L301" s="1">
        <v>45131</v>
      </c>
      <c r="M301" s="2">
        <v>55000000</v>
      </c>
      <c r="N301" s="39">
        <f t="shared" si="206"/>
        <v>45107</v>
      </c>
      <c r="O301" t="s">
        <v>174</v>
      </c>
      <c r="P301" t="s">
        <v>8</v>
      </c>
      <c r="Q301" s="4">
        <v>1.7000000000000001E-2</v>
      </c>
      <c r="R301" s="1">
        <v>44945</v>
      </c>
      <c r="S301" s="1">
        <v>44949</v>
      </c>
      <c r="T301" s="1">
        <v>45131</v>
      </c>
      <c r="U301" s="1">
        <v>45131</v>
      </c>
      <c r="V301" s="5">
        <f t="shared" si="207"/>
        <v>0.43287671232876712</v>
      </c>
      <c r="W301">
        <f t="shared" si="208"/>
        <v>158</v>
      </c>
      <c r="X301" s="6">
        <v>-792458.9157919276</v>
      </c>
      <c r="Y301" s="6">
        <v>-792458.9157919276</v>
      </c>
      <c r="Z301" s="6">
        <v>-794404.72222222225</v>
      </c>
      <c r="AA301" s="6">
        <v>-794404.72222222225</v>
      </c>
      <c r="AB301">
        <v>0.99755061069519879</v>
      </c>
      <c r="AC301">
        <v>-6962.0833333333339</v>
      </c>
      <c r="AD301" s="7">
        <v>55000000</v>
      </c>
      <c r="AE301" s="13">
        <v>2.8570000000000002E-2</v>
      </c>
      <c r="AF301" s="8">
        <v>1.7000000000000001E-2</v>
      </c>
      <c r="AG301" s="6">
        <v>-471536.6317277833</v>
      </c>
      <c r="AH301" s="6">
        <v>-472694.4444444445</v>
      </c>
      <c r="AI301" s="9">
        <v>-1263995.5475197108</v>
      </c>
      <c r="AJ301" t="s">
        <v>6</v>
      </c>
      <c r="AK301">
        <f t="shared" ref="AK301:AK309" si="235">VLOOKUP(I301,$AR$2:$AS$603,2,FALSE)</f>
        <v>2.3929999999999998</v>
      </c>
      <c r="AL301" s="8">
        <f t="shared" ref="AL301:AL309" si="236">AK301/100+$AT$1</f>
        <v>3.3929999999999995E-2</v>
      </c>
      <c r="AM301" s="35">
        <f t="shared" ref="AM301:AM309" si="237">AK301/100-$AT$1</f>
        <v>1.3929999999999996E-2</v>
      </c>
      <c r="AN301" s="4">
        <f t="shared" ref="AN301:AN309" si="238">IF(AND(RIGHT(O301,3)="Max",AM301&lt;0%),0%,AM301)</f>
        <v>1.3929999999999996E-2</v>
      </c>
      <c r="AO301" s="36">
        <f t="shared" ref="AO301:AO309" si="239">-(((AL301+AF301)*AD301*V301))</f>
        <v>-1212552.602739726</v>
      </c>
      <c r="AP301" s="37">
        <f t="shared" ref="AP301:AP309" si="240">-(((AE301+AF301)*AD301*V301))</f>
        <v>-1084940.5479452056</v>
      </c>
      <c r="AQ301" s="36">
        <f t="shared" ref="AQ301:AQ309" si="241">-(((AN301+AF301)*AD301*V301))</f>
        <v>-736388.21917808219</v>
      </c>
      <c r="AR301" s="31">
        <v>44986</v>
      </c>
      <c r="AS301" s="32">
        <v>2.7829999999999999</v>
      </c>
      <c r="AT301" s="10"/>
      <c r="BU301" s="1"/>
      <c r="CC301" s="11"/>
      <c r="CD301" s="11"/>
    </row>
    <row r="302" spans="1:82" ht="15" customHeight="1" x14ac:dyDescent="0.25">
      <c r="A302">
        <v>20922</v>
      </c>
      <c r="B302" t="s">
        <v>694</v>
      </c>
      <c r="C302" t="s">
        <v>695</v>
      </c>
      <c r="D302">
        <v>11856</v>
      </c>
      <c r="E302" t="s">
        <v>2</v>
      </c>
      <c r="F302" t="s">
        <v>3</v>
      </c>
      <c r="G302" t="s">
        <v>4</v>
      </c>
      <c r="H302" t="s">
        <v>679</v>
      </c>
      <c r="I302" s="1">
        <v>45105</v>
      </c>
      <c r="J302" s="1">
        <v>45107</v>
      </c>
      <c r="K302" s="1">
        <v>45199</v>
      </c>
      <c r="L302" s="1">
        <v>45199</v>
      </c>
      <c r="M302" s="2">
        <v>3866133.13</v>
      </c>
      <c r="N302" s="39">
        <f t="shared" si="206"/>
        <v>45107</v>
      </c>
      <c r="O302" t="s">
        <v>7</v>
      </c>
      <c r="P302" t="s">
        <v>8</v>
      </c>
      <c r="Q302" s="4">
        <v>1.5699999999999999E-2</v>
      </c>
      <c r="R302" s="1">
        <v>45105</v>
      </c>
      <c r="S302" s="1">
        <v>45107</v>
      </c>
      <c r="T302" s="1">
        <v>45199</v>
      </c>
      <c r="U302" s="1">
        <v>45199</v>
      </c>
      <c r="V302" s="5">
        <f t="shared" si="207"/>
        <v>0</v>
      </c>
      <c r="W302">
        <f t="shared" si="208"/>
        <v>0</v>
      </c>
      <c r="X302" s="6">
        <v>-35220.16115363768</v>
      </c>
      <c r="Y302" s="6">
        <v>-35220.16115363768</v>
      </c>
      <c r="Z302" s="6">
        <v>-35548.664560002217</v>
      </c>
      <c r="AA302" s="6">
        <v>-35548.664560002217</v>
      </c>
      <c r="AB302">
        <v>0.99075905071454762</v>
      </c>
      <c r="AC302">
        <v>-555.00488932888879</v>
      </c>
      <c r="AD302" s="7">
        <v>3866133.13</v>
      </c>
      <c r="AE302" s="13">
        <v>3.5979999999999998E-2</v>
      </c>
      <c r="AF302" s="8">
        <v>1.5699999999999999E-2</v>
      </c>
      <c r="AG302" s="6">
        <v>-15368.441637357184</v>
      </c>
      <c r="AH302" s="6">
        <v>-15511.785258255552</v>
      </c>
      <c r="AI302" s="9">
        <v>-50588.602790994861</v>
      </c>
      <c r="AJ302" t="s">
        <v>6</v>
      </c>
      <c r="AK302">
        <f t="shared" si="235"/>
        <v>3.5979999999999999</v>
      </c>
      <c r="AL302" s="8">
        <f t="shared" si="236"/>
        <v>4.598E-2</v>
      </c>
      <c r="AM302" s="35">
        <f t="shared" si="237"/>
        <v>2.5979999999999996E-2</v>
      </c>
      <c r="AN302" s="4">
        <f t="shared" si="238"/>
        <v>2.5979999999999996E-2</v>
      </c>
      <c r="AO302" s="36">
        <f t="shared" si="239"/>
        <v>0</v>
      </c>
      <c r="AP302" s="37">
        <f t="shared" si="240"/>
        <v>0</v>
      </c>
      <c r="AQ302" s="36">
        <f t="shared" si="241"/>
        <v>0</v>
      </c>
      <c r="AR302" s="31">
        <v>44987</v>
      </c>
      <c r="AS302" s="32">
        <v>2.8010000000000002</v>
      </c>
      <c r="AT302" s="10"/>
      <c r="BU302" s="1"/>
      <c r="CC302" s="11"/>
      <c r="CD302" s="11"/>
    </row>
    <row r="303" spans="1:82" ht="15" customHeight="1" x14ac:dyDescent="0.25">
      <c r="A303">
        <v>17597</v>
      </c>
      <c r="B303" t="s">
        <v>696</v>
      </c>
      <c r="C303" t="s">
        <v>697</v>
      </c>
      <c r="D303">
        <v>11857</v>
      </c>
      <c r="E303" t="s">
        <v>2</v>
      </c>
      <c r="F303" t="s">
        <v>3</v>
      </c>
      <c r="G303" t="s">
        <v>4</v>
      </c>
      <c r="H303" t="s">
        <v>95</v>
      </c>
      <c r="I303" s="1">
        <v>45029</v>
      </c>
      <c r="J303" s="1">
        <v>45033</v>
      </c>
      <c r="K303" s="1">
        <v>45124</v>
      </c>
      <c r="L303" s="1">
        <v>45124</v>
      </c>
      <c r="M303" s="2">
        <v>13004550</v>
      </c>
      <c r="N303" s="39">
        <f t="shared" si="206"/>
        <v>45107</v>
      </c>
      <c r="O303" t="s">
        <v>7</v>
      </c>
      <c r="P303" t="s">
        <v>8</v>
      </c>
      <c r="Q303" s="4">
        <v>1.35E-2</v>
      </c>
      <c r="R303" s="1">
        <v>45029</v>
      </c>
      <c r="S303" s="1">
        <v>45033</v>
      </c>
      <c r="T303" s="1">
        <v>45124</v>
      </c>
      <c r="U303" s="1">
        <v>45124</v>
      </c>
      <c r="V303" s="5">
        <f t="shared" si="207"/>
        <v>0.20273972602739726</v>
      </c>
      <c r="W303">
        <f t="shared" si="208"/>
        <v>74</v>
      </c>
      <c r="X303" s="6">
        <v>-104246.76997935028</v>
      </c>
      <c r="Y303" s="6">
        <v>-104246.76997935028</v>
      </c>
      <c r="Z303" s="6">
        <v>-104436.2899125</v>
      </c>
      <c r="AA303" s="6">
        <v>-104436.2899125</v>
      </c>
      <c r="AB303">
        <v>0.99818530576575926</v>
      </c>
      <c r="AC303">
        <v>-1635.3221624999999</v>
      </c>
      <c r="AD303" s="7">
        <v>13004550</v>
      </c>
      <c r="AE303" s="13">
        <v>3.177E-2</v>
      </c>
      <c r="AF303" s="8">
        <v>1.35E-2</v>
      </c>
      <c r="AG303" s="6">
        <v>-44297.49432550295</v>
      </c>
      <c r="AH303" s="6">
        <v>-44378.026874999996</v>
      </c>
      <c r="AI303" s="9">
        <v>-148544.26430485322</v>
      </c>
      <c r="AJ303" t="s">
        <v>6</v>
      </c>
      <c r="AK303">
        <f t="shared" si="235"/>
        <v>3.177</v>
      </c>
      <c r="AL303" s="8">
        <f t="shared" si="236"/>
        <v>4.1770000000000002E-2</v>
      </c>
      <c r="AM303" s="35">
        <f t="shared" si="237"/>
        <v>2.1769999999999998E-2</v>
      </c>
      <c r="AN303" s="4">
        <f t="shared" si="238"/>
        <v>2.1769999999999998E-2</v>
      </c>
      <c r="AO303" s="36">
        <f t="shared" si="239"/>
        <v>-145721.50523013697</v>
      </c>
      <c r="AP303" s="37">
        <f t="shared" si="240"/>
        <v>-119356.11618904109</v>
      </c>
      <c r="AQ303" s="36">
        <f t="shared" si="241"/>
        <v>-92990.727147945203</v>
      </c>
      <c r="AR303" s="31">
        <v>44988</v>
      </c>
      <c r="AS303" s="32">
        <v>2.8490000000000002</v>
      </c>
      <c r="AT303" s="10"/>
      <c r="BU303" s="1"/>
      <c r="CC303" s="11"/>
      <c r="CD303" s="11"/>
    </row>
    <row r="304" spans="1:82" ht="15" customHeight="1" x14ac:dyDescent="0.25">
      <c r="A304">
        <v>17601</v>
      </c>
      <c r="B304" t="s">
        <v>696</v>
      </c>
      <c r="C304" t="s">
        <v>697</v>
      </c>
      <c r="D304">
        <v>11857</v>
      </c>
      <c r="E304" t="s">
        <v>2</v>
      </c>
      <c r="F304" t="s">
        <v>3</v>
      </c>
      <c r="G304" t="s">
        <v>4</v>
      </c>
      <c r="H304" t="s">
        <v>95</v>
      </c>
      <c r="I304" s="1">
        <v>45096</v>
      </c>
      <c r="J304" s="1">
        <v>45098</v>
      </c>
      <c r="K304" s="1">
        <v>45464</v>
      </c>
      <c r="L304" s="1">
        <v>45464</v>
      </c>
      <c r="M304" s="2">
        <v>12089250</v>
      </c>
      <c r="N304" s="39">
        <f t="shared" si="206"/>
        <v>45107</v>
      </c>
      <c r="O304" t="s">
        <v>7</v>
      </c>
      <c r="P304" t="s">
        <v>8</v>
      </c>
      <c r="Q304" s="4"/>
      <c r="R304" s="1">
        <v>45120</v>
      </c>
      <c r="S304" s="1">
        <v>45124</v>
      </c>
      <c r="T304" s="1">
        <v>45215</v>
      </c>
      <c r="U304" s="1">
        <v>45215</v>
      </c>
      <c r="V304" s="5">
        <f t="shared" si="207"/>
        <v>2.4657534246575342E-2</v>
      </c>
      <c r="W304">
        <f t="shared" si="208"/>
        <v>9</v>
      </c>
      <c r="X304" s="6">
        <v>-117292.26954009214</v>
      </c>
      <c r="Y304" s="6">
        <v>-117292.26954009214</v>
      </c>
      <c r="Z304" s="6">
        <v>-118588.09915052286</v>
      </c>
      <c r="AA304" s="6">
        <v>-118588.09915052286</v>
      </c>
      <c r="AB304">
        <v>0.98907285284347179</v>
      </c>
      <c r="AC304">
        <v>0</v>
      </c>
      <c r="AD304" s="7">
        <v>12781800</v>
      </c>
      <c r="AE304" s="13">
        <v>3.6703729748796522E-2</v>
      </c>
      <c r="AF304" s="8">
        <v>0</v>
      </c>
      <c r="AG304" s="6">
        <v>0</v>
      </c>
      <c r="AH304" s="6">
        <v>0</v>
      </c>
      <c r="AI304" s="9">
        <v>-117292.26954009214</v>
      </c>
      <c r="AJ304" t="s">
        <v>6</v>
      </c>
      <c r="AK304">
        <f t="shared" si="235"/>
        <v>3.5510000000000002</v>
      </c>
      <c r="AL304" s="8">
        <f t="shared" si="236"/>
        <v>4.5510000000000002E-2</v>
      </c>
      <c r="AM304" s="35">
        <f t="shared" si="237"/>
        <v>2.5509999999999998E-2</v>
      </c>
      <c r="AN304" s="4">
        <f t="shared" si="238"/>
        <v>2.5509999999999998E-2</v>
      </c>
      <c r="AO304" s="36">
        <f t="shared" si="239"/>
        <v>-14343.280717808218</v>
      </c>
      <c r="AP304" s="37">
        <f t="shared" si="240"/>
        <v>-11567.829030489058</v>
      </c>
      <c r="AQ304" s="36">
        <f t="shared" si="241"/>
        <v>-8039.9272931506848</v>
      </c>
      <c r="AR304" s="31">
        <v>44991</v>
      </c>
      <c r="AS304" s="32">
        <v>2.875</v>
      </c>
      <c r="AT304" s="10"/>
      <c r="BU304" s="1"/>
      <c r="CC304" s="11"/>
      <c r="CD304" s="11"/>
    </row>
    <row r="305" spans="1:82" ht="15" customHeight="1" x14ac:dyDescent="0.25">
      <c r="A305">
        <v>21404</v>
      </c>
      <c r="B305" t="s">
        <v>698</v>
      </c>
      <c r="C305" t="s">
        <v>699</v>
      </c>
      <c r="D305">
        <v>11858</v>
      </c>
      <c r="E305" t="s">
        <v>2</v>
      </c>
      <c r="F305" t="s">
        <v>3</v>
      </c>
      <c r="G305" t="s">
        <v>4</v>
      </c>
      <c r="H305" t="s">
        <v>700</v>
      </c>
      <c r="I305" s="1">
        <v>44945</v>
      </c>
      <c r="J305" s="1">
        <v>44949</v>
      </c>
      <c r="K305" s="1">
        <v>45131</v>
      </c>
      <c r="L305" s="1">
        <v>45131</v>
      </c>
      <c r="M305" s="2">
        <v>40000000</v>
      </c>
      <c r="N305" s="39">
        <f t="shared" si="206"/>
        <v>45107</v>
      </c>
      <c r="O305" t="s">
        <v>174</v>
      </c>
      <c r="P305" t="s">
        <v>8</v>
      </c>
      <c r="Q305" s="4">
        <v>1.4E-2</v>
      </c>
      <c r="R305" s="1">
        <v>44945</v>
      </c>
      <c r="S305" s="1">
        <v>44949</v>
      </c>
      <c r="T305" s="1">
        <v>45131</v>
      </c>
      <c r="U305" s="1">
        <v>45131</v>
      </c>
      <c r="V305" s="5">
        <f t="shared" si="207"/>
        <v>0.43287671232876712</v>
      </c>
      <c r="W305">
        <f t="shared" si="208"/>
        <v>158</v>
      </c>
      <c r="X305" s="6">
        <v>-576333.75693958369</v>
      </c>
      <c r="Y305" s="6">
        <v>-576333.75693958369</v>
      </c>
      <c r="Z305" s="6">
        <v>-577748.88888888888</v>
      </c>
      <c r="AA305" s="6">
        <v>-577748.88888888888</v>
      </c>
      <c r="AB305">
        <v>0.99755061069519879</v>
      </c>
      <c r="AC305">
        <v>-4730</v>
      </c>
      <c r="AD305" s="7">
        <v>40000000</v>
      </c>
      <c r="AE305" s="13">
        <v>2.8570000000000002E-2</v>
      </c>
      <c r="AF305" s="8">
        <v>1.4E-2</v>
      </c>
      <c r="AG305" s="6">
        <v>-282417.66178348521</v>
      </c>
      <c r="AH305" s="6">
        <v>-283111.11111111112</v>
      </c>
      <c r="AI305" s="9">
        <v>-858751.4187230689</v>
      </c>
      <c r="AJ305" t="s">
        <v>6</v>
      </c>
      <c r="AK305">
        <f t="shared" si="235"/>
        <v>2.3929999999999998</v>
      </c>
      <c r="AL305" s="8">
        <f t="shared" si="236"/>
        <v>3.3929999999999995E-2</v>
      </c>
      <c r="AM305" s="35">
        <f t="shared" si="237"/>
        <v>1.3929999999999996E-2</v>
      </c>
      <c r="AN305" s="4">
        <f t="shared" si="238"/>
        <v>1.3929999999999996E-2</v>
      </c>
      <c r="AO305" s="36">
        <f t="shared" si="239"/>
        <v>-829911.23287671222</v>
      </c>
      <c r="AP305" s="37">
        <f t="shared" si="240"/>
        <v>-737102.4657534248</v>
      </c>
      <c r="AQ305" s="36">
        <f t="shared" si="241"/>
        <v>-483609.86301369854</v>
      </c>
      <c r="AR305" s="31">
        <v>44992</v>
      </c>
      <c r="AS305" s="32">
        <v>2.92</v>
      </c>
      <c r="AT305" s="10"/>
      <c r="BU305" s="1"/>
      <c r="CC305" s="11"/>
      <c r="CD305" s="11"/>
    </row>
    <row r="306" spans="1:82" ht="15" customHeight="1" x14ac:dyDescent="0.25">
      <c r="A306">
        <v>13524</v>
      </c>
      <c r="B306" t="s">
        <v>701</v>
      </c>
      <c r="C306" t="s">
        <v>702</v>
      </c>
      <c r="D306">
        <v>11860</v>
      </c>
      <c r="E306" t="s">
        <v>2</v>
      </c>
      <c r="F306" t="s">
        <v>3</v>
      </c>
      <c r="G306" t="s">
        <v>4</v>
      </c>
      <c r="H306" t="s">
        <v>703</v>
      </c>
      <c r="I306" s="1">
        <v>45105</v>
      </c>
      <c r="J306" s="1">
        <v>45107</v>
      </c>
      <c r="K306" s="1">
        <v>45289</v>
      </c>
      <c r="L306" s="1">
        <v>45289</v>
      </c>
      <c r="M306" s="2">
        <v>14725000</v>
      </c>
      <c r="N306" s="39">
        <f t="shared" si="206"/>
        <v>45107</v>
      </c>
      <c r="O306" t="s">
        <v>174</v>
      </c>
      <c r="P306" t="s">
        <v>8</v>
      </c>
      <c r="Q306" s="4">
        <v>1.35E-2</v>
      </c>
      <c r="R306" s="1">
        <v>45105</v>
      </c>
      <c r="S306" s="1">
        <v>45107</v>
      </c>
      <c r="T306" s="1">
        <v>45289</v>
      </c>
      <c r="U306" s="1">
        <v>45289</v>
      </c>
      <c r="V306" s="5">
        <f t="shared" si="207"/>
        <v>0</v>
      </c>
      <c r="W306">
        <f t="shared" si="208"/>
        <v>0</v>
      </c>
      <c r="X306" s="6">
        <v>-287099.71729594213</v>
      </c>
      <c r="Y306" s="6">
        <v>-287099.71729594213</v>
      </c>
      <c r="Z306" s="6">
        <v>-292561.20833333331</v>
      </c>
      <c r="AA306" s="6">
        <v>-292561.20833333331</v>
      </c>
      <c r="AB306">
        <v>0.98133214219169962</v>
      </c>
      <c r="AC306">
        <v>-2159.6666666666665</v>
      </c>
      <c r="AD306" s="7">
        <v>14725000</v>
      </c>
      <c r="AE306" s="13">
        <v>3.9300000000000002E-2</v>
      </c>
      <c r="AF306" s="8">
        <v>1.35E-2</v>
      </c>
      <c r="AG306" s="6">
        <v>-98622.040292499209</v>
      </c>
      <c r="AH306" s="6">
        <v>-100498.125</v>
      </c>
      <c r="AI306" s="9">
        <v>-385721.75758844137</v>
      </c>
      <c r="AJ306" t="s">
        <v>6</v>
      </c>
      <c r="AK306">
        <f t="shared" si="235"/>
        <v>3.5979999999999999</v>
      </c>
      <c r="AL306" s="8">
        <f t="shared" si="236"/>
        <v>4.598E-2</v>
      </c>
      <c r="AM306" s="35">
        <f t="shared" si="237"/>
        <v>2.5979999999999996E-2</v>
      </c>
      <c r="AN306" s="4">
        <f t="shared" si="238"/>
        <v>2.5979999999999996E-2</v>
      </c>
      <c r="AO306" s="36">
        <f t="shared" si="239"/>
        <v>0</v>
      </c>
      <c r="AP306" s="37">
        <f t="shared" si="240"/>
        <v>0</v>
      </c>
      <c r="AQ306" s="36">
        <f t="shared" si="241"/>
        <v>0</v>
      </c>
      <c r="AR306" s="31">
        <v>44993</v>
      </c>
      <c r="AS306" s="32">
        <v>2.944</v>
      </c>
      <c r="AT306" s="10"/>
      <c r="BU306" s="1"/>
      <c r="CC306" s="11"/>
      <c r="CD306" s="11"/>
    </row>
    <row r="307" spans="1:82" ht="15" customHeight="1" x14ac:dyDescent="0.25">
      <c r="A307">
        <v>22816</v>
      </c>
      <c r="B307" t="s">
        <v>704</v>
      </c>
      <c r="C307" t="s">
        <v>705</v>
      </c>
      <c r="D307">
        <v>11861</v>
      </c>
      <c r="E307" t="s">
        <v>2</v>
      </c>
      <c r="F307" t="s">
        <v>3</v>
      </c>
      <c r="G307" t="s">
        <v>4</v>
      </c>
      <c r="H307" t="s">
        <v>706</v>
      </c>
      <c r="I307" s="1">
        <v>45105</v>
      </c>
      <c r="J307" s="1">
        <v>45107</v>
      </c>
      <c r="K307" s="1">
        <v>45138</v>
      </c>
      <c r="L307" s="1">
        <v>45138</v>
      </c>
      <c r="M307" s="2">
        <v>1406250</v>
      </c>
      <c r="N307" s="39">
        <f t="shared" si="206"/>
        <v>45107</v>
      </c>
      <c r="O307" t="s">
        <v>7</v>
      </c>
      <c r="P307" t="s">
        <v>8</v>
      </c>
      <c r="Q307" s="4">
        <v>1.4999999999999999E-2</v>
      </c>
      <c r="R307" s="1">
        <v>45105</v>
      </c>
      <c r="S307" s="1">
        <v>45107</v>
      </c>
      <c r="T307" s="1">
        <v>45138</v>
      </c>
      <c r="U307" s="1">
        <v>45138</v>
      </c>
      <c r="V307" s="5">
        <f t="shared" si="207"/>
        <v>0</v>
      </c>
      <c r="W307">
        <f t="shared" si="208"/>
        <v>0</v>
      </c>
      <c r="X307" s="6">
        <v>-4343.3521820649385</v>
      </c>
      <c r="Y307" s="6">
        <v>-4343.3521820649385</v>
      </c>
      <c r="Z307" s="6">
        <v>-4356.953125</v>
      </c>
      <c r="AA307" s="6">
        <v>-4356.953125</v>
      </c>
      <c r="AB307">
        <v>0.99687833618015775</v>
      </c>
      <c r="AC307">
        <v>-199.140625</v>
      </c>
      <c r="AD307" s="7">
        <v>1406250</v>
      </c>
      <c r="AE307" s="13">
        <v>3.5979999999999998E-2</v>
      </c>
      <c r="AF307" s="8">
        <v>1.4999999999999999E-2</v>
      </c>
      <c r="AG307" s="6">
        <v>-1810.7360403272396</v>
      </c>
      <c r="AH307" s="6">
        <v>-1816.40625</v>
      </c>
      <c r="AI307" s="9">
        <v>-6154.0882223921781</v>
      </c>
      <c r="AJ307" t="s">
        <v>6</v>
      </c>
      <c r="AK307">
        <f t="shared" si="235"/>
        <v>3.5979999999999999</v>
      </c>
      <c r="AL307" s="8">
        <f t="shared" si="236"/>
        <v>4.598E-2</v>
      </c>
      <c r="AM307" s="35">
        <f t="shared" si="237"/>
        <v>2.5979999999999996E-2</v>
      </c>
      <c r="AN307" s="4">
        <f t="shared" si="238"/>
        <v>2.5979999999999996E-2</v>
      </c>
      <c r="AO307" s="36">
        <f t="shared" si="239"/>
        <v>0</v>
      </c>
      <c r="AP307" s="37">
        <f t="shared" si="240"/>
        <v>0</v>
      </c>
      <c r="AQ307" s="36">
        <f t="shared" si="241"/>
        <v>0</v>
      </c>
      <c r="AR307" s="31">
        <v>44994</v>
      </c>
      <c r="AS307" s="32">
        <v>2.948</v>
      </c>
      <c r="AT307" s="10"/>
      <c r="BU307" s="1"/>
      <c r="CC307" s="11"/>
      <c r="CD307" s="11"/>
    </row>
    <row r="308" spans="1:82" ht="15" customHeight="1" x14ac:dyDescent="0.25">
      <c r="A308">
        <v>21012</v>
      </c>
      <c r="B308" t="s">
        <v>707</v>
      </c>
      <c r="C308" t="s">
        <v>708</v>
      </c>
      <c r="D308">
        <v>11866</v>
      </c>
      <c r="E308" t="s">
        <v>2</v>
      </c>
      <c r="F308" t="s">
        <v>3</v>
      </c>
      <c r="G308" t="s">
        <v>4</v>
      </c>
      <c r="H308" t="s">
        <v>435</v>
      </c>
      <c r="I308" s="1">
        <v>45105</v>
      </c>
      <c r="J308" s="1">
        <v>45107</v>
      </c>
      <c r="K308" s="1">
        <v>45138</v>
      </c>
      <c r="L308" s="1">
        <v>45138</v>
      </c>
      <c r="M308" s="2">
        <v>6090000.1299999999</v>
      </c>
      <c r="N308" s="39">
        <f t="shared" si="206"/>
        <v>45107</v>
      </c>
      <c r="O308" t="s">
        <v>7</v>
      </c>
      <c r="P308" t="s">
        <v>8</v>
      </c>
      <c r="Q308" s="4">
        <v>1.375E-2</v>
      </c>
      <c r="R308" s="1">
        <v>45105</v>
      </c>
      <c r="S308" s="1">
        <v>45107</v>
      </c>
      <c r="T308" s="1">
        <v>45138</v>
      </c>
      <c r="U308" s="1">
        <v>45138</v>
      </c>
      <c r="V308" s="5">
        <f t="shared" si="207"/>
        <v>0</v>
      </c>
      <c r="W308">
        <f t="shared" si="208"/>
        <v>0</v>
      </c>
      <c r="X308" s="6">
        <v>-18809.610917981339</v>
      </c>
      <c r="Y308" s="6">
        <v>-18809.610917981339</v>
      </c>
      <c r="Z308" s="6">
        <v>-18868.512069442775</v>
      </c>
      <c r="AA308" s="6">
        <v>-18868.512069442775</v>
      </c>
      <c r="AB308">
        <v>0.99687833618015775</v>
      </c>
      <c r="AC308">
        <v>-841.2658512913888</v>
      </c>
      <c r="AD308" s="7">
        <v>6090000.1299999999</v>
      </c>
      <c r="AE308" s="13">
        <v>3.5979999999999998E-2</v>
      </c>
      <c r="AF308" s="8">
        <v>1.375E-2</v>
      </c>
      <c r="AG308" s="6">
        <v>-7188.2198477555157</v>
      </c>
      <c r="AH308" s="6">
        <v>-7210.7293205902779</v>
      </c>
      <c r="AI308" s="9">
        <v>-25997.830765736857</v>
      </c>
      <c r="AJ308" t="s">
        <v>6</v>
      </c>
      <c r="AK308">
        <f t="shared" si="235"/>
        <v>3.5979999999999999</v>
      </c>
      <c r="AL308" s="8">
        <f t="shared" si="236"/>
        <v>4.598E-2</v>
      </c>
      <c r="AM308" s="35">
        <f t="shared" si="237"/>
        <v>2.5979999999999996E-2</v>
      </c>
      <c r="AN308" s="4">
        <f t="shared" si="238"/>
        <v>2.5979999999999996E-2</v>
      </c>
      <c r="AO308" s="36">
        <f t="shared" si="239"/>
        <v>0</v>
      </c>
      <c r="AP308" s="37">
        <f t="shared" si="240"/>
        <v>0</v>
      </c>
      <c r="AQ308" s="36">
        <f t="shared" si="241"/>
        <v>0</v>
      </c>
      <c r="AR308" s="31">
        <v>44995</v>
      </c>
      <c r="AS308" s="32">
        <v>2.9780000000000002</v>
      </c>
      <c r="AT308" s="10"/>
      <c r="BU308" s="1"/>
      <c r="CC308" s="11"/>
      <c r="CD308" s="11"/>
    </row>
    <row r="309" spans="1:82" ht="15" customHeight="1" x14ac:dyDescent="0.25">
      <c r="A309">
        <v>23209</v>
      </c>
      <c r="B309" t="s">
        <v>709</v>
      </c>
      <c r="C309" t="s">
        <v>710</v>
      </c>
      <c r="D309">
        <v>11867</v>
      </c>
      <c r="E309" t="s">
        <v>2</v>
      </c>
      <c r="F309" t="s">
        <v>3</v>
      </c>
      <c r="G309" t="s">
        <v>4</v>
      </c>
      <c r="H309" t="s">
        <v>679</v>
      </c>
      <c r="I309" s="1">
        <v>45105</v>
      </c>
      <c r="J309" s="1">
        <v>45107</v>
      </c>
      <c r="K309" s="1">
        <v>45199</v>
      </c>
      <c r="L309" s="1">
        <v>45199</v>
      </c>
      <c r="M309" s="2">
        <v>13651129</v>
      </c>
      <c r="N309" s="39">
        <f t="shared" si="206"/>
        <v>45107</v>
      </c>
      <c r="O309" t="s">
        <v>7</v>
      </c>
      <c r="P309" t="s">
        <v>8</v>
      </c>
      <c r="Q309" s="4">
        <v>1.1900000000000001E-2</v>
      </c>
      <c r="R309" s="1">
        <v>45105</v>
      </c>
      <c r="S309" s="1">
        <v>45107</v>
      </c>
      <c r="T309" s="1">
        <v>45199</v>
      </c>
      <c r="U309" s="1">
        <v>45199</v>
      </c>
      <c r="V309" s="5">
        <f t="shared" si="207"/>
        <v>0</v>
      </c>
      <c r="W309">
        <f t="shared" si="208"/>
        <v>0</v>
      </c>
      <c r="X309" s="6">
        <v>-124360.68473128258</v>
      </c>
      <c r="Y309" s="6">
        <v>-124360.68473128258</v>
      </c>
      <c r="Z309" s="6">
        <v>-125520.61436288887</v>
      </c>
      <c r="AA309" s="6">
        <v>-125520.61436288887</v>
      </c>
      <c r="AB309">
        <v>0.99075905071454762</v>
      </c>
      <c r="AC309">
        <v>-1815.6001569999999</v>
      </c>
      <c r="AD309" s="7">
        <v>13651129</v>
      </c>
      <c r="AE309" s="13">
        <v>3.5979999999999998E-2</v>
      </c>
      <c r="AF309" s="8">
        <v>1.1900000000000001E-2</v>
      </c>
      <c r="AG309" s="6">
        <v>-41130.965767155722</v>
      </c>
      <c r="AH309" s="6">
        <v>-41514.600081111108</v>
      </c>
      <c r="AI309" s="9">
        <v>-165491.65049843831</v>
      </c>
      <c r="AJ309" t="s">
        <v>6</v>
      </c>
      <c r="AK309">
        <f t="shared" si="235"/>
        <v>3.5979999999999999</v>
      </c>
      <c r="AL309" s="8">
        <f t="shared" si="236"/>
        <v>4.598E-2</v>
      </c>
      <c r="AM309" s="35">
        <f t="shared" si="237"/>
        <v>2.5979999999999996E-2</v>
      </c>
      <c r="AN309" s="4">
        <f t="shared" si="238"/>
        <v>2.5979999999999996E-2</v>
      </c>
      <c r="AO309" s="36">
        <f t="shared" si="239"/>
        <v>0</v>
      </c>
      <c r="AP309" s="37">
        <f t="shared" si="240"/>
        <v>0</v>
      </c>
      <c r="AQ309" s="36">
        <f t="shared" si="241"/>
        <v>0</v>
      </c>
      <c r="AR309" s="31">
        <v>44998</v>
      </c>
      <c r="AS309" s="32">
        <v>2.9569999999999999</v>
      </c>
      <c r="AT309" s="10"/>
      <c r="BU309" s="1"/>
      <c r="CC309" s="11"/>
      <c r="CD309" s="11"/>
    </row>
    <row r="310" spans="1:82" ht="15" customHeight="1" x14ac:dyDescent="0.25">
      <c r="A310">
        <v>23397</v>
      </c>
      <c r="B310" t="s">
        <v>711</v>
      </c>
      <c r="C310" t="s">
        <v>712</v>
      </c>
      <c r="D310">
        <v>11870</v>
      </c>
      <c r="E310" t="s">
        <v>127</v>
      </c>
      <c r="F310" t="s">
        <v>3</v>
      </c>
      <c r="G310" t="s">
        <v>4</v>
      </c>
      <c r="H310" t="s">
        <v>249</v>
      </c>
      <c r="I310" s="1"/>
      <c r="J310" s="1">
        <v>45107</v>
      </c>
      <c r="K310" s="1">
        <v>45289</v>
      </c>
      <c r="L310" s="1">
        <v>45289</v>
      </c>
      <c r="M310" s="2">
        <v>1592590</v>
      </c>
      <c r="N310" s="39">
        <f t="shared" si="206"/>
        <v>45107</v>
      </c>
      <c r="O310">
        <v>1.12E-2</v>
      </c>
      <c r="P310" t="s">
        <v>8</v>
      </c>
      <c r="Q310" s="4"/>
      <c r="R310" s="1">
        <v>45289</v>
      </c>
      <c r="S310" s="1">
        <v>45107</v>
      </c>
      <c r="T310" s="1">
        <v>45289</v>
      </c>
      <c r="U310" s="1">
        <v>45289</v>
      </c>
      <c r="V310" s="5">
        <f t="shared" si="207"/>
        <v>0</v>
      </c>
      <c r="W310">
        <f t="shared" si="208"/>
        <v>0</v>
      </c>
      <c r="X310" s="6">
        <v>-8849.2592425259663</v>
      </c>
      <c r="Y310" s="6">
        <v>-8849.2592425259663</v>
      </c>
      <c r="Z310" s="6">
        <v>-9017.5984888888888</v>
      </c>
      <c r="AA310" s="6">
        <v>-9017.5984888888888</v>
      </c>
      <c r="AB310">
        <v>0.98133214219169962</v>
      </c>
      <c r="AC310">
        <v>-49.547244444444445</v>
      </c>
      <c r="AD310" s="7">
        <v>1592590</v>
      </c>
      <c r="AE310" s="13">
        <v>1.12E-2</v>
      </c>
      <c r="AF310" s="8">
        <v>0</v>
      </c>
      <c r="AG310" s="6">
        <v>0</v>
      </c>
      <c r="AH310" s="6">
        <v>0</v>
      </c>
      <c r="AI310" s="9">
        <v>-8849.2592425259663</v>
      </c>
      <c r="AJ310" t="s">
        <v>6</v>
      </c>
      <c r="AO310" s="40">
        <f t="shared" ref="AO310:AO311" si="242">AP310</f>
        <v>0</v>
      </c>
      <c r="AP310" s="40">
        <f t="shared" ref="AP310:AP311" si="243">-V310*M310*AE310</f>
        <v>0</v>
      </c>
      <c r="AQ310" s="40">
        <f t="shared" ref="AQ310:AQ311" si="244">AP310</f>
        <v>0</v>
      </c>
      <c r="AR310" s="31">
        <v>44999</v>
      </c>
      <c r="AS310" s="32">
        <v>2.7530000000000001</v>
      </c>
      <c r="AT310" s="10"/>
      <c r="BU310" s="1"/>
      <c r="CC310" s="11"/>
      <c r="CD310" s="11"/>
    </row>
    <row r="311" spans="1:82" ht="15" customHeight="1" x14ac:dyDescent="0.25">
      <c r="A311">
        <v>23308</v>
      </c>
      <c r="B311" t="s">
        <v>713</v>
      </c>
      <c r="C311" t="s">
        <v>714</v>
      </c>
      <c r="D311">
        <v>11872</v>
      </c>
      <c r="E311" t="s">
        <v>127</v>
      </c>
      <c r="F311" t="s">
        <v>3</v>
      </c>
      <c r="G311" t="s">
        <v>4</v>
      </c>
      <c r="H311" t="s">
        <v>95</v>
      </c>
      <c r="I311" s="1"/>
      <c r="J311" s="1">
        <v>45036</v>
      </c>
      <c r="K311" s="1">
        <v>45402</v>
      </c>
      <c r="L311" s="1">
        <v>45402</v>
      </c>
      <c r="M311" s="2">
        <v>40000000</v>
      </c>
      <c r="N311" s="39">
        <f t="shared" si="206"/>
        <v>45107</v>
      </c>
      <c r="O311">
        <v>2.8500000000000001E-2</v>
      </c>
      <c r="P311" t="s">
        <v>8</v>
      </c>
      <c r="Q311" s="4"/>
      <c r="R311" s="1">
        <v>45402</v>
      </c>
      <c r="S311" s="1">
        <v>45036</v>
      </c>
      <c r="T311" s="1">
        <v>45402</v>
      </c>
      <c r="U311" s="1">
        <v>45402</v>
      </c>
      <c r="V311" s="5">
        <f t="shared" si="207"/>
        <v>0.19452054794520549</v>
      </c>
      <c r="W311">
        <f t="shared" si="208"/>
        <v>71</v>
      </c>
      <c r="X311" s="6">
        <v>-1123665.5920669562</v>
      </c>
      <c r="Y311" s="6">
        <v>-1123665.5920669562</v>
      </c>
      <c r="Z311" s="6">
        <v>-1159000</v>
      </c>
      <c r="AA311" s="6">
        <v>-1159000</v>
      </c>
      <c r="AB311">
        <v>0.96951302162808994</v>
      </c>
      <c r="AC311">
        <v>-3166.6666666666665</v>
      </c>
      <c r="AD311" s="7">
        <v>40000000</v>
      </c>
      <c r="AE311" s="13">
        <v>2.8500000000000001E-2</v>
      </c>
      <c r="AF311" s="8">
        <v>0</v>
      </c>
      <c r="AG311" s="6">
        <v>0</v>
      </c>
      <c r="AH311" s="6">
        <v>0</v>
      </c>
      <c r="AI311" s="9">
        <v>-1123665.5920669562</v>
      </c>
      <c r="AJ311" t="s">
        <v>6</v>
      </c>
      <c r="AO311" s="40">
        <f t="shared" si="242"/>
        <v>-221753.42465753428</v>
      </c>
      <c r="AP311" s="40">
        <f t="shared" si="243"/>
        <v>-221753.42465753428</v>
      </c>
      <c r="AQ311" s="40">
        <f t="shared" si="244"/>
        <v>-221753.42465753428</v>
      </c>
      <c r="AR311" s="31">
        <v>45000</v>
      </c>
      <c r="AS311" s="32">
        <v>2.8149999999999999</v>
      </c>
      <c r="AT311" s="10"/>
      <c r="BU311" s="1"/>
      <c r="CC311" s="11"/>
      <c r="CD311" s="11"/>
    </row>
    <row r="312" spans="1:82" ht="15" customHeight="1" x14ac:dyDescent="0.25">
      <c r="A312">
        <v>23344</v>
      </c>
      <c r="B312" t="s">
        <v>715</v>
      </c>
      <c r="C312" t="s">
        <v>716</v>
      </c>
      <c r="D312">
        <v>11874</v>
      </c>
      <c r="E312" t="s">
        <v>2</v>
      </c>
      <c r="F312" t="s">
        <v>3</v>
      </c>
      <c r="G312" t="s">
        <v>4</v>
      </c>
      <c r="H312" t="s">
        <v>679</v>
      </c>
      <c r="I312" s="1">
        <v>45105</v>
      </c>
      <c r="J312" s="1">
        <v>45107</v>
      </c>
      <c r="K312" s="1">
        <v>45199</v>
      </c>
      <c r="L312" s="1">
        <v>45199</v>
      </c>
      <c r="M312" s="2">
        <v>5457627.0899999999</v>
      </c>
      <c r="N312" s="39">
        <f t="shared" si="206"/>
        <v>45107</v>
      </c>
      <c r="O312" t="s">
        <v>7</v>
      </c>
      <c r="P312" t="s">
        <v>8</v>
      </c>
      <c r="Q312" s="4">
        <v>1.4E-2</v>
      </c>
      <c r="R312" s="1">
        <v>45105</v>
      </c>
      <c r="S312" s="1">
        <v>45107</v>
      </c>
      <c r="T312" s="1">
        <v>45199</v>
      </c>
      <c r="U312" s="1">
        <v>45199</v>
      </c>
      <c r="V312" s="5">
        <f t="shared" si="207"/>
        <v>0</v>
      </c>
      <c r="W312">
        <f t="shared" si="208"/>
        <v>0</v>
      </c>
      <c r="X312" s="6">
        <v>-49718.542834105312</v>
      </c>
      <c r="Y312" s="6">
        <v>-49718.542834105312</v>
      </c>
      <c r="Z312" s="6">
        <v>-50182.274689539991</v>
      </c>
      <c r="AA312" s="6">
        <v>-50182.274689539991</v>
      </c>
      <c r="AB312">
        <v>0.99075905071454762</v>
      </c>
      <c r="AC312">
        <v>-757.70056099499993</v>
      </c>
      <c r="AD312" s="7">
        <v>5457627.0899999999</v>
      </c>
      <c r="AE312" s="13">
        <v>3.5979999999999998E-2</v>
      </c>
      <c r="AF312" s="8">
        <v>1.4E-2</v>
      </c>
      <c r="AG312" s="6">
        <v>-19345.736511325027</v>
      </c>
      <c r="AH312" s="6">
        <v>-19526.176921999999</v>
      </c>
      <c r="AI312" s="9">
        <v>-69064.279345430346</v>
      </c>
      <c r="AJ312" t="s">
        <v>6</v>
      </c>
      <c r="AK312">
        <f t="shared" ref="AK312:AK319" si="245">VLOOKUP(I312,$AR$2:$AS$603,2,FALSE)</f>
        <v>3.5979999999999999</v>
      </c>
      <c r="AL312" s="8">
        <f t="shared" ref="AL312:AL319" si="246">AK312/100+$AT$1</f>
        <v>4.598E-2</v>
      </c>
      <c r="AM312" s="35">
        <f t="shared" ref="AM312:AM319" si="247">AK312/100-$AT$1</f>
        <v>2.5979999999999996E-2</v>
      </c>
      <c r="AN312" s="4">
        <f t="shared" ref="AN312:AN319" si="248">IF(AND(RIGHT(O312,3)="Max",AM312&lt;0%),0%,AM312)</f>
        <v>2.5979999999999996E-2</v>
      </c>
      <c r="AO312" s="36">
        <f t="shared" ref="AO312:AO319" si="249">-(((AL312+AF312)*AD312*V312))</f>
        <v>0</v>
      </c>
      <c r="AP312" s="37">
        <f t="shared" ref="AP312:AP319" si="250">-(((AE312+AF312)*AD312*V312))</f>
        <v>0</v>
      </c>
      <c r="AQ312" s="36">
        <f t="shared" ref="AQ312:AQ319" si="251">-(((AN312+AF312)*AD312*V312))</f>
        <v>0</v>
      </c>
      <c r="AR312" s="31">
        <v>45001</v>
      </c>
      <c r="AS312" s="32">
        <v>2.6459999999999999</v>
      </c>
      <c r="AT312" s="10"/>
      <c r="BU312" s="1"/>
      <c r="CC312" s="11"/>
      <c r="CD312" s="11"/>
    </row>
    <row r="313" spans="1:82" ht="15" customHeight="1" x14ac:dyDescent="0.25">
      <c r="A313">
        <v>23290</v>
      </c>
      <c r="B313" t="s">
        <v>717</v>
      </c>
      <c r="C313" t="s">
        <v>718</v>
      </c>
      <c r="D313">
        <v>11878</v>
      </c>
      <c r="E313" t="s">
        <v>2</v>
      </c>
      <c r="F313" t="s">
        <v>3</v>
      </c>
      <c r="G313" t="s">
        <v>4</v>
      </c>
      <c r="H313" t="s">
        <v>719</v>
      </c>
      <c r="I313" s="1">
        <v>45105</v>
      </c>
      <c r="J313" s="1">
        <v>45107</v>
      </c>
      <c r="K313" s="1">
        <v>45198</v>
      </c>
      <c r="L313" s="1">
        <v>45198</v>
      </c>
      <c r="M313" s="2">
        <v>22916666.710000001</v>
      </c>
      <c r="N313" s="39">
        <f t="shared" si="206"/>
        <v>45107</v>
      </c>
      <c r="O313" t="s">
        <v>7</v>
      </c>
      <c r="P313" t="s">
        <v>8</v>
      </c>
      <c r="Q313" s="4">
        <v>1.6E-2</v>
      </c>
      <c r="R313" s="1">
        <v>45105</v>
      </c>
      <c r="S313" s="1">
        <v>45107</v>
      </c>
      <c r="T313" s="1">
        <v>45198</v>
      </c>
      <c r="U313" s="1">
        <v>45198</v>
      </c>
      <c r="V313" s="5">
        <f t="shared" si="207"/>
        <v>0</v>
      </c>
      <c r="W313">
        <f t="shared" si="208"/>
        <v>0</v>
      </c>
      <c r="X313" s="6">
        <v>-206522.04919775479</v>
      </c>
      <c r="Y313" s="6">
        <v>-206522.04919775479</v>
      </c>
      <c r="Z313" s="6">
        <v>-208425.81057929943</v>
      </c>
      <c r="AA313" s="6">
        <v>-208425.81057929943</v>
      </c>
      <c r="AB313">
        <v>0.99086599986703505</v>
      </c>
      <c r="AC313">
        <v>-3308.9120432938889</v>
      </c>
      <c r="AD313" s="7">
        <v>22916666.710000001</v>
      </c>
      <c r="AE313" s="13">
        <v>3.5979999999999998E-2</v>
      </c>
      <c r="AF313" s="8">
        <v>1.6E-2</v>
      </c>
      <c r="AG313" s="6">
        <v>-91838.598865038264</v>
      </c>
      <c r="AH313" s="6">
        <v>-92685.185360444448</v>
      </c>
      <c r="AI313" s="9">
        <v>-298360.64806279307</v>
      </c>
      <c r="AJ313" t="s">
        <v>6</v>
      </c>
      <c r="AK313">
        <f t="shared" si="245"/>
        <v>3.5979999999999999</v>
      </c>
      <c r="AL313" s="8">
        <f t="shared" si="246"/>
        <v>4.598E-2</v>
      </c>
      <c r="AM313" s="35">
        <f t="shared" si="247"/>
        <v>2.5979999999999996E-2</v>
      </c>
      <c r="AN313" s="4">
        <f t="shared" si="248"/>
        <v>2.5979999999999996E-2</v>
      </c>
      <c r="AO313" s="36">
        <f t="shared" si="249"/>
        <v>0</v>
      </c>
      <c r="AP313" s="37">
        <f t="shared" si="250"/>
        <v>0</v>
      </c>
      <c r="AQ313" s="36">
        <f t="shared" si="251"/>
        <v>0</v>
      </c>
      <c r="AR313" s="31">
        <v>45002</v>
      </c>
      <c r="AS313" s="32">
        <v>2.75</v>
      </c>
      <c r="AT313" s="10"/>
      <c r="BU313" s="1"/>
      <c r="CC313" s="11"/>
      <c r="CD313" s="11"/>
    </row>
    <row r="314" spans="1:82" ht="15" customHeight="1" x14ac:dyDescent="0.25">
      <c r="A314">
        <v>21725</v>
      </c>
      <c r="B314" t="s">
        <v>720</v>
      </c>
      <c r="C314" t="s">
        <v>721</v>
      </c>
      <c r="D314">
        <v>11879</v>
      </c>
      <c r="E314" t="s">
        <v>2</v>
      </c>
      <c r="F314" t="s">
        <v>3</v>
      </c>
      <c r="G314" t="s">
        <v>4</v>
      </c>
      <c r="H314" t="s">
        <v>590</v>
      </c>
      <c r="I314" s="1">
        <v>45105</v>
      </c>
      <c r="J314" s="1">
        <v>45107</v>
      </c>
      <c r="K314" s="1">
        <v>45289</v>
      </c>
      <c r="L314" s="1">
        <v>45289</v>
      </c>
      <c r="M314" s="2">
        <v>8042442.5999999996</v>
      </c>
      <c r="N314" s="39">
        <f t="shared" si="206"/>
        <v>45107</v>
      </c>
      <c r="O314" t="s">
        <v>33</v>
      </c>
      <c r="P314" t="s">
        <v>8</v>
      </c>
      <c r="Q314" s="4">
        <v>1.1900000000000001E-2</v>
      </c>
      <c r="R314" s="1">
        <v>45105</v>
      </c>
      <c r="S314" s="1">
        <v>45107</v>
      </c>
      <c r="T314" s="1">
        <v>45289</v>
      </c>
      <c r="U314" s="1">
        <v>45289</v>
      </c>
      <c r="V314" s="5">
        <f t="shared" si="207"/>
        <v>0</v>
      </c>
      <c r="W314">
        <f t="shared" si="208"/>
        <v>0</v>
      </c>
      <c r="X314" s="6">
        <v>-156806.99469126257</v>
      </c>
      <c r="Y314" s="6">
        <v>-156806.99469126257</v>
      </c>
      <c r="Z314" s="6">
        <v>-159789.93039099997</v>
      </c>
      <c r="AA314" s="6">
        <v>-159789.93039099997</v>
      </c>
      <c r="AB314">
        <v>0.98133214219169962</v>
      </c>
      <c r="AC314">
        <v>-1143.8140586666664</v>
      </c>
      <c r="AD314" s="7">
        <v>8042442.5999999996</v>
      </c>
      <c r="AE314" s="13">
        <v>3.9300000000000002E-2</v>
      </c>
      <c r="AF314" s="8">
        <v>1.1900000000000001E-2</v>
      </c>
      <c r="AG314" s="6">
        <v>-47480.998392519716</v>
      </c>
      <c r="AH314" s="6">
        <v>-48384.228286333331</v>
      </c>
      <c r="AI314" s="9">
        <v>-204287.99308378229</v>
      </c>
      <c r="AJ314" t="s">
        <v>6</v>
      </c>
      <c r="AK314">
        <f t="shared" si="245"/>
        <v>3.5979999999999999</v>
      </c>
      <c r="AL314" s="8">
        <f t="shared" si="246"/>
        <v>4.598E-2</v>
      </c>
      <c r="AM314" s="35">
        <f t="shared" si="247"/>
        <v>2.5979999999999996E-2</v>
      </c>
      <c r="AN314" s="4">
        <f t="shared" si="248"/>
        <v>2.5979999999999996E-2</v>
      </c>
      <c r="AO314" s="36">
        <f t="shared" si="249"/>
        <v>0</v>
      </c>
      <c r="AP314" s="37">
        <f t="shared" si="250"/>
        <v>0</v>
      </c>
      <c r="AQ314" s="36">
        <f t="shared" si="251"/>
        <v>0</v>
      </c>
      <c r="AR314" s="31">
        <v>45005</v>
      </c>
      <c r="AS314" s="32">
        <v>2.8919999999999999</v>
      </c>
      <c r="AT314" s="10"/>
      <c r="BU314" s="1"/>
      <c r="CC314" s="11"/>
      <c r="CD314" s="11"/>
    </row>
    <row r="315" spans="1:82" ht="15" customHeight="1" x14ac:dyDescent="0.25">
      <c r="A315">
        <v>23430</v>
      </c>
      <c r="B315" t="s">
        <v>722</v>
      </c>
      <c r="C315" t="s">
        <v>723</v>
      </c>
      <c r="D315">
        <v>11883</v>
      </c>
      <c r="E315" t="s">
        <v>2</v>
      </c>
      <c r="F315" t="s">
        <v>3</v>
      </c>
      <c r="G315" t="s">
        <v>4</v>
      </c>
      <c r="H315" t="s">
        <v>156</v>
      </c>
      <c r="I315" s="1">
        <v>45041</v>
      </c>
      <c r="J315" s="1">
        <v>45043</v>
      </c>
      <c r="K315" s="1">
        <v>45134</v>
      </c>
      <c r="L315" s="1">
        <v>45134</v>
      </c>
      <c r="M315" s="2">
        <v>21333333.34</v>
      </c>
      <c r="N315" s="39">
        <f t="shared" si="206"/>
        <v>45107</v>
      </c>
      <c r="O315" t="s">
        <v>7</v>
      </c>
      <c r="P315" t="s">
        <v>8</v>
      </c>
      <c r="Q315" s="4"/>
      <c r="R315" s="1">
        <v>45041</v>
      </c>
      <c r="S315" s="1">
        <v>45043</v>
      </c>
      <c r="T315" s="1">
        <v>45134</v>
      </c>
      <c r="U315" s="1">
        <v>45132</v>
      </c>
      <c r="V315" s="5">
        <f t="shared" si="207"/>
        <v>0.17534246575342466</v>
      </c>
      <c r="W315">
        <f t="shared" si="208"/>
        <v>64</v>
      </c>
      <c r="X315" s="6">
        <v>-205078.61967645033</v>
      </c>
      <c r="Y315" s="6">
        <v>-205078.61967645033</v>
      </c>
      <c r="Z315" s="6">
        <v>-205601.58033870001</v>
      </c>
      <c r="AA315" s="6">
        <v>-205601.58033870001</v>
      </c>
      <c r="AB315">
        <v>0.99745643656343408</v>
      </c>
      <c r="AC315">
        <v>-2259.3580256999999</v>
      </c>
      <c r="AD315" s="7">
        <v>24888888.899999999</v>
      </c>
      <c r="AE315" s="13">
        <v>3.2680000000000001E-2</v>
      </c>
      <c r="AF315" s="8">
        <v>0</v>
      </c>
      <c r="AG315" s="6">
        <v>0</v>
      </c>
      <c r="AH315" s="6">
        <v>0</v>
      </c>
      <c r="AI315" s="9">
        <v>-205078.61967645033</v>
      </c>
      <c r="AJ315" t="s">
        <v>6</v>
      </c>
      <c r="AK315">
        <f t="shared" si="245"/>
        <v>3.2679999999999998</v>
      </c>
      <c r="AL315" s="8">
        <f t="shared" si="246"/>
        <v>4.2680000000000003E-2</v>
      </c>
      <c r="AM315" s="35">
        <f t="shared" si="247"/>
        <v>2.2679999999999999E-2</v>
      </c>
      <c r="AN315" s="4">
        <f t="shared" si="248"/>
        <v>2.2679999999999999E-2</v>
      </c>
      <c r="AO315" s="36">
        <f t="shared" si="249"/>
        <v>-186258.89810446027</v>
      </c>
      <c r="AP315" s="37">
        <f t="shared" si="250"/>
        <v>-142618.10660856985</v>
      </c>
      <c r="AQ315" s="36">
        <f t="shared" si="251"/>
        <v>-98977.31511267944</v>
      </c>
      <c r="AR315" s="31">
        <v>45006</v>
      </c>
      <c r="AS315" s="32">
        <v>2.9079999999999999</v>
      </c>
      <c r="AT315" s="10"/>
      <c r="BU315" s="1"/>
      <c r="CC315" s="11"/>
      <c r="CD315" s="11"/>
    </row>
    <row r="316" spans="1:82" ht="15" customHeight="1" x14ac:dyDescent="0.25">
      <c r="A316">
        <v>23429</v>
      </c>
      <c r="B316" t="s">
        <v>722</v>
      </c>
      <c r="C316" t="s">
        <v>723</v>
      </c>
      <c r="D316">
        <v>11883</v>
      </c>
      <c r="E316" t="s">
        <v>2</v>
      </c>
      <c r="F316" t="s">
        <v>3</v>
      </c>
      <c r="G316" t="s">
        <v>4</v>
      </c>
      <c r="H316" t="s">
        <v>156</v>
      </c>
      <c r="I316" s="1">
        <v>45041</v>
      </c>
      <c r="J316" s="1">
        <v>45043</v>
      </c>
      <c r="K316" s="1">
        <v>45134</v>
      </c>
      <c r="L316" s="1">
        <v>45132</v>
      </c>
      <c r="M316" s="2">
        <v>24888888.899999999</v>
      </c>
      <c r="N316" s="39">
        <f t="shared" si="206"/>
        <v>45107</v>
      </c>
      <c r="O316" t="s">
        <v>7</v>
      </c>
      <c r="P316" t="s">
        <v>8</v>
      </c>
      <c r="Q316" s="4"/>
      <c r="R316" s="1">
        <v>45041</v>
      </c>
      <c r="S316" s="1">
        <v>45043</v>
      </c>
      <c r="T316" s="1">
        <v>45134</v>
      </c>
      <c r="U316" s="1">
        <v>45134</v>
      </c>
      <c r="V316" s="5">
        <f t="shared" si="207"/>
        <v>0.17534246575342466</v>
      </c>
      <c r="W316">
        <f t="shared" si="208"/>
        <v>64</v>
      </c>
      <c r="X316" s="6">
        <v>-175748.09718309017</v>
      </c>
      <c r="Y316" s="6">
        <v>-175748.09718309017</v>
      </c>
      <c r="Z316" s="6">
        <v>-176229.92598099777</v>
      </c>
      <c r="AA316" s="6">
        <v>-176229.92598099777</v>
      </c>
      <c r="AB316">
        <v>0.99726590818656113</v>
      </c>
      <c r="AC316">
        <v>-1936.5925931977777</v>
      </c>
      <c r="AD316" s="7">
        <v>21333333.34</v>
      </c>
      <c r="AE316" s="13">
        <v>3.2680000000000001E-2</v>
      </c>
      <c r="AF316" s="8">
        <v>0</v>
      </c>
      <c r="AG316" s="6">
        <v>0</v>
      </c>
      <c r="AH316" s="6">
        <v>0</v>
      </c>
      <c r="AI316" s="9">
        <v>-175748.09718309017</v>
      </c>
      <c r="AJ316" t="s">
        <v>6</v>
      </c>
      <c r="AK316">
        <f t="shared" si="245"/>
        <v>3.2679999999999998</v>
      </c>
      <c r="AL316" s="8">
        <f t="shared" si="246"/>
        <v>4.2680000000000003E-2</v>
      </c>
      <c r="AM316" s="35">
        <f t="shared" si="247"/>
        <v>2.2679999999999999E-2</v>
      </c>
      <c r="AN316" s="4">
        <f t="shared" si="248"/>
        <v>2.2679999999999999E-2</v>
      </c>
      <c r="AO316" s="36">
        <f t="shared" si="249"/>
        <v>-159650.48406815561</v>
      </c>
      <c r="AP316" s="37">
        <f t="shared" si="250"/>
        <v>-122244.09136240219</v>
      </c>
      <c r="AQ316" s="36">
        <f t="shared" si="251"/>
        <v>-84837.698656648761</v>
      </c>
      <c r="AR316" s="31">
        <v>45007</v>
      </c>
      <c r="AS316" s="32">
        <v>3.0019999999999998</v>
      </c>
      <c r="AT316" s="10"/>
      <c r="BU316" s="1"/>
      <c r="CC316" s="11"/>
      <c r="CD316" s="11"/>
    </row>
    <row r="317" spans="1:82" ht="15" customHeight="1" x14ac:dyDescent="0.25">
      <c r="A317">
        <v>17430</v>
      </c>
      <c r="B317" t="s">
        <v>724</v>
      </c>
      <c r="C317" t="s">
        <v>725</v>
      </c>
      <c r="D317">
        <v>11884</v>
      </c>
      <c r="E317" t="s">
        <v>2</v>
      </c>
      <c r="F317" t="s">
        <v>3</v>
      </c>
      <c r="G317" t="s">
        <v>4</v>
      </c>
      <c r="H317" t="s">
        <v>726</v>
      </c>
      <c r="I317" s="1">
        <v>45097</v>
      </c>
      <c r="J317" s="1">
        <v>45099</v>
      </c>
      <c r="K317" s="1">
        <v>45129</v>
      </c>
      <c r="L317" s="1">
        <v>45129</v>
      </c>
      <c r="M317" s="2">
        <v>1763334.9</v>
      </c>
      <c r="N317" s="39">
        <f t="shared" si="206"/>
        <v>45107</v>
      </c>
      <c r="O317" t="s">
        <v>7</v>
      </c>
      <c r="P317" t="s">
        <v>8</v>
      </c>
      <c r="Q317" s="4">
        <v>2.4E-2</v>
      </c>
      <c r="R317" s="1">
        <v>45097</v>
      </c>
      <c r="S317" s="1">
        <v>45099</v>
      </c>
      <c r="T317" s="1">
        <v>45129</v>
      </c>
      <c r="U317" s="1">
        <v>45129</v>
      </c>
      <c r="V317" s="5">
        <f t="shared" si="207"/>
        <v>2.1917808219178082E-2</v>
      </c>
      <c r="W317">
        <f t="shared" si="208"/>
        <v>8</v>
      </c>
      <c r="X317" s="6">
        <v>-5258.9706129475899</v>
      </c>
      <c r="Y317" s="6">
        <v>-5258.9706129475899</v>
      </c>
      <c r="Z317" s="6">
        <v>-5270.9019052499989</v>
      </c>
      <c r="AA317" s="6">
        <v>-5270.9019052499989</v>
      </c>
      <c r="AB317">
        <v>0.99773638505954265</v>
      </c>
      <c r="AC317">
        <v>-293.25239017499996</v>
      </c>
      <c r="AD317" s="7">
        <v>1763334.9</v>
      </c>
      <c r="AE317" s="13">
        <v>3.5869999999999999E-2</v>
      </c>
      <c r="AF317" s="8">
        <v>2.4E-2</v>
      </c>
      <c r="AG317" s="6">
        <v>-3518.6867775506598</v>
      </c>
      <c r="AH317" s="6">
        <v>-3526.6697999999997</v>
      </c>
      <c r="AI317" s="9">
        <v>-8777.6573904982506</v>
      </c>
      <c r="AJ317" t="s">
        <v>6</v>
      </c>
      <c r="AK317">
        <f t="shared" si="245"/>
        <v>3.5870000000000002</v>
      </c>
      <c r="AL317" s="8">
        <f t="shared" si="246"/>
        <v>4.5870000000000001E-2</v>
      </c>
      <c r="AM317" s="35">
        <f t="shared" si="247"/>
        <v>2.5869999999999997E-2</v>
      </c>
      <c r="AN317" s="4">
        <f t="shared" si="248"/>
        <v>2.5869999999999997E-2</v>
      </c>
      <c r="AO317" s="36">
        <f t="shared" si="249"/>
        <v>-2700.3662348054795</v>
      </c>
      <c r="AP317" s="37">
        <f t="shared" si="250"/>
        <v>-2313.8818731616439</v>
      </c>
      <c r="AQ317" s="36">
        <f t="shared" si="251"/>
        <v>-1927.397511517808</v>
      </c>
      <c r="AR317" s="31">
        <v>45008</v>
      </c>
      <c r="AS317" s="32">
        <v>2.99</v>
      </c>
      <c r="AT317" s="10"/>
      <c r="BU317" s="1"/>
      <c r="CC317" s="11"/>
      <c r="CD317" s="11"/>
    </row>
    <row r="318" spans="1:82" ht="15" customHeight="1" x14ac:dyDescent="0.25">
      <c r="A318">
        <v>13988</v>
      </c>
      <c r="B318" t="s">
        <v>727</v>
      </c>
      <c r="C318" t="s">
        <v>728</v>
      </c>
      <c r="D318">
        <v>11888</v>
      </c>
      <c r="E318" t="s">
        <v>55</v>
      </c>
      <c r="F318" t="s">
        <v>3</v>
      </c>
      <c r="G318" t="s">
        <v>4</v>
      </c>
      <c r="H318" t="s">
        <v>729</v>
      </c>
      <c r="I318" s="1">
        <v>45105</v>
      </c>
      <c r="J318" s="1">
        <v>45107</v>
      </c>
      <c r="K318" s="1">
        <v>45137</v>
      </c>
      <c r="L318" s="1">
        <v>45137</v>
      </c>
      <c r="M318" s="2">
        <v>346153.68</v>
      </c>
      <c r="N318" s="39">
        <f t="shared" si="206"/>
        <v>45107</v>
      </c>
      <c r="O318" t="s">
        <v>70</v>
      </c>
      <c r="P318" t="s">
        <v>109</v>
      </c>
      <c r="Q318" s="4">
        <v>3.2500000000000001E-2</v>
      </c>
      <c r="R318" s="1">
        <v>45105</v>
      </c>
      <c r="S318" s="1">
        <v>45107</v>
      </c>
      <c r="T318" s="1">
        <v>45137</v>
      </c>
      <c r="U318" s="1">
        <v>45137</v>
      </c>
      <c r="V318" s="5">
        <f t="shared" si="207"/>
        <v>0</v>
      </c>
      <c r="W318">
        <f t="shared" si="208"/>
        <v>0</v>
      </c>
      <c r="X318" s="6">
        <v>-982.97936778648773</v>
      </c>
      <c r="Y318" s="6">
        <v>-982.97936778648773</v>
      </c>
      <c r="Z318" s="6">
        <v>-985.96106519999989</v>
      </c>
      <c r="AA318" s="6">
        <v>-985.96106519999989</v>
      </c>
      <c r="AB318">
        <v>0.99697584669541961</v>
      </c>
      <c r="AC318">
        <v>-64.115353839999997</v>
      </c>
      <c r="AD318" s="7">
        <v>346153.68</v>
      </c>
      <c r="AE318" s="13">
        <v>3.4180000000000002E-2</v>
      </c>
      <c r="AF318" s="8">
        <v>3.2500000000000001E-2</v>
      </c>
      <c r="AG318" s="6">
        <v>-934.66440763782487</v>
      </c>
      <c r="AH318" s="6">
        <v>-937.49955</v>
      </c>
      <c r="AI318" s="9">
        <v>-1917.6437754243125</v>
      </c>
      <c r="AJ318" t="s">
        <v>6</v>
      </c>
      <c r="AK318">
        <f t="shared" si="245"/>
        <v>3.5979999999999999</v>
      </c>
      <c r="AL318" s="8">
        <f t="shared" si="246"/>
        <v>4.598E-2</v>
      </c>
      <c r="AM318" s="35">
        <f t="shared" si="247"/>
        <v>2.5979999999999996E-2</v>
      </c>
      <c r="AN318" s="4">
        <f t="shared" si="248"/>
        <v>2.5979999999999996E-2</v>
      </c>
      <c r="AO318" s="36">
        <f t="shared" si="249"/>
        <v>0</v>
      </c>
      <c r="AP318" s="37">
        <f t="shared" si="250"/>
        <v>0</v>
      </c>
      <c r="AQ318" s="36">
        <f t="shared" si="251"/>
        <v>0</v>
      </c>
      <c r="AR318" s="31">
        <v>45009</v>
      </c>
      <c r="AS318" s="32">
        <v>3.0249999999999999</v>
      </c>
      <c r="AT318" s="10"/>
      <c r="BU318" s="1"/>
      <c r="CC318" s="11"/>
      <c r="CD318" s="11"/>
    </row>
    <row r="319" spans="1:82" ht="15" customHeight="1" x14ac:dyDescent="0.25">
      <c r="A319">
        <v>14606</v>
      </c>
      <c r="B319" t="s">
        <v>730</v>
      </c>
      <c r="C319" t="s">
        <v>731</v>
      </c>
      <c r="D319">
        <v>11889</v>
      </c>
      <c r="E319" t="s">
        <v>2</v>
      </c>
      <c r="F319" t="s">
        <v>3</v>
      </c>
      <c r="G319" t="s">
        <v>4</v>
      </c>
      <c r="H319" t="s">
        <v>590</v>
      </c>
      <c r="I319" s="1">
        <v>45105</v>
      </c>
      <c r="J319" s="1">
        <v>45107</v>
      </c>
      <c r="K319" s="1">
        <v>45199</v>
      </c>
      <c r="L319" s="1">
        <v>45199</v>
      </c>
      <c r="M319" s="2">
        <v>351038</v>
      </c>
      <c r="N319" s="39">
        <f t="shared" si="206"/>
        <v>45107</v>
      </c>
      <c r="O319" t="s">
        <v>7</v>
      </c>
      <c r="P319" t="s">
        <v>8</v>
      </c>
      <c r="Q319" s="4">
        <v>1.35E-2</v>
      </c>
      <c r="R319" s="1">
        <v>45105</v>
      </c>
      <c r="S319" s="1">
        <v>45107</v>
      </c>
      <c r="T319" s="1">
        <v>45199</v>
      </c>
      <c r="U319" s="1">
        <v>45199</v>
      </c>
      <c r="V319" s="5">
        <f t="shared" si="207"/>
        <v>0</v>
      </c>
      <c r="W319">
        <f t="shared" si="208"/>
        <v>0</v>
      </c>
      <c r="X319" s="6">
        <v>-3197.9278817671402</v>
      </c>
      <c r="Y319" s="6">
        <v>-3197.9278817671402</v>
      </c>
      <c r="Z319" s="6">
        <v>-3227.7554057777775</v>
      </c>
      <c r="AA319" s="6">
        <v>-3227.7554057777775</v>
      </c>
      <c r="AB319">
        <v>0.99075905071454762</v>
      </c>
      <c r="AC319">
        <v>-48.248222888888883</v>
      </c>
      <c r="AD319" s="7">
        <v>351038</v>
      </c>
      <c r="AE319" s="13">
        <v>3.5979999999999998E-2</v>
      </c>
      <c r="AF319" s="8">
        <v>1.35E-2</v>
      </c>
      <c r="AG319" s="6">
        <v>-1199.8895609743299</v>
      </c>
      <c r="AH319" s="6">
        <v>-1211.0810999999999</v>
      </c>
      <c r="AI319" s="9">
        <v>-4397.8174427414706</v>
      </c>
      <c r="AJ319" t="s">
        <v>6</v>
      </c>
      <c r="AK319">
        <f t="shared" si="245"/>
        <v>3.5979999999999999</v>
      </c>
      <c r="AL319" s="8">
        <f t="shared" si="246"/>
        <v>4.598E-2</v>
      </c>
      <c r="AM319" s="35">
        <f t="shared" si="247"/>
        <v>2.5979999999999996E-2</v>
      </c>
      <c r="AN319" s="4">
        <f t="shared" si="248"/>
        <v>2.5979999999999996E-2</v>
      </c>
      <c r="AO319" s="36">
        <f t="shared" si="249"/>
        <v>0</v>
      </c>
      <c r="AP319" s="37">
        <f t="shared" si="250"/>
        <v>0</v>
      </c>
      <c r="AQ319" s="36">
        <f t="shared" si="251"/>
        <v>0</v>
      </c>
      <c r="AR319" s="31">
        <v>45012</v>
      </c>
      <c r="AS319" s="32">
        <v>3.012</v>
      </c>
      <c r="AT319" s="10"/>
      <c r="BU319" s="1"/>
      <c r="CC319" s="11"/>
      <c r="CD319" s="11"/>
    </row>
    <row r="320" spans="1:82" ht="15" customHeight="1" x14ac:dyDescent="0.25">
      <c r="A320">
        <v>24841</v>
      </c>
      <c r="B320" t="s">
        <v>732</v>
      </c>
      <c r="C320" t="s">
        <v>733</v>
      </c>
      <c r="D320">
        <v>11891</v>
      </c>
      <c r="E320" t="s">
        <v>127</v>
      </c>
      <c r="F320" t="s">
        <v>3</v>
      </c>
      <c r="G320" t="s">
        <v>4</v>
      </c>
      <c r="H320" t="s">
        <v>95</v>
      </c>
      <c r="I320" s="1"/>
      <c r="J320" s="1">
        <v>45078</v>
      </c>
      <c r="K320" s="1">
        <v>45108</v>
      </c>
      <c r="L320" s="1">
        <v>45078</v>
      </c>
      <c r="M320" s="2">
        <v>7340816.3600000003</v>
      </c>
      <c r="N320" s="39">
        <f t="shared" si="206"/>
        <v>45107</v>
      </c>
      <c r="O320">
        <v>1.2500000000000001E-2</v>
      </c>
      <c r="P320" t="s">
        <v>8</v>
      </c>
      <c r="Q320" s="4"/>
      <c r="R320" s="1">
        <v>45078</v>
      </c>
      <c r="S320" s="1">
        <v>45078</v>
      </c>
      <c r="T320" s="1">
        <v>45108</v>
      </c>
      <c r="U320" s="1">
        <v>45078</v>
      </c>
      <c r="V320" s="5">
        <f t="shared" si="207"/>
        <v>7.9452054794520555E-2</v>
      </c>
      <c r="W320">
        <f t="shared" si="208"/>
        <v>29</v>
      </c>
      <c r="X320" s="6">
        <v>0</v>
      </c>
      <c r="Y320" s="6">
        <v>0</v>
      </c>
      <c r="Z320" s="6">
        <v>-7646.6837083333339</v>
      </c>
      <c r="AA320" s="6">
        <v>-7646.6837083333339</v>
      </c>
      <c r="AB320">
        <v>0</v>
      </c>
      <c r="AC320">
        <v>-254.88945694444448</v>
      </c>
      <c r="AD320" s="7">
        <v>7340816.3600000003</v>
      </c>
      <c r="AE320" s="13">
        <v>1.2500000000000001E-2</v>
      </c>
      <c r="AF320" s="8">
        <v>0</v>
      </c>
      <c r="AG320" s="6">
        <v>0</v>
      </c>
      <c r="AH320" s="6">
        <v>0</v>
      </c>
      <c r="AI320" s="9">
        <v>-7646.6837083333339</v>
      </c>
      <c r="AJ320" t="s">
        <v>6</v>
      </c>
      <c r="AO320" s="40">
        <f>AP320</f>
        <v>-7290.5367958904117</v>
      </c>
      <c r="AP320" s="40">
        <f>-V320*M320*AE320</f>
        <v>-7290.5367958904117</v>
      </c>
      <c r="AQ320" s="40">
        <f>AP320</f>
        <v>-7290.5367958904117</v>
      </c>
      <c r="AR320" s="31">
        <v>45013</v>
      </c>
      <c r="AS320" s="32">
        <v>2.99</v>
      </c>
      <c r="AT320" s="10"/>
      <c r="BU320" s="1"/>
      <c r="CC320" s="11"/>
      <c r="CD320" s="11"/>
    </row>
    <row r="321" spans="1:82" ht="15" customHeight="1" x14ac:dyDescent="0.25">
      <c r="A321">
        <v>23795</v>
      </c>
      <c r="B321" t="s">
        <v>734</v>
      </c>
      <c r="C321" t="s">
        <v>735</v>
      </c>
      <c r="D321">
        <v>11892</v>
      </c>
      <c r="E321" t="s">
        <v>2</v>
      </c>
      <c r="F321" t="s">
        <v>3</v>
      </c>
      <c r="G321" t="s">
        <v>4</v>
      </c>
      <c r="H321" t="s">
        <v>736</v>
      </c>
      <c r="I321" s="1">
        <v>45105</v>
      </c>
      <c r="J321" s="1">
        <v>45107</v>
      </c>
      <c r="K321" s="1">
        <v>45198</v>
      </c>
      <c r="L321" s="1">
        <v>45198</v>
      </c>
      <c r="M321" s="2">
        <v>528000</v>
      </c>
      <c r="N321" s="39">
        <f t="shared" si="206"/>
        <v>45107</v>
      </c>
      <c r="O321" t="s">
        <v>15</v>
      </c>
      <c r="P321" t="s">
        <v>8</v>
      </c>
      <c r="Q321" s="4">
        <v>2.75E-2</v>
      </c>
      <c r="R321" s="1">
        <v>45105</v>
      </c>
      <c r="S321" s="1">
        <v>45107</v>
      </c>
      <c r="T321" s="1">
        <v>45198</v>
      </c>
      <c r="U321" s="1">
        <v>45198</v>
      </c>
      <c r="V321" s="5">
        <f t="shared" si="207"/>
        <v>0</v>
      </c>
      <c r="W321">
        <f t="shared" si="208"/>
        <v>0</v>
      </c>
      <c r="X321" s="6">
        <v>-4758.2680045188172</v>
      </c>
      <c r="Y321" s="6">
        <v>-4758.2680045188172</v>
      </c>
      <c r="Z321" s="6">
        <v>-4802.130666666666</v>
      </c>
      <c r="AA321" s="6">
        <v>-4802.130666666666</v>
      </c>
      <c r="AB321">
        <v>0.99086599986703505</v>
      </c>
      <c r="AC321">
        <v>-93.103999999999999</v>
      </c>
      <c r="AD321" s="7">
        <v>528000</v>
      </c>
      <c r="AE321" s="13">
        <v>3.5979999999999998E-2</v>
      </c>
      <c r="AF321" s="8">
        <v>2.75E-2</v>
      </c>
      <c r="AG321" s="6">
        <v>-3636.8085081786407</v>
      </c>
      <c r="AH321" s="6">
        <v>-3670.333333333333</v>
      </c>
      <c r="AI321" s="9">
        <v>-8395.0765126974584</v>
      </c>
      <c r="AJ321" t="s">
        <v>6</v>
      </c>
      <c r="AK321">
        <f t="shared" ref="AK321:AK327" si="252">VLOOKUP(I321,$AR$2:$AS$603,2,FALSE)</f>
        <v>3.5979999999999999</v>
      </c>
      <c r="AL321" s="8">
        <f t="shared" ref="AL321:AL327" si="253">AK321/100+$AT$1</f>
        <v>4.598E-2</v>
      </c>
      <c r="AM321" s="35">
        <f t="shared" ref="AM321:AM327" si="254">AK321/100-$AT$1</f>
        <v>2.5979999999999996E-2</v>
      </c>
      <c r="AN321" s="4">
        <f t="shared" ref="AN321:AN327" si="255">IF(AND(RIGHT(O321,3)="Max",AM321&lt;0%),0%,AM321)</f>
        <v>2.5979999999999996E-2</v>
      </c>
      <c r="AO321" s="36">
        <f t="shared" ref="AO321:AO327" si="256">-(((AL321+AF321)*AD321*V321))</f>
        <v>0</v>
      </c>
      <c r="AP321" s="37">
        <f t="shared" ref="AP321:AP327" si="257">-(((AE321+AF321)*AD321*V321))</f>
        <v>0</v>
      </c>
      <c r="AQ321" s="36">
        <f t="shared" ref="AQ321:AQ327" si="258">-(((AN321+AF321)*AD321*V321))</f>
        <v>0</v>
      </c>
      <c r="AR321" s="31">
        <v>45014</v>
      </c>
      <c r="AS321" s="32">
        <v>3.0150000000000001</v>
      </c>
      <c r="AT321" s="10"/>
      <c r="BU321" s="1"/>
      <c r="CC321" s="11"/>
      <c r="CD321" s="11"/>
    </row>
    <row r="322" spans="1:82" ht="15" customHeight="1" x14ac:dyDescent="0.25">
      <c r="A322">
        <v>23812</v>
      </c>
      <c r="B322" t="s">
        <v>737</v>
      </c>
      <c r="C322" t="s">
        <v>738</v>
      </c>
      <c r="D322">
        <v>11893</v>
      </c>
      <c r="E322" t="s">
        <v>2</v>
      </c>
      <c r="F322" t="s">
        <v>3</v>
      </c>
      <c r="G322" t="s">
        <v>4</v>
      </c>
      <c r="H322" t="s">
        <v>736</v>
      </c>
      <c r="I322" s="1">
        <v>45105</v>
      </c>
      <c r="J322" s="1">
        <v>45107</v>
      </c>
      <c r="K322" s="1">
        <v>45198</v>
      </c>
      <c r="L322" s="1">
        <v>45198</v>
      </c>
      <c r="M322" s="2">
        <v>1150000</v>
      </c>
      <c r="N322" s="39">
        <f t="shared" si="206"/>
        <v>45107</v>
      </c>
      <c r="O322" t="s">
        <v>15</v>
      </c>
      <c r="P322" t="s">
        <v>8</v>
      </c>
      <c r="Q322" s="4">
        <v>2.75E-2</v>
      </c>
      <c r="R322" s="1">
        <v>45105</v>
      </c>
      <c r="S322" s="1">
        <v>45107</v>
      </c>
      <c r="T322" s="1">
        <v>45198</v>
      </c>
      <c r="U322" s="1">
        <v>45198</v>
      </c>
      <c r="V322" s="5">
        <f t="shared" si="207"/>
        <v>0</v>
      </c>
      <c r="W322">
        <f t="shared" si="208"/>
        <v>0</v>
      </c>
      <c r="X322" s="6">
        <v>-10363.651903781516</v>
      </c>
      <c r="Y322" s="6">
        <v>-10363.651903781516</v>
      </c>
      <c r="Z322" s="6">
        <v>-10459.18611111111</v>
      </c>
      <c r="AA322" s="6">
        <v>-10459.18611111111</v>
      </c>
      <c r="AB322">
        <v>0.99086599986703505</v>
      </c>
      <c r="AC322">
        <v>-202.78333333333333</v>
      </c>
      <c r="AD322" s="7">
        <v>1150000</v>
      </c>
      <c r="AE322" s="13">
        <v>3.5979999999999998E-2</v>
      </c>
      <c r="AF322" s="8">
        <v>2.75E-2</v>
      </c>
      <c r="AG322" s="6">
        <v>-7921.079137131509</v>
      </c>
      <c r="AH322" s="6">
        <v>-7994.0972222222217</v>
      </c>
      <c r="AI322" s="9">
        <v>-18284.731040913026</v>
      </c>
      <c r="AJ322" t="s">
        <v>6</v>
      </c>
      <c r="AK322">
        <f t="shared" si="252"/>
        <v>3.5979999999999999</v>
      </c>
      <c r="AL322" s="8">
        <f t="shared" si="253"/>
        <v>4.598E-2</v>
      </c>
      <c r="AM322" s="35">
        <f t="shared" si="254"/>
        <v>2.5979999999999996E-2</v>
      </c>
      <c r="AN322" s="4">
        <f t="shared" si="255"/>
        <v>2.5979999999999996E-2</v>
      </c>
      <c r="AO322" s="36">
        <f t="shared" si="256"/>
        <v>0</v>
      </c>
      <c r="AP322" s="37">
        <f t="shared" si="257"/>
        <v>0</v>
      </c>
      <c r="AQ322" s="36">
        <f t="shared" si="258"/>
        <v>0</v>
      </c>
      <c r="AR322" s="31">
        <v>45015</v>
      </c>
      <c r="AS322" s="32">
        <v>3.052</v>
      </c>
      <c r="AT322" s="10"/>
      <c r="BU322" s="1"/>
      <c r="CC322" s="11"/>
      <c r="CD322" s="11"/>
    </row>
    <row r="323" spans="1:82" ht="15" customHeight="1" x14ac:dyDescent="0.25">
      <c r="A323">
        <v>23829</v>
      </c>
      <c r="B323" t="s">
        <v>739</v>
      </c>
      <c r="C323" t="s">
        <v>740</v>
      </c>
      <c r="D323">
        <v>11894</v>
      </c>
      <c r="E323" t="s">
        <v>2</v>
      </c>
      <c r="F323" t="s">
        <v>3</v>
      </c>
      <c r="G323" t="s">
        <v>4</v>
      </c>
      <c r="H323" t="s">
        <v>736</v>
      </c>
      <c r="I323" s="1">
        <v>45105</v>
      </c>
      <c r="J323" s="1">
        <v>45107</v>
      </c>
      <c r="K323" s="1">
        <v>45198</v>
      </c>
      <c r="L323" s="1">
        <v>45198</v>
      </c>
      <c r="M323" s="2">
        <v>704000</v>
      </c>
      <c r="N323" s="39">
        <f t="shared" ref="N323:N386" si="259">$A$1</f>
        <v>45107</v>
      </c>
      <c r="O323" t="s">
        <v>15</v>
      </c>
      <c r="P323" t="s">
        <v>8</v>
      </c>
      <c r="Q323" s="4">
        <v>2.2499999999999999E-2</v>
      </c>
      <c r="R323" s="1">
        <v>45105</v>
      </c>
      <c r="S323" s="1">
        <v>45107</v>
      </c>
      <c r="T323" s="1">
        <v>45198</v>
      </c>
      <c r="U323" s="1">
        <v>45198</v>
      </c>
      <c r="V323" s="5">
        <f t="shared" ref="V323:V386" si="260">W323/365</f>
        <v>0</v>
      </c>
      <c r="W323">
        <f t="shared" ref="W323:W386" si="261">N323-J323</f>
        <v>0</v>
      </c>
      <c r="X323" s="6">
        <v>-6344.3573393584238</v>
      </c>
      <c r="Y323" s="6">
        <v>-6344.3573393584238</v>
      </c>
      <c r="Z323" s="6">
        <v>-6402.840888888888</v>
      </c>
      <c r="AA323" s="6">
        <v>-6402.840888888888</v>
      </c>
      <c r="AB323">
        <v>0.99086599986703505</v>
      </c>
      <c r="AC323">
        <v>-114.36088888888888</v>
      </c>
      <c r="AD323" s="7">
        <v>704000</v>
      </c>
      <c r="AE323" s="13">
        <v>3.5979999999999998E-2</v>
      </c>
      <c r="AF323" s="8">
        <v>2.2499999999999999E-2</v>
      </c>
      <c r="AG323" s="6">
        <v>-3967.4274634676085</v>
      </c>
      <c r="AH323" s="6">
        <v>-4004</v>
      </c>
      <c r="AI323" s="9">
        <v>-10311.784802826032</v>
      </c>
      <c r="AJ323" t="s">
        <v>6</v>
      </c>
      <c r="AK323">
        <f t="shared" si="252"/>
        <v>3.5979999999999999</v>
      </c>
      <c r="AL323" s="8">
        <f t="shared" si="253"/>
        <v>4.598E-2</v>
      </c>
      <c r="AM323" s="35">
        <f t="shared" si="254"/>
        <v>2.5979999999999996E-2</v>
      </c>
      <c r="AN323" s="4">
        <f t="shared" si="255"/>
        <v>2.5979999999999996E-2</v>
      </c>
      <c r="AO323" s="36">
        <f t="shared" si="256"/>
        <v>0</v>
      </c>
      <c r="AP323" s="37">
        <f t="shared" si="257"/>
        <v>0</v>
      </c>
      <c r="AQ323" s="36">
        <f t="shared" si="258"/>
        <v>0</v>
      </c>
      <c r="AR323" s="31">
        <v>45016</v>
      </c>
      <c r="AS323" s="32">
        <v>3.0379999999999998</v>
      </c>
      <c r="AT323" s="10"/>
      <c r="BU323" s="1"/>
      <c r="CC323" s="11"/>
      <c r="CD323" s="11"/>
    </row>
    <row r="324" spans="1:82" ht="15" customHeight="1" x14ac:dyDescent="0.25">
      <c r="A324">
        <v>23845</v>
      </c>
      <c r="B324" t="s">
        <v>741</v>
      </c>
      <c r="C324" t="s">
        <v>742</v>
      </c>
      <c r="D324">
        <v>11895</v>
      </c>
      <c r="E324" t="s">
        <v>2</v>
      </c>
      <c r="F324" t="s">
        <v>3</v>
      </c>
      <c r="G324" t="s">
        <v>4</v>
      </c>
      <c r="H324" t="s">
        <v>736</v>
      </c>
      <c r="I324" s="1">
        <v>45054</v>
      </c>
      <c r="J324" s="1">
        <v>45056</v>
      </c>
      <c r="K324" s="1">
        <v>45148</v>
      </c>
      <c r="L324" s="1">
        <v>45148</v>
      </c>
      <c r="M324" s="2">
        <v>3047000</v>
      </c>
      <c r="N324" s="39">
        <f t="shared" si="259"/>
        <v>45107</v>
      </c>
      <c r="O324" t="s">
        <v>15</v>
      </c>
      <c r="P324" t="s">
        <v>8</v>
      </c>
      <c r="Q324" s="4">
        <v>2.75E-2</v>
      </c>
      <c r="R324" s="1">
        <v>45054</v>
      </c>
      <c r="S324" s="1">
        <v>45056</v>
      </c>
      <c r="T324" s="1">
        <v>45148</v>
      </c>
      <c r="U324" s="1">
        <v>45148</v>
      </c>
      <c r="V324" s="5">
        <f t="shared" si="260"/>
        <v>0.13972602739726028</v>
      </c>
      <c r="W324">
        <f t="shared" si="261"/>
        <v>51</v>
      </c>
      <c r="X324" s="6">
        <v>-25684.086676789011</v>
      </c>
      <c r="Y324" s="6">
        <v>-25684.086676789011</v>
      </c>
      <c r="Z324" s="6">
        <v>-25789.807999999994</v>
      </c>
      <c r="AA324" s="6">
        <v>-25789.807999999994</v>
      </c>
      <c r="AB324">
        <v>0.99590065489394175</v>
      </c>
      <c r="AC324">
        <v>-513.0809444444443</v>
      </c>
      <c r="AD324" s="7">
        <v>3047000</v>
      </c>
      <c r="AE324" s="13">
        <v>3.3119999999999997E-2</v>
      </c>
      <c r="AF324" s="8">
        <v>2.75E-2</v>
      </c>
      <c r="AG324" s="6">
        <v>-21325.856993106823</v>
      </c>
      <c r="AH324" s="6">
        <v>-21413.638888888887</v>
      </c>
      <c r="AI324" s="9">
        <v>-47009.943669895831</v>
      </c>
      <c r="AJ324" t="s">
        <v>6</v>
      </c>
      <c r="AK324">
        <f t="shared" si="252"/>
        <v>3.3119999999999998</v>
      </c>
      <c r="AL324" s="8">
        <f t="shared" si="253"/>
        <v>4.3119999999999999E-2</v>
      </c>
      <c r="AM324" s="35">
        <f t="shared" si="254"/>
        <v>2.3119999999999995E-2</v>
      </c>
      <c r="AN324" s="4">
        <f t="shared" si="255"/>
        <v>2.3119999999999995E-2</v>
      </c>
      <c r="AO324" s="36">
        <f t="shared" si="256"/>
        <v>-30066.126410958906</v>
      </c>
      <c r="AP324" s="37">
        <f t="shared" si="257"/>
        <v>-25808.674356164382</v>
      </c>
      <c r="AQ324" s="36">
        <f t="shared" si="258"/>
        <v>-21551.222301369864</v>
      </c>
      <c r="AR324" s="31">
        <v>45019</v>
      </c>
      <c r="AS324" s="32">
        <v>3.0529999999999999</v>
      </c>
      <c r="AT324" s="10"/>
      <c r="BU324" s="1"/>
      <c r="CC324" s="11"/>
      <c r="CD324" s="11"/>
    </row>
    <row r="325" spans="1:82" ht="15" customHeight="1" x14ac:dyDescent="0.25">
      <c r="A325">
        <v>23863</v>
      </c>
      <c r="B325" t="s">
        <v>743</v>
      </c>
      <c r="C325" t="s">
        <v>744</v>
      </c>
      <c r="D325">
        <v>11896</v>
      </c>
      <c r="E325" t="s">
        <v>2</v>
      </c>
      <c r="F325" t="s">
        <v>3</v>
      </c>
      <c r="G325" t="s">
        <v>4</v>
      </c>
      <c r="H325" t="s">
        <v>736</v>
      </c>
      <c r="I325" s="1">
        <v>45105</v>
      </c>
      <c r="J325" s="1">
        <v>45107</v>
      </c>
      <c r="K325" s="1">
        <v>45199</v>
      </c>
      <c r="L325" s="1">
        <v>45199</v>
      </c>
      <c r="M325" s="2">
        <v>1755000</v>
      </c>
      <c r="N325" s="39">
        <f t="shared" si="259"/>
        <v>45107</v>
      </c>
      <c r="O325" t="s">
        <v>7</v>
      </c>
      <c r="P325" t="s">
        <v>223</v>
      </c>
      <c r="Q325" s="4">
        <v>2.75E-2</v>
      </c>
      <c r="R325" s="1">
        <v>45105</v>
      </c>
      <c r="S325" s="1">
        <v>45107</v>
      </c>
      <c r="T325" s="1">
        <v>45199</v>
      </c>
      <c r="U325" s="1">
        <v>45199</v>
      </c>
      <c r="V325" s="5">
        <f t="shared" si="260"/>
        <v>0</v>
      </c>
      <c r="W325">
        <f t="shared" si="261"/>
        <v>0</v>
      </c>
      <c r="X325" s="6">
        <v>-15768.896078615844</v>
      </c>
      <c r="Y325" s="6">
        <v>-15768.896078615844</v>
      </c>
      <c r="Z325" s="6">
        <v>-15915.974794520547</v>
      </c>
      <c r="AA325" s="6">
        <v>-15915.974794520547</v>
      </c>
      <c r="AB325">
        <v>0.99075905071454762</v>
      </c>
      <c r="AC325">
        <v>-305.22575342465751</v>
      </c>
      <c r="AD325" s="7">
        <v>1755000</v>
      </c>
      <c r="AE325" s="13">
        <v>3.5979999999999998E-2</v>
      </c>
      <c r="AF325" s="8">
        <v>2.75E-2</v>
      </c>
      <c r="AG325" s="6">
        <v>-12052.380271315615</v>
      </c>
      <c r="AH325" s="6">
        <v>-12164.794520547946</v>
      </c>
      <c r="AI325" s="9">
        <v>-27821.276349931461</v>
      </c>
      <c r="AJ325" t="s">
        <v>6</v>
      </c>
      <c r="AK325">
        <f t="shared" si="252"/>
        <v>3.5979999999999999</v>
      </c>
      <c r="AL325" s="8">
        <f t="shared" si="253"/>
        <v>4.598E-2</v>
      </c>
      <c r="AM325" s="35">
        <f t="shared" si="254"/>
        <v>2.5979999999999996E-2</v>
      </c>
      <c r="AN325" s="4">
        <f t="shared" si="255"/>
        <v>2.5979999999999996E-2</v>
      </c>
      <c r="AO325" s="36">
        <f t="shared" si="256"/>
        <v>0</v>
      </c>
      <c r="AP325" s="37">
        <f t="shared" si="257"/>
        <v>0</v>
      </c>
      <c r="AQ325" s="36">
        <f t="shared" si="258"/>
        <v>0</v>
      </c>
      <c r="AR325" s="31">
        <v>45020</v>
      </c>
      <c r="AS325" s="32">
        <v>3.052</v>
      </c>
      <c r="AT325" s="10"/>
      <c r="BU325" s="1"/>
      <c r="CC325" s="11"/>
      <c r="CD325" s="11"/>
    </row>
    <row r="326" spans="1:82" ht="15" customHeight="1" x14ac:dyDescent="0.25">
      <c r="A326">
        <v>23881</v>
      </c>
      <c r="B326" t="s">
        <v>745</v>
      </c>
      <c r="C326" t="s">
        <v>746</v>
      </c>
      <c r="D326">
        <v>11897</v>
      </c>
      <c r="E326" t="s">
        <v>2</v>
      </c>
      <c r="F326" t="s">
        <v>3</v>
      </c>
      <c r="G326" t="s">
        <v>4</v>
      </c>
      <c r="H326" t="s">
        <v>736</v>
      </c>
      <c r="I326" s="1">
        <v>45071</v>
      </c>
      <c r="J326" s="1">
        <v>45075</v>
      </c>
      <c r="K326" s="1">
        <v>45166</v>
      </c>
      <c r="L326" s="1">
        <v>45166</v>
      </c>
      <c r="M326" s="2">
        <v>13010000</v>
      </c>
      <c r="N326" s="39">
        <f t="shared" si="259"/>
        <v>45107</v>
      </c>
      <c r="O326" t="s">
        <v>7</v>
      </c>
      <c r="P326" t="s">
        <v>223</v>
      </c>
      <c r="Q326" s="4">
        <v>2.75E-2</v>
      </c>
      <c r="R326" s="1">
        <v>45071</v>
      </c>
      <c r="S326" s="1">
        <v>45075</v>
      </c>
      <c r="T326" s="1">
        <v>45166</v>
      </c>
      <c r="U326" s="1">
        <v>45166</v>
      </c>
      <c r="V326" s="5">
        <f t="shared" si="260"/>
        <v>8.7671232876712329E-2</v>
      </c>
      <c r="W326">
        <f t="shared" si="261"/>
        <v>32</v>
      </c>
      <c r="X326" s="6">
        <v>-111477.56128959614</v>
      </c>
      <c r="Y326" s="6">
        <v>-111477.56128959614</v>
      </c>
      <c r="Z326" s="6">
        <v>-112130.87315068491</v>
      </c>
      <c r="AA326" s="6">
        <v>-112130.87315068491</v>
      </c>
      <c r="AB326">
        <v>0.99417366651367434</v>
      </c>
      <c r="AC326">
        <v>-2212.4128767123284</v>
      </c>
      <c r="AD326" s="7">
        <v>13010000</v>
      </c>
      <c r="AE326" s="13">
        <v>3.4569999999999997E-2</v>
      </c>
      <c r="AF326" s="8">
        <v>2.75E-2</v>
      </c>
      <c r="AG326" s="6">
        <v>-88678.997265371552</v>
      </c>
      <c r="AH326" s="6">
        <v>-89198.698630136991</v>
      </c>
      <c r="AI326" s="9">
        <v>-200156.55855496769</v>
      </c>
      <c r="AJ326" t="s">
        <v>6</v>
      </c>
      <c r="AK326">
        <f t="shared" si="252"/>
        <v>3.4569999999999999</v>
      </c>
      <c r="AL326" s="8">
        <f t="shared" si="253"/>
        <v>4.4569999999999999E-2</v>
      </c>
      <c r="AM326" s="35">
        <f t="shared" si="254"/>
        <v>2.4569999999999995E-2</v>
      </c>
      <c r="AN326" s="4">
        <f t="shared" si="255"/>
        <v>2.4569999999999995E-2</v>
      </c>
      <c r="AO326" s="36">
        <f t="shared" si="256"/>
        <v>-82203.239452054797</v>
      </c>
      <c r="AP326" s="37">
        <f t="shared" si="257"/>
        <v>-70797.212054794523</v>
      </c>
      <c r="AQ326" s="36">
        <f t="shared" si="258"/>
        <v>-59391.184657534235</v>
      </c>
      <c r="AR326" s="31">
        <v>45021</v>
      </c>
      <c r="AS326" s="32">
        <v>3.0550000000000002</v>
      </c>
      <c r="AT326" s="10"/>
      <c r="BU326" s="1"/>
      <c r="CC326" s="11"/>
      <c r="CD326" s="11"/>
    </row>
    <row r="327" spans="1:82" ht="15" customHeight="1" x14ac:dyDescent="0.25">
      <c r="A327">
        <v>23900</v>
      </c>
      <c r="B327" t="s">
        <v>747</v>
      </c>
      <c r="C327" t="s">
        <v>748</v>
      </c>
      <c r="D327">
        <v>11898</v>
      </c>
      <c r="E327" t="s">
        <v>2</v>
      </c>
      <c r="F327" t="s">
        <v>3</v>
      </c>
      <c r="G327" t="s">
        <v>4</v>
      </c>
      <c r="H327" t="s">
        <v>736</v>
      </c>
      <c r="I327" s="1">
        <v>45078</v>
      </c>
      <c r="J327" s="1">
        <v>45081</v>
      </c>
      <c r="K327" s="1">
        <v>45173</v>
      </c>
      <c r="L327" s="1">
        <v>45173</v>
      </c>
      <c r="M327" s="2">
        <v>1500005</v>
      </c>
      <c r="N327" s="39">
        <f t="shared" si="259"/>
        <v>45107</v>
      </c>
      <c r="O327" t="s">
        <v>7</v>
      </c>
      <c r="P327" t="s">
        <v>8</v>
      </c>
      <c r="Q327" s="4">
        <v>2.5000000000000001E-2</v>
      </c>
      <c r="R327" s="1">
        <v>45078</v>
      </c>
      <c r="S327" s="1">
        <v>45081</v>
      </c>
      <c r="T327" s="1">
        <v>45173</v>
      </c>
      <c r="U327" s="1">
        <v>45173</v>
      </c>
      <c r="V327" s="5">
        <f t="shared" si="260"/>
        <v>7.1232876712328766E-2</v>
      </c>
      <c r="W327">
        <f t="shared" si="261"/>
        <v>26</v>
      </c>
      <c r="X327" s="6">
        <v>-13184.599911786185</v>
      </c>
      <c r="Y327" s="6">
        <v>-13184.599911786185</v>
      </c>
      <c r="Z327" s="6">
        <v>-13271.044236666667</v>
      </c>
      <c r="AA327" s="6">
        <v>-13271.044236666667</v>
      </c>
      <c r="AB327">
        <v>0.99348624544241637</v>
      </c>
      <c r="AC327">
        <v>-248.41749472222222</v>
      </c>
      <c r="AD327" s="7">
        <v>1500005</v>
      </c>
      <c r="AE327" s="13">
        <v>3.4620000000000005E-2</v>
      </c>
      <c r="AF327" s="8">
        <v>2.5000000000000001E-2</v>
      </c>
      <c r="AG327" s="6">
        <v>-9520.9415885226626</v>
      </c>
      <c r="AH327" s="6">
        <v>-9583.365277777777</v>
      </c>
      <c r="AI327" s="9">
        <v>-22705.541500308849</v>
      </c>
      <c r="AJ327" t="s">
        <v>6</v>
      </c>
      <c r="AK327">
        <f t="shared" si="252"/>
        <v>3.4620000000000002</v>
      </c>
      <c r="AL327" s="8">
        <f t="shared" si="253"/>
        <v>4.4620000000000007E-2</v>
      </c>
      <c r="AM327" s="35">
        <f t="shared" si="254"/>
        <v>2.4620000000000003E-2</v>
      </c>
      <c r="AN327" s="4">
        <f t="shared" si="255"/>
        <v>2.4620000000000003E-2</v>
      </c>
      <c r="AO327" s="36">
        <f t="shared" si="256"/>
        <v>-7438.874111232878</v>
      </c>
      <c r="AP327" s="37">
        <f t="shared" si="257"/>
        <v>-6370.3773989041101</v>
      </c>
      <c r="AQ327" s="36">
        <f t="shared" si="258"/>
        <v>-5301.8806865753431</v>
      </c>
      <c r="AR327" s="31">
        <v>45022</v>
      </c>
      <c r="AS327" s="32">
        <v>3.0750000000000002</v>
      </c>
      <c r="AT327" s="10"/>
      <c r="BU327" s="1"/>
      <c r="CC327" s="11"/>
      <c r="CD327" s="11"/>
    </row>
    <row r="328" spans="1:82" ht="15" customHeight="1" x14ac:dyDescent="0.25">
      <c r="A328">
        <v>24900</v>
      </c>
      <c r="B328" t="s">
        <v>749</v>
      </c>
      <c r="C328" t="s">
        <v>750</v>
      </c>
      <c r="D328">
        <v>11902</v>
      </c>
      <c r="E328" t="s">
        <v>127</v>
      </c>
      <c r="F328" t="s">
        <v>3</v>
      </c>
      <c r="G328" t="s">
        <v>4</v>
      </c>
      <c r="H328" t="s">
        <v>751</v>
      </c>
      <c r="I328" s="1"/>
      <c r="J328" s="1">
        <v>45082</v>
      </c>
      <c r="K328" s="1">
        <v>45112</v>
      </c>
      <c r="L328" s="1">
        <v>45082</v>
      </c>
      <c r="M328" s="2">
        <v>1060905.28</v>
      </c>
      <c r="N328" s="39">
        <f t="shared" si="259"/>
        <v>45107</v>
      </c>
      <c r="O328">
        <v>6.8999999999999999E-3</v>
      </c>
      <c r="P328" t="s">
        <v>8</v>
      </c>
      <c r="Q328" s="4"/>
      <c r="R328" s="1">
        <v>45082</v>
      </c>
      <c r="S328" s="1">
        <v>45082</v>
      </c>
      <c r="T328" s="1">
        <v>45112</v>
      </c>
      <c r="U328" s="1">
        <v>45082</v>
      </c>
      <c r="V328" s="5">
        <f t="shared" si="260"/>
        <v>6.8493150684931503E-2</v>
      </c>
      <c r="W328">
        <f t="shared" si="261"/>
        <v>25</v>
      </c>
      <c r="X328" s="6">
        <v>0</v>
      </c>
      <c r="Y328" s="6">
        <v>0</v>
      </c>
      <c r="Z328" s="6">
        <v>-610.02053599999999</v>
      </c>
      <c r="AA328" s="6">
        <v>-610.02053599999999</v>
      </c>
      <c r="AB328">
        <v>0</v>
      </c>
      <c r="AC328">
        <v>-20.334017866666667</v>
      </c>
      <c r="AD328" s="7">
        <v>1060905.28</v>
      </c>
      <c r="AE328" s="13">
        <v>6.8999999999999999E-3</v>
      </c>
      <c r="AF328" s="8">
        <v>0</v>
      </c>
      <c r="AG328" s="6">
        <v>0</v>
      </c>
      <c r="AH328" s="6">
        <v>0</v>
      </c>
      <c r="AI328" s="9">
        <v>-610.02053599999999</v>
      </c>
      <c r="AJ328" t="s">
        <v>6</v>
      </c>
      <c r="AO328" s="40">
        <f>AP328</f>
        <v>-501.38674191780825</v>
      </c>
      <c r="AP328" s="40">
        <f>-V328*M328*AE328</f>
        <v>-501.38674191780825</v>
      </c>
      <c r="AQ328" s="40">
        <f>AP328</f>
        <v>-501.38674191780825</v>
      </c>
      <c r="AR328" s="31">
        <v>45027</v>
      </c>
      <c r="AS328" s="32">
        <v>3.1080000000000001</v>
      </c>
      <c r="AT328" s="10"/>
      <c r="BU328" s="1"/>
      <c r="CC328" s="11"/>
      <c r="CD328" s="11"/>
    </row>
    <row r="329" spans="1:82" ht="15" customHeight="1" x14ac:dyDescent="0.25">
      <c r="A329">
        <v>25320</v>
      </c>
      <c r="B329" t="s">
        <v>752</v>
      </c>
      <c r="C329" t="s">
        <v>753</v>
      </c>
      <c r="D329">
        <v>11903</v>
      </c>
      <c r="E329" t="s">
        <v>2</v>
      </c>
      <c r="F329" t="s">
        <v>3</v>
      </c>
      <c r="G329" t="s">
        <v>4</v>
      </c>
      <c r="H329" t="s">
        <v>266</v>
      </c>
      <c r="I329" s="1">
        <v>45105</v>
      </c>
      <c r="J329" s="1">
        <v>45107</v>
      </c>
      <c r="K329" s="1">
        <v>45198</v>
      </c>
      <c r="L329" s="1">
        <v>45198</v>
      </c>
      <c r="M329" s="2">
        <v>12749999.960000001</v>
      </c>
      <c r="N329" s="39">
        <f t="shared" si="259"/>
        <v>45107</v>
      </c>
      <c r="O329" t="s">
        <v>7</v>
      </c>
      <c r="P329" t="s">
        <v>8</v>
      </c>
      <c r="Q329" s="4">
        <v>1.7500000000000002E-2</v>
      </c>
      <c r="R329" s="1">
        <v>45105</v>
      </c>
      <c r="S329" s="1">
        <v>45107</v>
      </c>
      <c r="T329" s="1">
        <v>45198</v>
      </c>
      <c r="U329" s="1">
        <v>45198</v>
      </c>
      <c r="V329" s="5">
        <f t="shared" si="260"/>
        <v>0</v>
      </c>
      <c r="W329">
        <f t="shared" si="261"/>
        <v>0</v>
      </c>
      <c r="X329" s="6">
        <v>-114901.35770318979</v>
      </c>
      <c r="Y329" s="6">
        <v>-114901.35770318979</v>
      </c>
      <c r="Z329" s="6">
        <v>-115960.54130286888</v>
      </c>
      <c r="AA329" s="6">
        <v>-115960.54130286888</v>
      </c>
      <c r="AB329">
        <v>0.99086599986703505</v>
      </c>
      <c r="AC329">
        <v>-1894.083327391111</v>
      </c>
      <c r="AD329" s="7">
        <v>12749999.960000001</v>
      </c>
      <c r="AE329" s="13">
        <v>3.5979999999999998E-2</v>
      </c>
      <c r="AF329" s="8">
        <v>1.7500000000000002E-2</v>
      </c>
      <c r="AG329" s="6">
        <v>-55885.874369255747</v>
      </c>
      <c r="AH329" s="6">
        <v>-56401.041489722229</v>
      </c>
      <c r="AI329" s="9">
        <v>-170787.23207244553</v>
      </c>
      <c r="AJ329" t="s">
        <v>6</v>
      </c>
      <c r="AK329">
        <f t="shared" ref="AK329:AK333" si="262">VLOOKUP(I329,$AR$2:$AS$603,2,FALSE)</f>
        <v>3.5979999999999999</v>
      </c>
      <c r="AL329" s="8">
        <f t="shared" ref="AL329:AL333" si="263">AK329/100+$AT$1</f>
        <v>4.598E-2</v>
      </c>
      <c r="AM329" s="35">
        <f t="shared" ref="AM329:AM333" si="264">AK329/100-$AT$1</f>
        <v>2.5979999999999996E-2</v>
      </c>
      <c r="AN329" s="4">
        <f t="shared" ref="AN329:AN333" si="265">IF(AND(RIGHT(O329,3)="Max",AM329&lt;0%),0%,AM329)</f>
        <v>2.5979999999999996E-2</v>
      </c>
      <c r="AO329" s="36">
        <f t="shared" ref="AO329:AO333" si="266">-(((AL329+AF329)*AD329*V329))</f>
        <v>0</v>
      </c>
      <c r="AP329" s="37">
        <f t="shared" ref="AP329:AP333" si="267">-(((AE329+AF329)*AD329*V329))</f>
        <v>0</v>
      </c>
      <c r="AQ329" s="36">
        <f t="shared" ref="AQ329:AQ333" si="268">-(((AN329+AF329)*AD329*V329))</f>
        <v>0</v>
      </c>
      <c r="AR329" s="31">
        <v>45028</v>
      </c>
      <c r="AS329" s="32">
        <v>3.1259999999999999</v>
      </c>
      <c r="AT329" s="10"/>
      <c r="BU329" s="1"/>
      <c r="CC329" s="11"/>
      <c r="CD329" s="11"/>
    </row>
    <row r="330" spans="1:82" ht="15" customHeight="1" x14ac:dyDescent="0.25">
      <c r="A330">
        <v>20427</v>
      </c>
      <c r="B330" t="s">
        <v>754</v>
      </c>
      <c r="C330" t="s">
        <v>755</v>
      </c>
      <c r="D330">
        <v>11904</v>
      </c>
      <c r="E330" t="s">
        <v>2</v>
      </c>
      <c r="F330" t="s">
        <v>3</v>
      </c>
      <c r="G330" t="s">
        <v>4</v>
      </c>
      <c r="H330" t="s">
        <v>756</v>
      </c>
      <c r="I330" s="1">
        <v>45085</v>
      </c>
      <c r="J330" s="1">
        <v>45087</v>
      </c>
      <c r="K330" s="1">
        <v>45117</v>
      </c>
      <c r="L330" s="1">
        <v>45117</v>
      </c>
      <c r="M330" s="2">
        <v>2315015.62</v>
      </c>
      <c r="N330" s="39">
        <f t="shared" si="259"/>
        <v>45107</v>
      </c>
      <c r="O330" t="s">
        <v>33</v>
      </c>
      <c r="P330" t="s">
        <v>8</v>
      </c>
      <c r="Q330" s="4">
        <v>7.4999999999999997E-3</v>
      </c>
      <c r="R330" s="1">
        <v>45085</v>
      </c>
      <c r="S330" s="1">
        <v>45087</v>
      </c>
      <c r="T330" s="1">
        <v>45117</v>
      </c>
      <c r="U330" s="1">
        <v>45117</v>
      </c>
      <c r="V330" s="5">
        <f t="shared" si="260"/>
        <v>5.4794520547945202E-2</v>
      </c>
      <c r="W330">
        <f t="shared" si="261"/>
        <v>20</v>
      </c>
      <c r="X330" s="6">
        <v>-7239.66193849723</v>
      </c>
      <c r="Y330" s="6">
        <v>-7239.66193849723</v>
      </c>
      <c r="Z330" s="6">
        <v>-7247.928070283333</v>
      </c>
      <c r="AA330" s="6">
        <v>-7247.928070283333</v>
      </c>
      <c r="AB330">
        <v>0.99885951796072669</v>
      </c>
      <c r="AC330">
        <v>-289.8270944261111</v>
      </c>
      <c r="AD330" s="7">
        <v>2315015.62</v>
      </c>
      <c r="AE330" s="13">
        <v>3.7569999999999999E-2</v>
      </c>
      <c r="AF330" s="8">
        <v>7.4999999999999997E-3</v>
      </c>
      <c r="AG330" s="6">
        <v>-1445.2346164154706</v>
      </c>
      <c r="AH330" s="6">
        <v>-1446.8847625000001</v>
      </c>
      <c r="AI330" s="9">
        <v>-8684.8965549127006</v>
      </c>
      <c r="AJ330" t="s">
        <v>6</v>
      </c>
      <c r="AK330">
        <f t="shared" si="262"/>
        <v>3.4860000000000002</v>
      </c>
      <c r="AL330" s="8">
        <f t="shared" si="263"/>
        <v>4.4860000000000004E-2</v>
      </c>
      <c r="AM330" s="35">
        <f t="shared" si="264"/>
        <v>2.486E-2</v>
      </c>
      <c r="AN330" s="4">
        <f t="shared" si="265"/>
        <v>2.486E-2</v>
      </c>
      <c r="AO330" s="36">
        <f t="shared" si="266"/>
        <v>-6641.8749514082192</v>
      </c>
      <c r="AP330" s="37">
        <f t="shared" si="267"/>
        <v>-5717.1372051178087</v>
      </c>
      <c r="AQ330" s="36">
        <f t="shared" si="268"/>
        <v>-4104.8715322301368</v>
      </c>
      <c r="AR330" s="31">
        <v>45029</v>
      </c>
      <c r="AS330" s="32">
        <v>3.177</v>
      </c>
      <c r="AT330" s="10"/>
      <c r="BU330" s="1"/>
      <c r="CC330" s="11"/>
      <c r="CD330" s="11"/>
    </row>
    <row r="331" spans="1:82" ht="15" customHeight="1" x14ac:dyDescent="0.25">
      <c r="A331">
        <v>23524</v>
      </c>
      <c r="B331" t="s">
        <v>757</v>
      </c>
      <c r="C331" t="s">
        <v>758</v>
      </c>
      <c r="D331">
        <v>11905</v>
      </c>
      <c r="E331" t="s">
        <v>2</v>
      </c>
      <c r="F331" t="s">
        <v>3</v>
      </c>
      <c r="G331" t="s">
        <v>4</v>
      </c>
      <c r="H331" t="s">
        <v>759</v>
      </c>
      <c r="I331" s="1">
        <v>45043</v>
      </c>
      <c r="J331" s="1">
        <v>45107</v>
      </c>
      <c r="K331" s="1">
        <v>45137</v>
      </c>
      <c r="L331" s="1">
        <v>45137</v>
      </c>
      <c r="M331" s="2">
        <v>1485166.89</v>
      </c>
      <c r="N331" s="39">
        <f t="shared" si="259"/>
        <v>45107</v>
      </c>
      <c r="O331" t="s">
        <v>7</v>
      </c>
      <c r="P331" t="s">
        <v>8</v>
      </c>
      <c r="Q331" s="4">
        <v>2.5000000000000001E-2</v>
      </c>
      <c r="R331" s="1">
        <v>45043</v>
      </c>
      <c r="S331" s="1">
        <v>45107</v>
      </c>
      <c r="T331" s="1">
        <v>45137</v>
      </c>
      <c r="U331" s="1">
        <v>45137</v>
      </c>
      <c r="V331" s="5">
        <f t="shared" si="260"/>
        <v>0</v>
      </c>
      <c r="W331">
        <f t="shared" si="261"/>
        <v>0</v>
      </c>
      <c r="X331" s="6">
        <v>-4010.1628602797473</v>
      </c>
      <c r="Y331" s="6">
        <v>-4010.1628602797473</v>
      </c>
      <c r="Z331" s="6">
        <v>-4022.3269937499995</v>
      </c>
      <c r="AA331" s="6">
        <v>-4022.3269937499995</v>
      </c>
      <c r="AB331">
        <v>0.99697584669541961</v>
      </c>
      <c r="AC331">
        <v>-237.21415604166663</v>
      </c>
      <c r="AD331" s="7">
        <v>1485166.89</v>
      </c>
      <c r="AE331" s="13">
        <v>3.2500000000000001E-2</v>
      </c>
      <c r="AF331" s="8">
        <v>2.5000000000000001E-2</v>
      </c>
      <c r="AG331" s="6">
        <v>-3084.7406617536521</v>
      </c>
      <c r="AH331" s="6">
        <v>-3094.0976874999997</v>
      </c>
      <c r="AI331" s="9">
        <v>-7094.903522033399</v>
      </c>
      <c r="AJ331" t="s">
        <v>6</v>
      </c>
      <c r="AK331">
        <f t="shared" si="262"/>
        <v>3.25</v>
      </c>
      <c r="AL331" s="8">
        <f t="shared" si="263"/>
        <v>4.2500000000000003E-2</v>
      </c>
      <c r="AM331" s="35">
        <f t="shared" si="264"/>
        <v>2.2499999999999999E-2</v>
      </c>
      <c r="AN331" s="4">
        <f t="shared" si="265"/>
        <v>2.2499999999999999E-2</v>
      </c>
      <c r="AO331" s="36">
        <f t="shared" si="266"/>
        <v>0</v>
      </c>
      <c r="AP331" s="37">
        <f t="shared" si="267"/>
        <v>0</v>
      </c>
      <c r="AQ331" s="36">
        <f t="shared" si="268"/>
        <v>0</v>
      </c>
      <c r="AR331" s="31">
        <v>45030</v>
      </c>
      <c r="AS331" s="32">
        <v>3.1749999999999998</v>
      </c>
      <c r="AT331" s="10"/>
      <c r="BU331" s="1"/>
      <c r="CC331" s="11"/>
      <c r="CD331" s="11"/>
    </row>
    <row r="332" spans="1:82" ht="15" customHeight="1" x14ac:dyDescent="0.25">
      <c r="A332">
        <v>25303</v>
      </c>
      <c r="B332" t="s">
        <v>760</v>
      </c>
      <c r="C332" t="s">
        <v>761</v>
      </c>
      <c r="D332">
        <v>11906</v>
      </c>
      <c r="E332" t="s">
        <v>2</v>
      </c>
      <c r="F332" t="s">
        <v>3</v>
      </c>
      <c r="G332" t="s">
        <v>4</v>
      </c>
      <c r="H332" t="s">
        <v>693</v>
      </c>
      <c r="I332" s="1">
        <v>44952</v>
      </c>
      <c r="J332" s="1">
        <v>44956</v>
      </c>
      <c r="K332" s="1">
        <v>45138</v>
      </c>
      <c r="L332" s="1">
        <v>45138</v>
      </c>
      <c r="M332" s="2">
        <v>16000000</v>
      </c>
      <c r="N332" s="39">
        <f t="shared" si="259"/>
        <v>45107</v>
      </c>
      <c r="O332" t="s">
        <v>174</v>
      </c>
      <c r="P332" t="s">
        <v>8</v>
      </c>
      <c r="Q332" s="4">
        <v>1.9E-2</v>
      </c>
      <c r="R332" s="1">
        <v>44952</v>
      </c>
      <c r="S332" s="1">
        <v>44956</v>
      </c>
      <c r="T332" s="1">
        <v>45138</v>
      </c>
      <c r="U332" s="1">
        <v>45138</v>
      </c>
      <c r="V332" s="5">
        <f t="shared" si="260"/>
        <v>0.41369863013698632</v>
      </c>
      <c r="W332">
        <f t="shared" si="261"/>
        <v>151</v>
      </c>
      <c r="X332" s="6">
        <v>-235619.50519731228</v>
      </c>
      <c r="Y332" s="6">
        <v>-235619.50519731228</v>
      </c>
      <c r="Z332" s="6">
        <v>-236357.33333333334</v>
      </c>
      <c r="AA332" s="6">
        <v>-236357.33333333334</v>
      </c>
      <c r="AB332">
        <v>0.99687833618015775</v>
      </c>
      <c r="AC332">
        <v>-2143.1111111111113</v>
      </c>
      <c r="AD332" s="7">
        <v>16000000</v>
      </c>
      <c r="AE332" s="13">
        <v>2.9220000000000003E-2</v>
      </c>
      <c r="AF332" s="8">
        <v>1.9E-2</v>
      </c>
      <c r="AG332" s="6">
        <v>-153209.12384493268</v>
      </c>
      <c r="AH332" s="6">
        <v>-153688.88888888888</v>
      </c>
      <c r="AI332" s="9">
        <v>-388828.62904224498</v>
      </c>
      <c r="AJ332" t="s">
        <v>6</v>
      </c>
      <c r="AK332">
        <f t="shared" si="262"/>
        <v>2.468</v>
      </c>
      <c r="AL332" s="8">
        <f t="shared" si="263"/>
        <v>3.4680000000000002E-2</v>
      </c>
      <c r="AM332" s="35">
        <f t="shared" si="264"/>
        <v>1.468E-2</v>
      </c>
      <c r="AN332" s="4">
        <f t="shared" si="265"/>
        <v>1.468E-2</v>
      </c>
      <c r="AO332" s="36">
        <f t="shared" si="266"/>
        <v>-355317.47945205489</v>
      </c>
      <c r="AP332" s="37">
        <f t="shared" si="267"/>
        <v>-319176.76712328766</v>
      </c>
      <c r="AQ332" s="36">
        <f t="shared" si="268"/>
        <v>-222933.91780821918</v>
      </c>
      <c r="AR332" s="31">
        <v>45033</v>
      </c>
      <c r="AS332" s="32">
        <v>3.2189999999999999</v>
      </c>
      <c r="AT332" s="10"/>
      <c r="BU332" s="1"/>
      <c r="CC332" s="11"/>
      <c r="CD332" s="11"/>
    </row>
    <row r="333" spans="1:82" ht="15" customHeight="1" x14ac:dyDescent="0.25">
      <c r="A333">
        <v>23754</v>
      </c>
      <c r="B333" t="s">
        <v>762</v>
      </c>
      <c r="C333" t="s">
        <v>763</v>
      </c>
      <c r="D333">
        <v>11907</v>
      </c>
      <c r="E333" t="s">
        <v>2</v>
      </c>
      <c r="F333" t="s">
        <v>3</v>
      </c>
      <c r="G333" t="s">
        <v>4</v>
      </c>
      <c r="H333" t="s">
        <v>764</v>
      </c>
      <c r="I333" s="1">
        <v>45105</v>
      </c>
      <c r="J333" s="1">
        <v>45107</v>
      </c>
      <c r="K333" s="1">
        <v>45290</v>
      </c>
      <c r="L333" s="1">
        <v>45290</v>
      </c>
      <c r="M333" s="2">
        <v>1776915.58</v>
      </c>
      <c r="N333" s="39">
        <f t="shared" si="259"/>
        <v>45107</v>
      </c>
      <c r="O333" t="s">
        <v>33</v>
      </c>
      <c r="P333" t="s">
        <v>223</v>
      </c>
      <c r="Q333" s="4">
        <v>2.5000000000000001E-2</v>
      </c>
      <c r="R333" s="1">
        <v>45105</v>
      </c>
      <c r="S333" s="1">
        <v>45107</v>
      </c>
      <c r="T333" s="1">
        <v>45290</v>
      </c>
      <c r="U333" s="1">
        <v>45290</v>
      </c>
      <c r="V333" s="5">
        <f t="shared" si="260"/>
        <v>0</v>
      </c>
      <c r="W333">
        <f t="shared" si="261"/>
        <v>0</v>
      </c>
      <c r="X333" s="6">
        <v>-34354.775095413621</v>
      </c>
      <c r="Y333" s="6">
        <v>-34354.775095413621</v>
      </c>
      <c r="Z333" s="6">
        <v>-35012.052492608222</v>
      </c>
      <c r="AA333" s="6">
        <v>-35012.052492608222</v>
      </c>
      <c r="AB333">
        <v>0.98122711036911181</v>
      </c>
      <c r="AC333">
        <v>-313.02923779178087</v>
      </c>
      <c r="AD333" s="7">
        <v>1776915.58</v>
      </c>
      <c r="AE333" s="13">
        <v>3.9300000000000002E-2</v>
      </c>
      <c r="AF333" s="8">
        <v>2.5000000000000001E-2</v>
      </c>
      <c r="AG333" s="6">
        <v>-21854.182630670246</v>
      </c>
      <c r="AH333" s="6">
        <v>-22272.298023287676</v>
      </c>
      <c r="AI333" s="9">
        <v>-56208.957726083871</v>
      </c>
      <c r="AJ333" t="s">
        <v>6</v>
      </c>
      <c r="AK333">
        <f t="shared" si="262"/>
        <v>3.5979999999999999</v>
      </c>
      <c r="AL333" s="8">
        <f t="shared" si="263"/>
        <v>4.598E-2</v>
      </c>
      <c r="AM333" s="35">
        <f t="shared" si="264"/>
        <v>2.5979999999999996E-2</v>
      </c>
      <c r="AN333" s="4">
        <f t="shared" si="265"/>
        <v>2.5979999999999996E-2</v>
      </c>
      <c r="AO333" s="36">
        <f t="shared" si="266"/>
        <v>0</v>
      </c>
      <c r="AP333" s="37">
        <f t="shared" si="267"/>
        <v>0</v>
      </c>
      <c r="AQ333" s="36">
        <f t="shared" si="268"/>
        <v>0</v>
      </c>
      <c r="AR333" s="31">
        <v>45034</v>
      </c>
      <c r="AS333" s="32">
        <v>3.2</v>
      </c>
      <c r="AT333" s="10"/>
      <c r="BU333" s="1"/>
      <c r="CC333" s="11"/>
      <c r="CD333" s="11"/>
    </row>
    <row r="334" spans="1:82" ht="15" customHeight="1" x14ac:dyDescent="0.25">
      <c r="A334">
        <v>25279</v>
      </c>
      <c r="B334" t="s">
        <v>765</v>
      </c>
      <c r="C334" t="s">
        <v>766</v>
      </c>
      <c r="D334">
        <v>11908</v>
      </c>
      <c r="E334" t="s">
        <v>127</v>
      </c>
      <c r="F334" t="s">
        <v>3</v>
      </c>
      <c r="G334" t="s">
        <v>4</v>
      </c>
      <c r="H334" t="s">
        <v>294</v>
      </c>
      <c r="I334" s="1"/>
      <c r="J334" s="1">
        <v>45107</v>
      </c>
      <c r="K334" s="1">
        <v>45201</v>
      </c>
      <c r="L334" s="1">
        <v>45201</v>
      </c>
      <c r="M334" s="2">
        <v>370370.25</v>
      </c>
      <c r="N334" s="39">
        <f t="shared" si="259"/>
        <v>45107</v>
      </c>
      <c r="O334">
        <v>2.4899999999999999E-2</v>
      </c>
      <c r="P334" t="s">
        <v>109</v>
      </c>
      <c r="Q334" s="4"/>
      <c r="R334" s="1">
        <v>45201</v>
      </c>
      <c r="S334" s="1">
        <v>45107</v>
      </c>
      <c r="T334" s="1">
        <v>45201</v>
      </c>
      <c r="U334" s="1">
        <v>45201</v>
      </c>
      <c r="V334" s="5">
        <f t="shared" si="260"/>
        <v>0</v>
      </c>
      <c r="W334">
        <f t="shared" si="261"/>
        <v>0</v>
      </c>
      <c r="X334" s="6">
        <v>-2334.5069875946078</v>
      </c>
      <c r="Y334" s="6">
        <v>-2334.5069875946078</v>
      </c>
      <c r="Z334" s="6">
        <v>-2356.7893574999994</v>
      </c>
      <c r="AA334" s="6">
        <v>-2356.7893574999994</v>
      </c>
      <c r="AB334">
        <v>0.99054545547972606</v>
      </c>
      <c r="AC334">
        <v>-25.617275624999994</v>
      </c>
      <c r="AD334" s="7">
        <v>370370.25</v>
      </c>
      <c r="AE334" s="13">
        <v>2.4899999999999999E-2</v>
      </c>
      <c r="AF334" s="8">
        <v>0</v>
      </c>
      <c r="AG334" s="6">
        <v>0</v>
      </c>
      <c r="AH334" s="6">
        <v>0</v>
      </c>
      <c r="AI334" s="9">
        <v>-2334.5069875946078</v>
      </c>
      <c r="AJ334" t="s">
        <v>6</v>
      </c>
      <c r="AO334" s="40">
        <f>AP334</f>
        <v>0</v>
      </c>
      <c r="AP334" s="40">
        <f>-V334*M334*AE334</f>
        <v>0</v>
      </c>
      <c r="AQ334" s="40">
        <f>AP334</f>
        <v>0</v>
      </c>
      <c r="AR334" s="31">
        <v>45035</v>
      </c>
      <c r="AS334" s="32">
        <v>3.2050000000000001</v>
      </c>
      <c r="AT334" s="10"/>
      <c r="BU334" s="1"/>
      <c r="CC334" s="11"/>
      <c r="CD334" s="11"/>
    </row>
    <row r="335" spans="1:82" ht="15" customHeight="1" x14ac:dyDescent="0.25">
      <c r="A335">
        <v>25402</v>
      </c>
      <c r="B335" t="s">
        <v>767</v>
      </c>
      <c r="C335" t="s">
        <v>768</v>
      </c>
      <c r="D335">
        <v>11912</v>
      </c>
      <c r="E335" t="s">
        <v>2</v>
      </c>
      <c r="F335" t="s">
        <v>3</v>
      </c>
      <c r="G335" t="s">
        <v>4</v>
      </c>
      <c r="H335" t="s">
        <v>769</v>
      </c>
      <c r="I335" s="1">
        <v>44952</v>
      </c>
      <c r="J335" s="1">
        <v>44956</v>
      </c>
      <c r="K335" s="1">
        <v>45138</v>
      </c>
      <c r="L335" s="1">
        <v>45138</v>
      </c>
      <c r="M335" s="2">
        <v>5000000</v>
      </c>
      <c r="N335" s="39">
        <f t="shared" si="259"/>
        <v>45107</v>
      </c>
      <c r="O335" t="s">
        <v>174</v>
      </c>
      <c r="P335" t="s">
        <v>8</v>
      </c>
      <c r="Q335" s="4">
        <v>2.1999999999999999E-2</v>
      </c>
      <c r="R335" s="1">
        <v>44952</v>
      </c>
      <c r="S335" s="1">
        <v>44956</v>
      </c>
      <c r="T335" s="1">
        <v>45138</v>
      </c>
      <c r="U335" s="1">
        <v>45138</v>
      </c>
      <c r="V335" s="5">
        <f t="shared" si="260"/>
        <v>0.41369863013698632</v>
      </c>
      <c r="W335">
        <f t="shared" si="261"/>
        <v>151</v>
      </c>
      <c r="X335" s="6">
        <v>-73631.095374160097</v>
      </c>
      <c r="Y335" s="6">
        <v>-73631.095374160097</v>
      </c>
      <c r="Z335" s="6">
        <v>-73861.666666666672</v>
      </c>
      <c r="AA335" s="6">
        <v>-73861.666666666672</v>
      </c>
      <c r="AB335">
        <v>0.99687833618015775</v>
      </c>
      <c r="AC335">
        <v>-711.38888888888891</v>
      </c>
      <c r="AD335" s="7">
        <v>5000000</v>
      </c>
      <c r="AE335" s="13">
        <v>2.9220000000000003E-2</v>
      </c>
      <c r="AF335" s="8">
        <v>2.1999999999999999E-2</v>
      </c>
      <c r="AG335" s="6">
        <v>-55437.511917574324</v>
      </c>
      <c r="AH335" s="6">
        <v>-55611.111111111109</v>
      </c>
      <c r="AI335" s="9">
        <v>-129068.60729173443</v>
      </c>
      <c r="AJ335" t="s">
        <v>6</v>
      </c>
      <c r="AK335">
        <f t="shared" ref="AK335:AK342" si="269">VLOOKUP(I335,$AR$2:$AS$603,2,FALSE)</f>
        <v>2.468</v>
      </c>
      <c r="AL335" s="8">
        <f t="shared" ref="AL335:AL342" si="270">AK335/100+$AT$1</f>
        <v>3.4680000000000002E-2</v>
      </c>
      <c r="AM335" s="35">
        <f t="shared" ref="AM335:AM342" si="271">AK335/100-$AT$1</f>
        <v>1.468E-2</v>
      </c>
      <c r="AN335" s="4">
        <f t="shared" ref="AN335:AN342" si="272">IF(AND(RIGHT(O335,3)="Max",AM335&lt;0%),0%,AM335)</f>
        <v>1.468E-2</v>
      </c>
      <c r="AO335" s="36">
        <f t="shared" ref="AO335:AO342" si="273">-(((AL335+AF335)*AD335*V335))</f>
        <v>-117242.19178082193</v>
      </c>
      <c r="AP335" s="37">
        <f t="shared" ref="AP335:AP342" si="274">-(((AE335+AF335)*AD335*V335))</f>
        <v>-105948.2191780822</v>
      </c>
      <c r="AQ335" s="36">
        <f t="shared" ref="AQ335:AQ342" si="275">-(((AN335+AF335)*AD335*V335))</f>
        <v>-75872.328767123297</v>
      </c>
      <c r="AR335" s="31">
        <v>45036</v>
      </c>
      <c r="AS335" s="32">
        <v>3.2109999999999999</v>
      </c>
      <c r="AT335" s="10"/>
      <c r="BU335" s="1"/>
      <c r="CC335" s="11"/>
      <c r="CD335" s="11"/>
    </row>
    <row r="336" spans="1:82" ht="15" customHeight="1" x14ac:dyDescent="0.25">
      <c r="A336">
        <v>25380</v>
      </c>
      <c r="B336" t="s">
        <v>770</v>
      </c>
      <c r="C336" t="s">
        <v>771</v>
      </c>
      <c r="D336">
        <v>11913</v>
      </c>
      <c r="E336" t="s">
        <v>2</v>
      </c>
      <c r="F336" t="s">
        <v>3</v>
      </c>
      <c r="G336" t="s">
        <v>4</v>
      </c>
      <c r="H336" t="s">
        <v>95</v>
      </c>
      <c r="I336" s="1">
        <v>44952</v>
      </c>
      <c r="J336" s="1">
        <v>44956</v>
      </c>
      <c r="K336" s="1">
        <v>45138</v>
      </c>
      <c r="L336" s="1">
        <v>45138</v>
      </c>
      <c r="M336" s="2">
        <v>148000000</v>
      </c>
      <c r="N336" s="39">
        <f t="shared" si="259"/>
        <v>45107</v>
      </c>
      <c r="O336" t="s">
        <v>174</v>
      </c>
      <c r="P336" t="s">
        <v>8</v>
      </c>
      <c r="Q336" s="4">
        <v>1.9E-2</v>
      </c>
      <c r="R336" s="1">
        <v>44952</v>
      </c>
      <c r="S336" s="1">
        <v>44956</v>
      </c>
      <c r="T336" s="1">
        <v>45138</v>
      </c>
      <c r="U336" s="1">
        <v>45138</v>
      </c>
      <c r="V336" s="5">
        <f t="shared" si="260"/>
        <v>0.41369863013698632</v>
      </c>
      <c r="W336">
        <f t="shared" si="261"/>
        <v>151</v>
      </c>
      <c r="X336" s="6">
        <v>-2179480.4230751381</v>
      </c>
      <c r="Y336" s="6">
        <v>-2179480.4230751381</v>
      </c>
      <c r="Z336" s="6">
        <v>-2186305.333333333</v>
      </c>
      <c r="AA336" s="6">
        <v>-2186305.333333333</v>
      </c>
      <c r="AB336">
        <v>0.99687833618015775</v>
      </c>
      <c r="AC336">
        <v>-19823.777777777774</v>
      </c>
      <c r="AD336" s="7">
        <v>148000000</v>
      </c>
      <c r="AE336" s="13">
        <v>2.9220000000000003E-2</v>
      </c>
      <c r="AF336" s="8">
        <v>1.9E-2</v>
      </c>
      <c r="AG336" s="6">
        <v>-1417184.3955656274</v>
      </c>
      <c r="AH336" s="6">
        <v>-1421622.2222222222</v>
      </c>
      <c r="AI336" s="9">
        <v>-3596664.8186407657</v>
      </c>
      <c r="AJ336" t="s">
        <v>6</v>
      </c>
      <c r="AK336">
        <f t="shared" si="269"/>
        <v>2.468</v>
      </c>
      <c r="AL336" s="8">
        <f t="shared" si="270"/>
        <v>3.4680000000000002E-2</v>
      </c>
      <c r="AM336" s="35">
        <f t="shared" si="271"/>
        <v>1.468E-2</v>
      </c>
      <c r="AN336" s="4">
        <f t="shared" si="272"/>
        <v>1.468E-2</v>
      </c>
      <c r="AO336" s="36">
        <f t="shared" si="273"/>
        <v>-3286686.6849315073</v>
      </c>
      <c r="AP336" s="37">
        <f t="shared" si="274"/>
        <v>-2952385.0958904112</v>
      </c>
      <c r="AQ336" s="36">
        <f t="shared" si="275"/>
        <v>-2062138.7397260275</v>
      </c>
      <c r="AR336" s="31">
        <v>45037</v>
      </c>
      <c r="AS336" s="32">
        <v>3.2610000000000001</v>
      </c>
      <c r="AT336" s="10"/>
      <c r="BU336" s="1"/>
      <c r="CC336" s="11"/>
      <c r="CD336" s="11"/>
    </row>
    <row r="337" spans="1:82" ht="15" customHeight="1" x14ac:dyDescent="0.25">
      <c r="A337">
        <v>25390</v>
      </c>
      <c r="B337" t="s">
        <v>772</v>
      </c>
      <c r="C337" t="s">
        <v>773</v>
      </c>
      <c r="D337">
        <v>11915</v>
      </c>
      <c r="E337" t="s">
        <v>2</v>
      </c>
      <c r="F337" t="s">
        <v>3</v>
      </c>
      <c r="G337" t="s">
        <v>4</v>
      </c>
      <c r="H337" t="s">
        <v>769</v>
      </c>
      <c r="I337" s="1">
        <v>44952</v>
      </c>
      <c r="J337" s="1">
        <v>44956</v>
      </c>
      <c r="K337" s="1">
        <v>45138</v>
      </c>
      <c r="L337" s="1">
        <v>45138</v>
      </c>
      <c r="M337" s="2">
        <v>5000000</v>
      </c>
      <c r="N337" s="39">
        <f t="shared" si="259"/>
        <v>45107</v>
      </c>
      <c r="O337" t="s">
        <v>174</v>
      </c>
      <c r="P337" t="s">
        <v>8</v>
      </c>
      <c r="Q337" s="4">
        <v>0.02</v>
      </c>
      <c r="R337" s="1">
        <v>44952</v>
      </c>
      <c r="S337" s="1">
        <v>44956</v>
      </c>
      <c r="T337" s="1">
        <v>45138</v>
      </c>
      <c r="U337" s="1">
        <v>45138</v>
      </c>
      <c r="V337" s="5">
        <f t="shared" si="260"/>
        <v>0.41369863013698632</v>
      </c>
      <c r="W337">
        <f t="shared" si="261"/>
        <v>151</v>
      </c>
      <c r="X337" s="6">
        <v>-73631.095374160097</v>
      </c>
      <c r="Y337" s="6">
        <v>-73631.095374160097</v>
      </c>
      <c r="Z337" s="6">
        <v>-73861.666666666672</v>
      </c>
      <c r="AA337" s="6">
        <v>-73861.666666666672</v>
      </c>
      <c r="AB337">
        <v>0.99687833618015775</v>
      </c>
      <c r="AC337">
        <v>-683.61111111111109</v>
      </c>
      <c r="AD337" s="7">
        <v>5000000</v>
      </c>
      <c r="AE337" s="13">
        <v>2.9220000000000003E-2</v>
      </c>
      <c r="AF337" s="8">
        <v>0.02</v>
      </c>
      <c r="AG337" s="6">
        <v>-50397.73810688575</v>
      </c>
      <c r="AH337" s="6">
        <v>-50555.555555555555</v>
      </c>
      <c r="AI337" s="9">
        <v>-124028.83348104585</v>
      </c>
      <c r="AJ337" t="s">
        <v>6</v>
      </c>
      <c r="AK337">
        <f t="shared" si="269"/>
        <v>2.468</v>
      </c>
      <c r="AL337" s="8">
        <f t="shared" si="270"/>
        <v>3.4680000000000002E-2</v>
      </c>
      <c r="AM337" s="35">
        <f t="shared" si="271"/>
        <v>1.468E-2</v>
      </c>
      <c r="AN337" s="4">
        <f t="shared" si="272"/>
        <v>1.468E-2</v>
      </c>
      <c r="AO337" s="36">
        <f t="shared" si="273"/>
        <v>-113105.20547945208</v>
      </c>
      <c r="AP337" s="37">
        <f t="shared" si="274"/>
        <v>-101811.23287671234</v>
      </c>
      <c r="AQ337" s="36">
        <f t="shared" si="275"/>
        <v>-71735.342465753434</v>
      </c>
      <c r="AR337" s="31">
        <v>45040</v>
      </c>
      <c r="AS337" s="32">
        <v>3.2879999999999998</v>
      </c>
      <c r="AT337" s="10"/>
      <c r="BU337" s="1"/>
      <c r="CC337" s="11"/>
      <c r="CD337" s="11"/>
    </row>
    <row r="338" spans="1:82" ht="15" customHeight="1" x14ac:dyDescent="0.25">
      <c r="A338">
        <v>25566</v>
      </c>
      <c r="B338" t="s">
        <v>774</v>
      </c>
      <c r="C338" t="s">
        <v>775</v>
      </c>
      <c r="D338">
        <v>11916</v>
      </c>
      <c r="E338" t="s">
        <v>2</v>
      </c>
      <c r="F338" t="s">
        <v>3</v>
      </c>
      <c r="G338" t="s">
        <v>4</v>
      </c>
      <c r="H338" t="s">
        <v>776</v>
      </c>
      <c r="I338" s="1">
        <v>45055</v>
      </c>
      <c r="J338" s="1">
        <v>45057</v>
      </c>
      <c r="K338" s="1">
        <v>45149</v>
      </c>
      <c r="L338" s="1">
        <v>45149</v>
      </c>
      <c r="M338" s="2">
        <v>40000000</v>
      </c>
      <c r="N338" s="39">
        <f t="shared" si="259"/>
        <v>45107</v>
      </c>
      <c r="O338" t="s">
        <v>15</v>
      </c>
      <c r="P338" t="s">
        <v>8</v>
      </c>
      <c r="Q338" s="4">
        <v>0.03</v>
      </c>
      <c r="R338" s="1">
        <v>45055</v>
      </c>
      <c r="S338" s="1">
        <v>45057</v>
      </c>
      <c r="T338" s="1">
        <v>45149</v>
      </c>
      <c r="U338" s="1">
        <v>45149</v>
      </c>
      <c r="V338" s="5">
        <f t="shared" si="260"/>
        <v>0.13698630136986301</v>
      </c>
      <c r="W338">
        <f t="shared" si="261"/>
        <v>50</v>
      </c>
      <c r="X338" s="6">
        <v>-332864.09685139201</v>
      </c>
      <c r="Y338" s="6">
        <v>-332864.09685139201</v>
      </c>
      <c r="Z338" s="6">
        <v>-334266.66666666663</v>
      </c>
      <c r="AA338" s="6">
        <v>-334266.66666666663</v>
      </c>
      <c r="AB338">
        <v>0.99580403924429217</v>
      </c>
      <c r="AC338">
        <v>-6966.6666666666661</v>
      </c>
      <c r="AD338" s="7">
        <v>40000000</v>
      </c>
      <c r="AE338" s="13">
        <v>3.27E-2</v>
      </c>
      <c r="AF338" s="8">
        <v>0.03</v>
      </c>
      <c r="AG338" s="6">
        <v>-305379.90536824957</v>
      </c>
      <c r="AH338" s="6">
        <v>-306666.66666666663</v>
      </c>
      <c r="AI338" s="9">
        <v>-638244.00221964158</v>
      </c>
      <c r="AJ338" t="s">
        <v>6</v>
      </c>
      <c r="AK338">
        <f t="shared" si="269"/>
        <v>3.27</v>
      </c>
      <c r="AL338" s="8">
        <f t="shared" si="270"/>
        <v>4.2700000000000002E-2</v>
      </c>
      <c r="AM338" s="35">
        <f t="shared" si="271"/>
        <v>2.2699999999999998E-2</v>
      </c>
      <c r="AN338" s="4">
        <f t="shared" si="272"/>
        <v>2.2699999999999998E-2</v>
      </c>
      <c r="AO338" s="36">
        <f t="shared" si="273"/>
        <v>-398356.16438356164</v>
      </c>
      <c r="AP338" s="37">
        <f t="shared" si="274"/>
        <v>-343561.64383561641</v>
      </c>
      <c r="AQ338" s="36">
        <f t="shared" si="275"/>
        <v>-288767.12328767125</v>
      </c>
      <c r="AR338" s="31">
        <v>45041</v>
      </c>
      <c r="AS338" s="32">
        <v>3.2679999999999998</v>
      </c>
      <c r="AT338" s="10"/>
      <c r="BU338" s="1"/>
      <c r="CC338" s="11"/>
      <c r="CD338" s="11"/>
    </row>
    <row r="339" spans="1:82" ht="15" customHeight="1" x14ac:dyDescent="0.25">
      <c r="A339">
        <v>25527</v>
      </c>
      <c r="B339" t="s">
        <v>777</v>
      </c>
      <c r="C339" t="s">
        <v>778</v>
      </c>
      <c r="D339">
        <v>11919</v>
      </c>
      <c r="E339" t="s">
        <v>2</v>
      </c>
      <c r="F339" t="s">
        <v>3</v>
      </c>
      <c r="G339" t="s">
        <v>4</v>
      </c>
      <c r="H339" t="s">
        <v>703</v>
      </c>
      <c r="I339" s="1">
        <v>45105</v>
      </c>
      <c r="J339" s="1">
        <v>45107</v>
      </c>
      <c r="K339" s="1">
        <v>45198</v>
      </c>
      <c r="L339" s="1">
        <v>45198</v>
      </c>
      <c r="M339" s="2">
        <v>9800000</v>
      </c>
      <c r="N339" s="39">
        <f t="shared" si="259"/>
        <v>45107</v>
      </c>
      <c r="O339" t="s">
        <v>7</v>
      </c>
      <c r="P339" t="s">
        <v>8</v>
      </c>
      <c r="Q339" s="4">
        <v>1.7999999999999999E-2</v>
      </c>
      <c r="R339" s="1">
        <v>45105</v>
      </c>
      <c r="S339" s="1">
        <v>45107</v>
      </c>
      <c r="T339" s="1">
        <v>45198</v>
      </c>
      <c r="U339" s="1">
        <v>45198</v>
      </c>
      <c r="V339" s="5">
        <f t="shared" si="260"/>
        <v>0</v>
      </c>
      <c r="W339">
        <f t="shared" si="261"/>
        <v>0</v>
      </c>
      <c r="X339" s="6">
        <v>-88316.337962659891</v>
      </c>
      <c r="Y339" s="6">
        <v>-88316.337962659891</v>
      </c>
      <c r="Z339" s="6">
        <v>-89130.455555555556</v>
      </c>
      <c r="AA339" s="6">
        <v>-89130.455555555556</v>
      </c>
      <c r="AB339">
        <v>0.99086599986703505</v>
      </c>
      <c r="AC339">
        <v>-1469.4555555555555</v>
      </c>
      <c r="AD339" s="7">
        <v>9800000</v>
      </c>
      <c r="AE339" s="13">
        <v>3.5979999999999998E-2</v>
      </c>
      <c r="AF339" s="8">
        <v>1.7999999999999999E-2</v>
      </c>
      <c r="AG339" s="6">
        <v>-44182.714934071089</v>
      </c>
      <c r="AH339" s="6">
        <v>-44590</v>
      </c>
      <c r="AI339" s="9">
        <v>-132499.05289673098</v>
      </c>
      <c r="AJ339" t="s">
        <v>6</v>
      </c>
      <c r="AK339">
        <f t="shared" si="269"/>
        <v>3.5979999999999999</v>
      </c>
      <c r="AL339" s="8">
        <f t="shared" si="270"/>
        <v>4.598E-2</v>
      </c>
      <c r="AM339" s="35">
        <f t="shared" si="271"/>
        <v>2.5979999999999996E-2</v>
      </c>
      <c r="AN339" s="4">
        <f t="shared" si="272"/>
        <v>2.5979999999999996E-2</v>
      </c>
      <c r="AO339" s="36">
        <f t="shared" si="273"/>
        <v>0</v>
      </c>
      <c r="AP339" s="37">
        <f t="shared" si="274"/>
        <v>0</v>
      </c>
      <c r="AQ339" s="36">
        <f t="shared" si="275"/>
        <v>0</v>
      </c>
      <c r="AR339" s="31">
        <v>45042</v>
      </c>
      <c r="AS339" s="32">
        <v>3.242</v>
      </c>
      <c r="AT339" s="10"/>
      <c r="BU339" s="1"/>
      <c r="CC339" s="11"/>
      <c r="CD339" s="11"/>
    </row>
    <row r="340" spans="1:82" ht="15" customHeight="1" x14ac:dyDescent="0.25">
      <c r="A340">
        <v>26107</v>
      </c>
      <c r="B340" t="s">
        <v>779</v>
      </c>
      <c r="C340" t="s">
        <v>780</v>
      </c>
      <c r="D340">
        <v>11922</v>
      </c>
      <c r="E340" t="s">
        <v>2</v>
      </c>
      <c r="F340" t="s">
        <v>3</v>
      </c>
      <c r="G340" t="s">
        <v>4</v>
      </c>
      <c r="H340" t="s">
        <v>196</v>
      </c>
      <c r="I340" s="1">
        <v>45105</v>
      </c>
      <c r="J340" s="1">
        <v>45107</v>
      </c>
      <c r="K340" s="1">
        <v>45198</v>
      </c>
      <c r="L340" s="1">
        <v>45198</v>
      </c>
      <c r="M340" s="2">
        <v>12180000</v>
      </c>
      <c r="N340" s="39">
        <f t="shared" si="259"/>
        <v>45107</v>
      </c>
      <c r="O340" t="s">
        <v>7</v>
      </c>
      <c r="P340" t="s">
        <v>8</v>
      </c>
      <c r="Q340" s="4">
        <v>1.0999999999999999E-2</v>
      </c>
      <c r="R340" s="1">
        <v>45105</v>
      </c>
      <c r="S340" s="1">
        <v>45107</v>
      </c>
      <c r="T340" s="1">
        <v>45198</v>
      </c>
      <c r="U340" s="1">
        <v>45198</v>
      </c>
      <c r="V340" s="5">
        <f t="shared" si="260"/>
        <v>0</v>
      </c>
      <c r="W340">
        <f t="shared" si="261"/>
        <v>0</v>
      </c>
      <c r="X340" s="6">
        <v>-109764.59146787728</v>
      </c>
      <c r="Y340" s="6">
        <v>-109764.59146787728</v>
      </c>
      <c r="Z340" s="6">
        <v>-110776.42333333332</v>
      </c>
      <c r="AA340" s="6">
        <v>-110776.42333333332</v>
      </c>
      <c r="AB340">
        <v>0.99086599986703505</v>
      </c>
      <c r="AC340">
        <v>-1589.49</v>
      </c>
      <c r="AD340" s="7">
        <v>12180000</v>
      </c>
      <c r="AE340" s="13">
        <v>3.5979999999999998E-2</v>
      </c>
      <c r="AF340" s="8">
        <v>1.0999999999999999E-2</v>
      </c>
      <c r="AG340" s="6">
        <v>-33557.823961830181</v>
      </c>
      <c r="AH340" s="6">
        <v>-33867.166666666664</v>
      </c>
      <c r="AI340" s="9">
        <v>-143322.41542970747</v>
      </c>
      <c r="AJ340" t="s">
        <v>6</v>
      </c>
      <c r="AK340">
        <f t="shared" si="269"/>
        <v>3.5979999999999999</v>
      </c>
      <c r="AL340" s="8">
        <f t="shared" si="270"/>
        <v>4.598E-2</v>
      </c>
      <c r="AM340" s="35">
        <f t="shared" si="271"/>
        <v>2.5979999999999996E-2</v>
      </c>
      <c r="AN340" s="4">
        <f t="shared" si="272"/>
        <v>2.5979999999999996E-2</v>
      </c>
      <c r="AO340" s="36">
        <f t="shared" si="273"/>
        <v>0</v>
      </c>
      <c r="AP340" s="37">
        <f t="shared" si="274"/>
        <v>0</v>
      </c>
      <c r="AQ340" s="36">
        <f t="shared" si="275"/>
        <v>0</v>
      </c>
      <c r="AR340" s="31">
        <v>45043</v>
      </c>
      <c r="AS340" s="32">
        <v>3.25</v>
      </c>
      <c r="AT340" s="10"/>
      <c r="BU340" s="1"/>
      <c r="CC340" s="11"/>
      <c r="CD340" s="11"/>
    </row>
    <row r="341" spans="1:82" ht="15" customHeight="1" x14ac:dyDescent="0.25">
      <c r="A341">
        <v>26276</v>
      </c>
      <c r="B341" t="s">
        <v>781</v>
      </c>
      <c r="C341" t="s">
        <v>782</v>
      </c>
      <c r="D341">
        <v>11923</v>
      </c>
      <c r="E341" t="s">
        <v>2</v>
      </c>
      <c r="F341" t="s">
        <v>3</v>
      </c>
      <c r="G341" t="s">
        <v>4</v>
      </c>
      <c r="H341" t="s">
        <v>783</v>
      </c>
      <c r="I341" s="1">
        <v>45015</v>
      </c>
      <c r="J341" s="1">
        <v>45017</v>
      </c>
      <c r="K341" s="1">
        <v>45108</v>
      </c>
      <c r="L341" s="1">
        <v>45108</v>
      </c>
      <c r="M341" s="2">
        <v>5050000</v>
      </c>
      <c r="N341" s="39">
        <f t="shared" si="259"/>
        <v>45107</v>
      </c>
      <c r="O341" t="s">
        <v>174</v>
      </c>
      <c r="P341" t="s">
        <v>8</v>
      </c>
      <c r="Q341" s="4"/>
      <c r="R341" s="1">
        <v>45015</v>
      </c>
      <c r="S341" s="1">
        <v>45017</v>
      </c>
      <c r="T341" s="1">
        <v>45108</v>
      </c>
      <c r="U341" s="1">
        <v>45108</v>
      </c>
      <c r="V341" s="5">
        <f t="shared" si="260"/>
        <v>0.24657534246575341</v>
      </c>
      <c r="W341">
        <f t="shared" si="261"/>
        <v>90</v>
      </c>
      <c r="X341" s="6">
        <v>-42273.604331841794</v>
      </c>
      <c r="Y341" s="6">
        <v>-42273.604331841794</v>
      </c>
      <c r="Z341" s="6">
        <v>-42278.599999999991</v>
      </c>
      <c r="AA341" s="6">
        <v>-42278.599999999991</v>
      </c>
      <c r="AB341">
        <v>0.99988183931922536</v>
      </c>
      <c r="AC341">
        <v>-464.59999999999991</v>
      </c>
      <c r="AD341" s="7">
        <v>5050000</v>
      </c>
      <c r="AE341" s="13">
        <v>3.3119999999999997E-2</v>
      </c>
      <c r="AF341" s="8">
        <v>0</v>
      </c>
      <c r="AG341" s="6">
        <v>0</v>
      </c>
      <c r="AH341" s="6">
        <v>0</v>
      </c>
      <c r="AI341" s="9">
        <v>-42273.604331841794</v>
      </c>
      <c r="AJ341" t="s">
        <v>6</v>
      </c>
      <c r="AK341">
        <f t="shared" si="269"/>
        <v>3.052</v>
      </c>
      <c r="AL341" s="8">
        <f t="shared" si="270"/>
        <v>4.052E-2</v>
      </c>
      <c r="AM341" s="35">
        <f t="shared" si="271"/>
        <v>2.0520000000000004E-2</v>
      </c>
      <c r="AN341" s="4">
        <f t="shared" si="272"/>
        <v>2.0520000000000004E-2</v>
      </c>
      <c r="AO341" s="36">
        <f t="shared" si="273"/>
        <v>-50455.726027397257</v>
      </c>
      <c r="AP341" s="37">
        <f t="shared" si="274"/>
        <v>-41241.205479452045</v>
      </c>
      <c r="AQ341" s="36">
        <f t="shared" si="275"/>
        <v>-25551.616438356166</v>
      </c>
      <c r="AR341" s="31">
        <v>45044</v>
      </c>
      <c r="AS341" s="32">
        <v>3.2650000000000001</v>
      </c>
      <c r="AT341" s="10"/>
      <c r="BU341" s="1"/>
      <c r="CC341" s="11"/>
      <c r="CD341" s="11"/>
    </row>
    <row r="342" spans="1:82" ht="15" customHeight="1" x14ac:dyDescent="0.25">
      <c r="A342">
        <v>26278</v>
      </c>
      <c r="B342" t="s">
        <v>781</v>
      </c>
      <c r="C342" t="s">
        <v>782</v>
      </c>
      <c r="D342">
        <v>11923</v>
      </c>
      <c r="E342" t="s">
        <v>2</v>
      </c>
      <c r="F342" t="s">
        <v>3</v>
      </c>
      <c r="G342" t="s">
        <v>4</v>
      </c>
      <c r="H342" t="s">
        <v>783</v>
      </c>
      <c r="I342" s="1">
        <v>45105</v>
      </c>
      <c r="J342" s="1">
        <v>45107</v>
      </c>
      <c r="K342" s="1">
        <v>45291</v>
      </c>
      <c r="L342" s="1">
        <v>45291</v>
      </c>
      <c r="M342" s="2">
        <v>5050000</v>
      </c>
      <c r="N342" s="39">
        <f t="shared" si="259"/>
        <v>45107</v>
      </c>
      <c r="O342" t="s">
        <v>174</v>
      </c>
      <c r="P342" t="s">
        <v>8</v>
      </c>
      <c r="Q342" s="4">
        <v>1.1950000000000001E-2</v>
      </c>
      <c r="R342" s="1">
        <v>45106</v>
      </c>
      <c r="S342" s="1">
        <v>45108</v>
      </c>
      <c r="T342" s="1">
        <v>45200</v>
      </c>
      <c r="U342" s="1">
        <v>45200</v>
      </c>
      <c r="V342" s="5">
        <f t="shared" si="260"/>
        <v>0</v>
      </c>
      <c r="W342">
        <f t="shared" si="261"/>
        <v>0</v>
      </c>
      <c r="X342" s="6">
        <v>-49758.896629958042</v>
      </c>
      <c r="Y342" s="6">
        <v>-49758.896629958042</v>
      </c>
      <c r="Z342" s="6">
        <v>-50228.422222222209</v>
      </c>
      <c r="AA342" s="6">
        <v>-50228.422222222209</v>
      </c>
      <c r="AB342">
        <v>0.99065219309125663</v>
      </c>
      <c r="AC342">
        <v>0</v>
      </c>
      <c r="AD342" s="7">
        <v>5050000</v>
      </c>
      <c r="AE342" s="13">
        <v>3.8919999999999996E-2</v>
      </c>
      <c r="AF342" s="8">
        <v>1.1950000000000001E-2</v>
      </c>
      <c r="AG342" s="6">
        <v>-15277.975712435731</v>
      </c>
      <c r="AH342" s="6">
        <v>-15422.138888888887</v>
      </c>
      <c r="AI342" s="9">
        <v>-65036.872342393777</v>
      </c>
      <c r="AJ342" t="s">
        <v>6</v>
      </c>
      <c r="AK342">
        <f t="shared" si="269"/>
        <v>3.5979999999999999</v>
      </c>
      <c r="AL342" s="8">
        <f t="shared" si="270"/>
        <v>4.598E-2</v>
      </c>
      <c r="AM342" s="35">
        <f t="shared" si="271"/>
        <v>2.5979999999999996E-2</v>
      </c>
      <c r="AN342" s="4">
        <f t="shared" si="272"/>
        <v>2.5979999999999996E-2</v>
      </c>
      <c r="AO342" s="36">
        <f t="shared" si="273"/>
        <v>0</v>
      </c>
      <c r="AP342" s="37">
        <f t="shared" si="274"/>
        <v>0</v>
      </c>
      <c r="AQ342" s="36">
        <f t="shared" si="275"/>
        <v>0</v>
      </c>
      <c r="AR342" s="31">
        <v>45048</v>
      </c>
      <c r="AS342" s="32">
        <v>3.274</v>
      </c>
      <c r="AT342" s="10"/>
      <c r="BU342" s="1"/>
      <c r="CC342" s="11"/>
      <c r="CD342" s="11"/>
    </row>
    <row r="343" spans="1:82" ht="15" customHeight="1" x14ac:dyDescent="0.25">
      <c r="A343">
        <v>26227</v>
      </c>
      <c r="B343" t="s">
        <v>784</v>
      </c>
      <c r="C343" t="s">
        <v>785</v>
      </c>
      <c r="D343">
        <v>11925</v>
      </c>
      <c r="E343" t="s">
        <v>127</v>
      </c>
      <c r="F343" t="s">
        <v>3</v>
      </c>
      <c r="G343" t="s">
        <v>4</v>
      </c>
      <c r="H343" t="s">
        <v>246</v>
      </c>
      <c r="I343" s="1"/>
      <c r="J343" s="1">
        <v>45107</v>
      </c>
      <c r="K343" s="1">
        <v>45137</v>
      </c>
      <c r="L343" s="1">
        <v>45137</v>
      </c>
      <c r="M343" s="2">
        <v>254393.07</v>
      </c>
      <c r="N343" s="39">
        <f t="shared" si="259"/>
        <v>45107</v>
      </c>
      <c r="O343">
        <v>0.02</v>
      </c>
      <c r="P343" t="s">
        <v>109</v>
      </c>
      <c r="Q343" s="4"/>
      <c r="R343" s="1">
        <v>45137</v>
      </c>
      <c r="S343" s="1">
        <v>45107</v>
      </c>
      <c r="T343" s="1">
        <v>45137</v>
      </c>
      <c r="U343" s="1">
        <v>45137</v>
      </c>
      <c r="V343" s="5">
        <f t="shared" si="260"/>
        <v>0</v>
      </c>
      <c r="W343">
        <f t="shared" si="261"/>
        <v>0</v>
      </c>
      <c r="X343" s="6">
        <v>-422.70624392782867</v>
      </c>
      <c r="Y343" s="6">
        <v>-422.70624392782867</v>
      </c>
      <c r="Z343" s="6">
        <v>-423.98845000000006</v>
      </c>
      <c r="AA343" s="6">
        <v>-423.98845000000006</v>
      </c>
      <c r="AB343">
        <v>0.99697584669541961</v>
      </c>
      <c r="AC343">
        <v>-14.132948333333335</v>
      </c>
      <c r="AD343" s="7">
        <v>254393.06999999998</v>
      </c>
      <c r="AE343" s="13">
        <v>0.02</v>
      </c>
      <c r="AF343" s="8">
        <v>0</v>
      </c>
      <c r="AG343" s="6">
        <v>0</v>
      </c>
      <c r="AH343" s="6">
        <v>0</v>
      </c>
      <c r="AI343" s="9">
        <v>-422.70624392782867</v>
      </c>
      <c r="AJ343" t="s">
        <v>6</v>
      </c>
      <c r="AO343" s="40">
        <f t="shared" ref="AO343:AO344" si="276">AP343</f>
        <v>0</v>
      </c>
      <c r="AP343" s="40">
        <f t="shared" ref="AP343:AP344" si="277">-V343*M343*AE343</f>
        <v>0</v>
      </c>
      <c r="AQ343" s="40">
        <f t="shared" ref="AQ343:AQ344" si="278">AP343</f>
        <v>0</v>
      </c>
      <c r="AR343" s="31">
        <v>45049</v>
      </c>
      <c r="AS343" s="32">
        <v>3.2749999999999999</v>
      </c>
      <c r="AT343" s="10"/>
      <c r="BU343" s="1"/>
      <c r="CC343" s="11"/>
      <c r="CD343" s="11"/>
    </row>
    <row r="344" spans="1:82" ht="15" customHeight="1" x14ac:dyDescent="0.25">
      <c r="A344">
        <v>26324</v>
      </c>
      <c r="B344" t="s">
        <v>786</v>
      </c>
      <c r="C344" t="s">
        <v>787</v>
      </c>
      <c r="D344">
        <v>11926</v>
      </c>
      <c r="E344" t="s">
        <v>127</v>
      </c>
      <c r="F344" t="s">
        <v>3</v>
      </c>
      <c r="G344" t="s">
        <v>4</v>
      </c>
      <c r="H344" t="s">
        <v>95</v>
      </c>
      <c r="I344" s="1"/>
      <c r="J344" s="1">
        <v>44927</v>
      </c>
      <c r="K344" s="1">
        <v>45292</v>
      </c>
      <c r="L344" s="1">
        <v>45292</v>
      </c>
      <c r="M344" s="2">
        <v>77000000</v>
      </c>
      <c r="N344" s="39">
        <f t="shared" si="259"/>
        <v>45107</v>
      </c>
      <c r="O344">
        <v>2.5600000000000001E-2</v>
      </c>
      <c r="P344" t="s">
        <v>8</v>
      </c>
      <c r="Q344" s="4"/>
      <c r="R344" s="1">
        <v>45292</v>
      </c>
      <c r="S344" s="1">
        <v>44927</v>
      </c>
      <c r="T344" s="1">
        <v>45292</v>
      </c>
      <c r="U344" s="1">
        <v>45292</v>
      </c>
      <c r="V344" s="5">
        <f t="shared" si="260"/>
        <v>0.49315068493150682</v>
      </c>
      <c r="W344">
        <f t="shared" si="261"/>
        <v>180</v>
      </c>
      <c r="X344" s="6">
        <v>-1960638.8158545205</v>
      </c>
      <c r="Y344" s="6">
        <v>-1960638.8158545205</v>
      </c>
      <c r="Z344" s="6">
        <v>-1998577.7777777778</v>
      </c>
      <c r="AA344" s="6">
        <v>-1998577.7777777778</v>
      </c>
      <c r="AB344">
        <v>0.98101702003039304</v>
      </c>
      <c r="AC344">
        <v>-5475.5555555555557</v>
      </c>
      <c r="AD344" s="7">
        <v>77000000</v>
      </c>
      <c r="AE344" s="13">
        <v>2.5600000000000001E-2</v>
      </c>
      <c r="AF344" s="8">
        <v>0</v>
      </c>
      <c r="AG344" s="6">
        <v>0</v>
      </c>
      <c r="AH344" s="6">
        <v>0</v>
      </c>
      <c r="AI344" s="9">
        <v>-1960638.8158545205</v>
      </c>
      <c r="AJ344" t="s">
        <v>6</v>
      </c>
      <c r="AO344" s="40">
        <f t="shared" si="276"/>
        <v>-972098.63013698626</v>
      </c>
      <c r="AP344" s="40">
        <f t="shared" si="277"/>
        <v>-972098.63013698626</v>
      </c>
      <c r="AQ344" s="40">
        <f t="shared" si="278"/>
        <v>-972098.63013698626</v>
      </c>
      <c r="AR344" s="31">
        <v>45050</v>
      </c>
      <c r="AS344" s="32">
        <v>3.2810000000000001</v>
      </c>
      <c r="AT344" s="10"/>
      <c r="BU344" s="1"/>
      <c r="CC344" s="11"/>
      <c r="CD344" s="11"/>
    </row>
    <row r="345" spans="1:82" ht="15" customHeight="1" x14ac:dyDescent="0.25">
      <c r="A345">
        <v>9862</v>
      </c>
      <c r="B345" t="s">
        <v>788</v>
      </c>
      <c r="C345" t="s">
        <v>789</v>
      </c>
      <c r="D345">
        <v>11927</v>
      </c>
      <c r="E345" t="s">
        <v>2</v>
      </c>
      <c r="F345" t="s">
        <v>3</v>
      </c>
      <c r="G345" t="s">
        <v>4</v>
      </c>
      <c r="H345" t="s">
        <v>651</v>
      </c>
      <c r="I345" s="1">
        <v>45076</v>
      </c>
      <c r="J345" s="1">
        <v>45078</v>
      </c>
      <c r="K345" s="1">
        <v>45108</v>
      </c>
      <c r="L345" s="1">
        <v>45108</v>
      </c>
      <c r="M345" s="2">
        <v>913485</v>
      </c>
      <c r="N345" s="39">
        <f t="shared" si="259"/>
        <v>45107</v>
      </c>
      <c r="O345" t="s">
        <v>7</v>
      </c>
      <c r="P345" t="s">
        <v>8</v>
      </c>
      <c r="Q345" s="4">
        <v>2.2124999999999999E-2</v>
      </c>
      <c r="R345" s="1">
        <v>45076</v>
      </c>
      <c r="S345" s="1">
        <v>45078</v>
      </c>
      <c r="T345" s="1">
        <v>45108</v>
      </c>
      <c r="U345" s="1">
        <v>45108</v>
      </c>
      <c r="V345" s="5">
        <f t="shared" si="260"/>
        <v>7.9452054794520555E-2</v>
      </c>
      <c r="W345">
        <f t="shared" si="261"/>
        <v>29</v>
      </c>
      <c r="X345" s="6">
        <v>-2644.2265944625624</v>
      </c>
      <c r="Y345" s="6">
        <v>-2644.2265944625624</v>
      </c>
      <c r="Z345" s="6">
        <v>-2644.5390749999997</v>
      </c>
      <c r="AA345" s="6">
        <v>-2644.5390749999997</v>
      </c>
      <c r="AB345">
        <v>0.99988183931922536</v>
      </c>
      <c r="AC345">
        <v>-144.29256812499997</v>
      </c>
      <c r="AD345" s="7">
        <v>913485</v>
      </c>
      <c r="AE345" s="13">
        <v>3.474E-2</v>
      </c>
      <c r="AF345" s="8">
        <v>2.2124999999999999E-2</v>
      </c>
      <c r="AG345" s="6">
        <v>-1684.038958045026</v>
      </c>
      <c r="AH345" s="6">
        <v>-1684.2379687499999</v>
      </c>
      <c r="AI345" s="9">
        <v>-4328.2655525075879</v>
      </c>
      <c r="AJ345" t="s">
        <v>6</v>
      </c>
      <c r="AK345">
        <f t="shared" ref="AK345:AK350" si="279">VLOOKUP(I345,$AR$2:$AS$603,2,FALSE)</f>
        <v>3.4740000000000002</v>
      </c>
      <c r="AL345" s="8">
        <f t="shared" ref="AL345:AL350" si="280">AK345/100+$AT$1</f>
        <v>4.4740000000000002E-2</v>
      </c>
      <c r="AM345" s="35">
        <f t="shared" ref="AM345:AM350" si="281">AK345/100-$AT$1</f>
        <v>2.4739999999999998E-2</v>
      </c>
      <c r="AN345" s="4">
        <f t="shared" ref="AN345:AN350" si="282">IF(AND(RIGHT(O345,3)="Max",AM345&lt;0%),0%,AM345)</f>
        <v>2.4739999999999998E-2</v>
      </c>
      <c r="AO345" s="36">
        <f t="shared" ref="AO345:AO350" si="283">-(((AL345+AF345)*AD345*V345))</f>
        <v>-4852.9453732191796</v>
      </c>
      <c r="AP345" s="37">
        <f t="shared" ref="AP345:AP350" si="284">-(((AE345+AF345)*AD345*V345))</f>
        <v>-4127.1627704794519</v>
      </c>
      <c r="AQ345" s="36">
        <f t="shared" ref="AQ345:AQ350" si="285">-(((AN345+AF345)*AD345*V345))</f>
        <v>-3401.3801677397259</v>
      </c>
      <c r="AR345" s="31">
        <v>45051</v>
      </c>
      <c r="AS345" s="32">
        <v>3.28</v>
      </c>
      <c r="AT345" s="10"/>
      <c r="BU345" s="1"/>
      <c r="CC345" s="11"/>
      <c r="CD345" s="11"/>
    </row>
    <row r="346" spans="1:82" ht="15" customHeight="1" x14ac:dyDescent="0.25">
      <c r="A346">
        <v>26684</v>
      </c>
      <c r="B346" t="s">
        <v>790</v>
      </c>
      <c r="C346" t="s">
        <v>791</v>
      </c>
      <c r="D346">
        <v>11928</v>
      </c>
      <c r="E346" t="s">
        <v>2</v>
      </c>
      <c r="F346" t="s">
        <v>3</v>
      </c>
      <c r="G346" t="s">
        <v>4</v>
      </c>
      <c r="H346" t="s">
        <v>95</v>
      </c>
      <c r="I346" s="1">
        <v>45091</v>
      </c>
      <c r="J346" s="1">
        <v>45093</v>
      </c>
      <c r="K346" s="1">
        <v>45187</v>
      </c>
      <c r="L346" s="1">
        <v>45187</v>
      </c>
      <c r="M346" s="2">
        <v>3874832.83</v>
      </c>
      <c r="N346" s="39">
        <f t="shared" si="259"/>
        <v>45107</v>
      </c>
      <c r="O346" t="s">
        <v>7</v>
      </c>
      <c r="P346" t="s">
        <v>8</v>
      </c>
      <c r="Q346" s="4">
        <v>1.15E-2</v>
      </c>
      <c r="R346" s="1">
        <v>45091</v>
      </c>
      <c r="S346" s="1">
        <v>45093</v>
      </c>
      <c r="T346" s="1">
        <v>45187</v>
      </c>
      <c r="U346" s="1">
        <v>45187</v>
      </c>
      <c r="V346" s="5">
        <f t="shared" si="260"/>
        <v>3.8356164383561646E-2</v>
      </c>
      <c r="W346">
        <f t="shared" si="261"/>
        <v>14</v>
      </c>
      <c r="X346" s="6">
        <v>-35350.617605072119</v>
      </c>
      <c r="Y346" s="6">
        <v>-35350.617605072119</v>
      </c>
      <c r="Z346" s="6">
        <v>-35634.254315623337</v>
      </c>
      <c r="AA346" s="6">
        <v>-35634.254315623337</v>
      </c>
      <c r="AB346">
        <v>0.99204033545815318</v>
      </c>
      <c r="AC346">
        <v>-502.86719393777781</v>
      </c>
      <c r="AD346" s="7">
        <v>3874832.83</v>
      </c>
      <c r="AE346" s="13">
        <v>3.5220000000000001E-2</v>
      </c>
      <c r="AF346" s="8">
        <v>1.15E-2</v>
      </c>
      <c r="AG346" s="6">
        <v>-11542.649132831611</v>
      </c>
      <c r="AH346" s="6">
        <v>-11635.261914527779</v>
      </c>
      <c r="AI346" s="9">
        <v>-46893.26673790373</v>
      </c>
      <c r="AJ346" t="s">
        <v>6</v>
      </c>
      <c r="AK346">
        <f t="shared" si="279"/>
        <v>3.5219999999999998</v>
      </c>
      <c r="AL346" s="8">
        <f t="shared" si="280"/>
        <v>4.5220000000000003E-2</v>
      </c>
      <c r="AM346" s="35">
        <f t="shared" si="281"/>
        <v>2.5219999999999999E-2</v>
      </c>
      <c r="AN346" s="4">
        <f t="shared" si="282"/>
        <v>2.5219999999999999E-2</v>
      </c>
      <c r="AO346" s="36">
        <f t="shared" si="283"/>
        <v>-8429.9376812230148</v>
      </c>
      <c r="AP346" s="37">
        <f t="shared" si="284"/>
        <v>-6943.70043136</v>
      </c>
      <c r="AQ346" s="36">
        <f t="shared" si="285"/>
        <v>-5457.4631814969871</v>
      </c>
      <c r="AR346" s="31">
        <v>45054</v>
      </c>
      <c r="AS346" s="32">
        <v>3.3119999999999998</v>
      </c>
      <c r="AT346" s="10"/>
      <c r="BU346" s="1"/>
      <c r="CC346" s="11"/>
      <c r="CD346" s="11"/>
    </row>
    <row r="347" spans="1:82" ht="15" customHeight="1" x14ac:dyDescent="0.25">
      <c r="A347">
        <v>27207</v>
      </c>
      <c r="B347" t="s">
        <v>792</v>
      </c>
      <c r="C347" t="s">
        <v>793</v>
      </c>
      <c r="D347">
        <v>11929</v>
      </c>
      <c r="E347" t="s">
        <v>2</v>
      </c>
      <c r="F347" t="s">
        <v>3</v>
      </c>
      <c r="G347" t="s">
        <v>4</v>
      </c>
      <c r="H347" t="s">
        <v>703</v>
      </c>
      <c r="I347" s="1">
        <v>45093</v>
      </c>
      <c r="J347" s="1">
        <v>45097</v>
      </c>
      <c r="K347" s="1">
        <v>45127</v>
      </c>
      <c r="L347" s="1">
        <v>45127</v>
      </c>
      <c r="M347" s="2">
        <v>39397748.469999999</v>
      </c>
      <c r="N347" s="39">
        <f t="shared" si="259"/>
        <v>45107</v>
      </c>
      <c r="O347" t="s">
        <v>7</v>
      </c>
      <c r="P347" t="s">
        <v>8</v>
      </c>
      <c r="Q347" s="4">
        <v>1.95E-2</v>
      </c>
      <c r="R347" s="1">
        <v>45093</v>
      </c>
      <c r="S347" s="1">
        <v>45097</v>
      </c>
      <c r="T347" s="1">
        <v>45127</v>
      </c>
      <c r="U347" s="1">
        <v>45127</v>
      </c>
      <c r="V347" s="5">
        <f t="shared" si="260"/>
        <v>2.7397260273972601E-2</v>
      </c>
      <c r="W347">
        <f t="shared" si="261"/>
        <v>10</v>
      </c>
      <c r="X347" s="6">
        <v>-117029.82396725485</v>
      </c>
      <c r="Y347" s="6">
        <v>-117029.82396725485</v>
      </c>
      <c r="Z347" s="6">
        <v>-117273.96461236666</v>
      </c>
      <c r="AA347" s="6">
        <v>-117273.96461236666</v>
      </c>
      <c r="AB347">
        <v>0.99791820251051644</v>
      </c>
      <c r="AC347">
        <v>-6043.1768625372215</v>
      </c>
      <c r="AD347" s="7">
        <v>39397748.469999999</v>
      </c>
      <c r="AE347" s="13">
        <v>3.5720000000000002E-2</v>
      </c>
      <c r="AF347" s="8">
        <v>1.95E-2</v>
      </c>
      <c r="AG347" s="6">
        <v>-63888.061796233749</v>
      </c>
      <c r="AH347" s="6">
        <v>-64021.341263749993</v>
      </c>
      <c r="AI347" s="9">
        <v>-180917.88576348859</v>
      </c>
      <c r="AJ347" t="s">
        <v>6</v>
      </c>
      <c r="AK347">
        <f t="shared" si="279"/>
        <v>3.5720000000000001</v>
      </c>
      <c r="AL347" s="8">
        <f t="shared" si="280"/>
        <v>4.5720000000000004E-2</v>
      </c>
      <c r="AM347" s="35">
        <f t="shared" si="281"/>
        <v>2.572E-2</v>
      </c>
      <c r="AN347" s="4">
        <f t="shared" si="282"/>
        <v>2.572E-2</v>
      </c>
      <c r="AO347" s="36">
        <f t="shared" si="283"/>
        <v>-70397.839868860261</v>
      </c>
      <c r="AP347" s="37">
        <f t="shared" si="284"/>
        <v>-59603.936178449323</v>
      </c>
      <c r="AQ347" s="36">
        <f t="shared" si="285"/>
        <v>-48810.032488038349</v>
      </c>
      <c r="AR347" s="31">
        <v>45055</v>
      </c>
      <c r="AS347" s="32">
        <v>3.27</v>
      </c>
      <c r="AT347" s="10"/>
      <c r="BU347" s="1"/>
      <c r="CC347" s="11"/>
      <c r="CD347" s="11"/>
    </row>
    <row r="348" spans="1:82" ht="15" customHeight="1" x14ac:dyDescent="0.25">
      <c r="A348">
        <v>26492</v>
      </c>
      <c r="B348" t="s">
        <v>794</v>
      </c>
      <c r="C348" t="s">
        <v>795</v>
      </c>
      <c r="D348">
        <v>11930</v>
      </c>
      <c r="E348" t="s">
        <v>2</v>
      </c>
      <c r="F348" t="s">
        <v>3</v>
      </c>
      <c r="G348" t="s">
        <v>4</v>
      </c>
      <c r="H348" t="s">
        <v>95</v>
      </c>
      <c r="I348" s="1">
        <v>45091</v>
      </c>
      <c r="J348" s="1">
        <v>45093</v>
      </c>
      <c r="K348" s="1">
        <v>45187</v>
      </c>
      <c r="L348" s="1">
        <v>45187</v>
      </c>
      <c r="M348" s="2">
        <v>18735579.91</v>
      </c>
      <c r="N348" s="39">
        <f t="shared" si="259"/>
        <v>45107</v>
      </c>
      <c r="O348" t="s">
        <v>7</v>
      </c>
      <c r="P348" t="s">
        <v>8</v>
      </c>
      <c r="Q348" s="4">
        <v>1.15E-2</v>
      </c>
      <c r="R348" s="1">
        <v>45091</v>
      </c>
      <c r="S348" s="1">
        <v>45093</v>
      </c>
      <c r="T348" s="1">
        <v>45187</v>
      </c>
      <c r="U348" s="1">
        <v>45187</v>
      </c>
      <c r="V348" s="5">
        <f t="shared" si="260"/>
        <v>3.8356164383561646E-2</v>
      </c>
      <c r="W348">
        <f t="shared" si="261"/>
        <v>14</v>
      </c>
      <c r="X348" s="6">
        <v>-170927.19868580281</v>
      </c>
      <c r="Y348" s="6">
        <v>-170927.19868580281</v>
      </c>
      <c r="Z348" s="6">
        <v>-172298.63804566336</v>
      </c>
      <c r="AA348" s="6">
        <v>-172298.63804566336</v>
      </c>
      <c r="AB348">
        <v>0.99204033545815318</v>
      </c>
      <c r="AC348">
        <v>-2431.4619260977784</v>
      </c>
      <c r="AD348" s="7">
        <v>18735579.91</v>
      </c>
      <c r="AE348" s="13">
        <v>3.5220000000000001E-2</v>
      </c>
      <c r="AF348" s="8">
        <v>1.15E-2</v>
      </c>
      <c r="AG348" s="6">
        <v>-55810.981967255306</v>
      </c>
      <c r="AH348" s="6">
        <v>-56258.783007527782</v>
      </c>
      <c r="AI348" s="9">
        <v>-226738.18065305811</v>
      </c>
      <c r="AJ348" t="s">
        <v>6</v>
      </c>
      <c r="AK348">
        <f t="shared" si="279"/>
        <v>3.5219999999999998</v>
      </c>
      <c r="AL348" s="8">
        <f t="shared" si="280"/>
        <v>4.5220000000000003E-2</v>
      </c>
      <c r="AM348" s="35">
        <f t="shared" si="281"/>
        <v>2.5219999999999999E-2</v>
      </c>
      <c r="AN348" s="4">
        <f t="shared" si="282"/>
        <v>2.5219999999999999E-2</v>
      </c>
      <c r="AO348" s="36">
        <f t="shared" si="283"/>
        <v>-40760.409027213158</v>
      </c>
      <c r="AP348" s="37">
        <f t="shared" si="284"/>
        <v>-33574.159198720001</v>
      </c>
      <c r="AQ348" s="36">
        <f t="shared" si="285"/>
        <v>-26387.909370226855</v>
      </c>
      <c r="AR348" s="31">
        <v>45056</v>
      </c>
      <c r="AS348" s="32">
        <v>3.3010000000000002</v>
      </c>
      <c r="AT348" s="10"/>
      <c r="BU348" s="1"/>
      <c r="CC348" s="11"/>
      <c r="CD348" s="11"/>
    </row>
    <row r="349" spans="1:82" ht="15" customHeight="1" x14ac:dyDescent="0.25">
      <c r="A349">
        <v>26636</v>
      </c>
      <c r="B349" t="s">
        <v>796</v>
      </c>
      <c r="C349" t="s">
        <v>797</v>
      </c>
      <c r="D349">
        <v>11931</v>
      </c>
      <c r="E349" t="s">
        <v>2</v>
      </c>
      <c r="F349" t="s">
        <v>3</v>
      </c>
      <c r="G349" t="s">
        <v>4</v>
      </c>
      <c r="H349" t="s">
        <v>95</v>
      </c>
      <c r="I349" s="1">
        <v>45091</v>
      </c>
      <c r="J349" s="1">
        <v>45093</v>
      </c>
      <c r="K349" s="1">
        <v>45187</v>
      </c>
      <c r="L349" s="1">
        <v>45187</v>
      </c>
      <c r="M349" s="2">
        <v>11918046.4</v>
      </c>
      <c r="N349" s="39">
        <f t="shared" si="259"/>
        <v>45107</v>
      </c>
      <c r="O349" t="s">
        <v>7</v>
      </c>
      <c r="P349" t="s">
        <v>8</v>
      </c>
      <c r="Q349" s="4">
        <v>1.15E-2</v>
      </c>
      <c r="R349" s="1">
        <v>45091</v>
      </c>
      <c r="S349" s="1">
        <v>45093</v>
      </c>
      <c r="T349" s="1">
        <v>45187</v>
      </c>
      <c r="U349" s="1">
        <v>45187</v>
      </c>
      <c r="V349" s="5">
        <f t="shared" si="260"/>
        <v>3.8356164383561646E-2</v>
      </c>
      <c r="W349">
        <f t="shared" si="261"/>
        <v>14</v>
      </c>
      <c r="X349" s="6">
        <v>-108729.92961761048</v>
      </c>
      <c r="Y349" s="6">
        <v>-108729.92961761048</v>
      </c>
      <c r="Z349" s="6">
        <v>-109602.32737653336</v>
      </c>
      <c r="AA349" s="6">
        <v>-109602.32737653336</v>
      </c>
      <c r="AB349">
        <v>0.99204033545815318</v>
      </c>
      <c r="AC349">
        <v>-1546.6975772444448</v>
      </c>
      <c r="AD349" s="7">
        <v>11918046.4</v>
      </c>
      <c r="AE349" s="13">
        <v>3.5220000000000001E-2</v>
      </c>
      <c r="AF349" s="8">
        <v>1.15E-2</v>
      </c>
      <c r="AG349" s="6">
        <v>-35502.390420287345</v>
      </c>
      <c r="AH349" s="6">
        <v>-35787.244884444444</v>
      </c>
      <c r="AI349" s="9">
        <v>-144232.32003789782</v>
      </c>
      <c r="AJ349" t="s">
        <v>6</v>
      </c>
      <c r="AK349">
        <f t="shared" si="279"/>
        <v>3.5219999999999998</v>
      </c>
      <c r="AL349" s="8">
        <f t="shared" si="280"/>
        <v>4.5220000000000003E-2</v>
      </c>
      <c r="AM349" s="35">
        <f t="shared" si="281"/>
        <v>2.5219999999999999E-2</v>
      </c>
      <c r="AN349" s="4">
        <f t="shared" si="282"/>
        <v>2.5219999999999999E-2</v>
      </c>
      <c r="AO349" s="36">
        <f t="shared" si="283"/>
        <v>-25928.444617293157</v>
      </c>
      <c r="AP349" s="37">
        <f t="shared" si="284"/>
        <v>-21357.139148800001</v>
      </c>
      <c r="AQ349" s="36">
        <f t="shared" si="285"/>
        <v>-16785.833680306852</v>
      </c>
      <c r="AR349" s="31">
        <v>45057</v>
      </c>
      <c r="AS349" s="32">
        <v>3.323</v>
      </c>
      <c r="AT349" s="10"/>
      <c r="BU349" s="1"/>
      <c r="CC349" s="11"/>
      <c r="CD349" s="11"/>
    </row>
    <row r="350" spans="1:82" ht="15" customHeight="1" x14ac:dyDescent="0.25">
      <c r="A350">
        <v>26540</v>
      </c>
      <c r="B350" t="s">
        <v>798</v>
      </c>
      <c r="C350" t="s">
        <v>799</v>
      </c>
      <c r="D350">
        <v>11932</v>
      </c>
      <c r="E350" t="s">
        <v>2</v>
      </c>
      <c r="F350" t="s">
        <v>3</v>
      </c>
      <c r="G350" t="s">
        <v>4</v>
      </c>
      <c r="H350" t="s">
        <v>95</v>
      </c>
      <c r="I350" s="1">
        <v>45091</v>
      </c>
      <c r="J350" s="1">
        <v>45093</v>
      </c>
      <c r="K350" s="1">
        <v>45187</v>
      </c>
      <c r="L350" s="1">
        <v>45187</v>
      </c>
      <c r="M350" s="2">
        <v>6557450.0700000003</v>
      </c>
      <c r="N350" s="39">
        <f t="shared" si="259"/>
        <v>45107</v>
      </c>
      <c r="O350" t="s">
        <v>7</v>
      </c>
      <c r="P350" t="s">
        <v>8</v>
      </c>
      <c r="Q350" s="4">
        <v>1.15E-2</v>
      </c>
      <c r="R350" s="1">
        <v>45091</v>
      </c>
      <c r="S350" s="1">
        <v>45093</v>
      </c>
      <c r="T350" s="1">
        <v>45187</v>
      </c>
      <c r="U350" s="1">
        <v>45187</v>
      </c>
      <c r="V350" s="5">
        <f t="shared" si="260"/>
        <v>3.8356164383561646E-2</v>
      </c>
      <c r="W350">
        <f t="shared" si="261"/>
        <v>14</v>
      </c>
      <c r="X350" s="6">
        <v>-59824.493096628226</v>
      </c>
      <c r="Y350" s="6">
        <v>-59824.493096628226</v>
      </c>
      <c r="Z350" s="6">
        <v>-60304.496660410012</v>
      </c>
      <c r="AA350" s="6">
        <v>-60304.496660410012</v>
      </c>
      <c r="AB350">
        <v>0.99204033545815318</v>
      </c>
      <c r="AC350">
        <v>-851.01129797333351</v>
      </c>
      <c r="AD350" s="7">
        <v>6557450.0700000003</v>
      </c>
      <c r="AE350" s="13">
        <v>3.5220000000000001E-2</v>
      </c>
      <c r="AF350" s="8">
        <v>1.15E-2</v>
      </c>
      <c r="AG350" s="6">
        <v>-19533.835054265321</v>
      </c>
      <c r="AH350" s="6">
        <v>-19690.565349083336</v>
      </c>
      <c r="AI350" s="9">
        <v>-79358.328150893547</v>
      </c>
      <c r="AJ350" t="s">
        <v>6</v>
      </c>
      <c r="AK350">
        <f t="shared" si="279"/>
        <v>3.5219999999999998</v>
      </c>
      <c r="AL350" s="8">
        <f t="shared" si="280"/>
        <v>4.5220000000000003E-2</v>
      </c>
      <c r="AM350" s="35">
        <f t="shared" si="281"/>
        <v>2.5219999999999999E-2</v>
      </c>
      <c r="AN350" s="4">
        <f t="shared" si="282"/>
        <v>2.5219999999999999E-2</v>
      </c>
      <c r="AO350" s="36">
        <f t="shared" si="283"/>
        <v>-14266.13685365918</v>
      </c>
      <c r="AP350" s="37">
        <f t="shared" si="284"/>
        <v>-11750.950525440001</v>
      </c>
      <c r="AQ350" s="36">
        <f t="shared" si="285"/>
        <v>-9235.7641972208239</v>
      </c>
      <c r="AR350" s="31">
        <v>45058</v>
      </c>
      <c r="AS350" s="32">
        <v>3.3479999999999999</v>
      </c>
      <c r="AT350" s="10"/>
      <c r="BU350" s="1"/>
      <c r="CC350" s="11"/>
      <c r="CD350" s="11"/>
    </row>
    <row r="351" spans="1:82" ht="15" customHeight="1" x14ac:dyDescent="0.25">
      <c r="A351">
        <v>26841</v>
      </c>
      <c r="B351" t="s">
        <v>800</v>
      </c>
      <c r="C351" t="s">
        <v>801</v>
      </c>
      <c r="D351">
        <v>11933</v>
      </c>
      <c r="E351" t="s">
        <v>127</v>
      </c>
      <c r="F351" t="s">
        <v>3</v>
      </c>
      <c r="G351" t="s">
        <v>4</v>
      </c>
      <c r="H351" t="s">
        <v>95</v>
      </c>
      <c r="I351" s="1"/>
      <c r="J351" s="1">
        <v>44927</v>
      </c>
      <c r="K351" s="1">
        <v>45292</v>
      </c>
      <c r="L351" s="1">
        <v>45292</v>
      </c>
      <c r="M351" s="2">
        <v>60000000</v>
      </c>
      <c r="N351" s="39">
        <f t="shared" si="259"/>
        <v>45107</v>
      </c>
      <c r="O351">
        <v>2.7699999999999999E-2</v>
      </c>
      <c r="P351" t="s">
        <v>223</v>
      </c>
      <c r="Q351" s="4"/>
      <c r="R351" s="1">
        <v>45292</v>
      </c>
      <c r="S351" s="1">
        <v>44927</v>
      </c>
      <c r="T351" s="1">
        <v>45292</v>
      </c>
      <c r="U351" s="1">
        <v>45292</v>
      </c>
      <c r="V351" s="5">
        <f t="shared" si="260"/>
        <v>0.49315068493150682</v>
      </c>
      <c r="W351">
        <f t="shared" si="261"/>
        <v>180</v>
      </c>
      <c r="X351" s="6">
        <v>-1630450.2872905133</v>
      </c>
      <c r="Y351" s="6">
        <v>-1630450.2872905133</v>
      </c>
      <c r="Z351" s="6">
        <v>-1662000</v>
      </c>
      <c r="AA351" s="6">
        <v>-1662000</v>
      </c>
      <c r="AB351">
        <v>0.98101702003039304</v>
      </c>
      <c r="AC351">
        <v>-4553.4246575342468</v>
      </c>
      <c r="AD351" s="7">
        <v>60000000</v>
      </c>
      <c r="AE351" s="13">
        <v>2.7699999999999999E-2</v>
      </c>
      <c r="AF351" s="8">
        <v>0</v>
      </c>
      <c r="AG351" s="6">
        <v>0</v>
      </c>
      <c r="AH351" s="6">
        <v>0</v>
      </c>
      <c r="AI351" s="9">
        <v>-1630450.2872905133</v>
      </c>
      <c r="AJ351" t="s">
        <v>6</v>
      </c>
      <c r="AO351" s="40">
        <f>AP351</f>
        <v>-819616.43835616438</v>
      </c>
      <c r="AP351" s="40">
        <f>-V351*M351*AE351</f>
        <v>-819616.43835616438</v>
      </c>
      <c r="AQ351" s="40">
        <f>AP351</f>
        <v>-819616.43835616438</v>
      </c>
      <c r="AR351" s="31">
        <v>45061</v>
      </c>
      <c r="AS351" s="32">
        <v>3.3580000000000001</v>
      </c>
      <c r="AT351" s="10"/>
      <c r="BU351" s="1"/>
      <c r="CC351" s="11"/>
      <c r="CD351" s="11"/>
    </row>
    <row r="352" spans="1:82" ht="15" customHeight="1" x14ac:dyDescent="0.25">
      <c r="A352">
        <v>27154</v>
      </c>
      <c r="B352" t="s">
        <v>802</v>
      </c>
      <c r="C352" t="s">
        <v>803</v>
      </c>
      <c r="D352">
        <v>11935</v>
      </c>
      <c r="E352" t="s">
        <v>2</v>
      </c>
      <c r="F352" t="s">
        <v>3</v>
      </c>
      <c r="G352" t="s">
        <v>4</v>
      </c>
      <c r="H352" t="s">
        <v>95</v>
      </c>
      <c r="I352" s="1">
        <v>45090</v>
      </c>
      <c r="J352" s="1">
        <v>45092</v>
      </c>
      <c r="K352" s="1">
        <v>45184</v>
      </c>
      <c r="L352" s="1">
        <v>45184</v>
      </c>
      <c r="M352" s="2">
        <v>6721270</v>
      </c>
      <c r="N352" s="39">
        <f t="shared" si="259"/>
        <v>45107</v>
      </c>
      <c r="O352" t="s">
        <v>7</v>
      </c>
      <c r="P352" t="s">
        <v>8</v>
      </c>
      <c r="Q352" s="4">
        <v>1.35E-2</v>
      </c>
      <c r="R352" s="1">
        <v>45090</v>
      </c>
      <c r="S352" s="1">
        <v>45092</v>
      </c>
      <c r="T352" s="1">
        <v>45184</v>
      </c>
      <c r="U352" s="1">
        <v>45184</v>
      </c>
      <c r="V352" s="5">
        <f t="shared" si="260"/>
        <v>4.1095890410958902E-2</v>
      </c>
      <c r="W352">
        <f t="shared" si="261"/>
        <v>15</v>
      </c>
      <c r="X352" s="6">
        <v>-60101.718663988402</v>
      </c>
      <c r="Y352" s="6">
        <v>-60101.718663988402</v>
      </c>
      <c r="Z352" s="6">
        <v>-60564.617162222217</v>
      </c>
      <c r="AA352" s="6">
        <v>-60564.617162222217</v>
      </c>
      <c r="AB352">
        <v>0.99235694833182975</v>
      </c>
      <c r="AC352">
        <v>-910.35868111111108</v>
      </c>
      <c r="AD352" s="7">
        <v>6721270</v>
      </c>
      <c r="AE352" s="13">
        <v>3.526E-2</v>
      </c>
      <c r="AF352" s="8">
        <v>1.35E-2</v>
      </c>
      <c r="AG352" s="6">
        <v>-23011.151502094257</v>
      </c>
      <c r="AH352" s="6">
        <v>-23188.3815</v>
      </c>
      <c r="AI352" s="9">
        <v>-83112.870166082663</v>
      </c>
      <c r="AJ352" t="s">
        <v>6</v>
      </c>
      <c r="AK352">
        <f t="shared" ref="AK352:AK362" si="286">VLOOKUP(I352,$AR$2:$AS$603,2,FALSE)</f>
        <v>3.5259999999999998</v>
      </c>
      <c r="AL352" s="8">
        <f t="shared" ref="AL352:AL362" si="287">AK352/100+$AT$1</f>
        <v>4.5260000000000002E-2</v>
      </c>
      <c r="AM352" s="35">
        <f t="shared" ref="AM352:AM362" si="288">AK352/100-$AT$1</f>
        <v>2.5259999999999998E-2</v>
      </c>
      <c r="AN352" s="4">
        <f t="shared" ref="AN352:AN362" si="289">IF(AND(RIGHT(O352,3)="Max",AM352&lt;0%),0%,AM352)</f>
        <v>2.5259999999999998E-2</v>
      </c>
      <c r="AO352" s="36">
        <f t="shared" ref="AO352:AO362" si="290">-(((AL352+AF352)*AD352*V352))</f>
        <v>-16230.485967123288</v>
      </c>
      <c r="AP352" s="37">
        <f t="shared" ref="AP352:AP362" si="291">-(((AE352+AF352)*AD352*V352))</f>
        <v>-13468.320213698629</v>
      </c>
      <c r="AQ352" s="36">
        <f t="shared" ref="AQ352:AQ362" si="292">-(((AN352+AF352)*AD352*V352))</f>
        <v>-10706.15446027397</v>
      </c>
      <c r="AR352" s="31">
        <v>45062</v>
      </c>
      <c r="AS352" s="32">
        <v>3.3820000000000001</v>
      </c>
      <c r="AT352" s="10"/>
      <c r="BU352" s="1"/>
      <c r="CC352" s="11"/>
      <c r="CD352" s="11"/>
    </row>
    <row r="353" spans="1:82" ht="15" customHeight="1" x14ac:dyDescent="0.25">
      <c r="A353">
        <v>26588</v>
      </c>
      <c r="B353" t="s">
        <v>804</v>
      </c>
      <c r="C353" t="s">
        <v>805</v>
      </c>
      <c r="D353">
        <v>11936</v>
      </c>
      <c r="E353" t="s">
        <v>2</v>
      </c>
      <c r="F353" t="s">
        <v>3</v>
      </c>
      <c r="G353" t="s">
        <v>4</v>
      </c>
      <c r="H353" t="s">
        <v>95</v>
      </c>
      <c r="I353" s="1">
        <v>45091</v>
      </c>
      <c r="J353" s="1">
        <v>45093</v>
      </c>
      <c r="K353" s="1">
        <v>45187</v>
      </c>
      <c r="L353" s="1">
        <v>45187</v>
      </c>
      <c r="M353" s="2">
        <v>17102103.030000001</v>
      </c>
      <c r="N353" s="39">
        <f t="shared" si="259"/>
        <v>45107</v>
      </c>
      <c r="O353" t="s">
        <v>7</v>
      </c>
      <c r="P353" t="s">
        <v>8</v>
      </c>
      <c r="Q353" s="4">
        <v>1.15E-2</v>
      </c>
      <c r="R353" s="1">
        <v>45091</v>
      </c>
      <c r="S353" s="1">
        <v>45093</v>
      </c>
      <c r="T353" s="1">
        <v>45187</v>
      </c>
      <c r="U353" s="1">
        <v>45187</v>
      </c>
      <c r="V353" s="5">
        <f t="shared" si="260"/>
        <v>3.8356164383561646E-2</v>
      </c>
      <c r="W353">
        <f t="shared" si="261"/>
        <v>14</v>
      </c>
      <c r="X353" s="6">
        <v>-156024.77086890876</v>
      </c>
      <c r="Y353" s="6">
        <v>-156024.77086890876</v>
      </c>
      <c r="Z353" s="6">
        <v>-157276.64016489004</v>
      </c>
      <c r="AA353" s="6">
        <v>-157276.64016489004</v>
      </c>
      <c r="AB353">
        <v>0.99204033545815318</v>
      </c>
      <c r="AC353">
        <v>-2219.4729265600004</v>
      </c>
      <c r="AD353" s="7">
        <v>17102103.030000001</v>
      </c>
      <c r="AE353" s="13">
        <v>3.5220000000000001E-2</v>
      </c>
      <c r="AF353" s="8">
        <v>1.15E-2</v>
      </c>
      <c r="AG353" s="6">
        <v>-50945.055791949191</v>
      </c>
      <c r="AH353" s="6">
        <v>-51353.814931750007</v>
      </c>
      <c r="AI353" s="9">
        <v>-206969.82666085794</v>
      </c>
      <c r="AJ353" t="s">
        <v>6</v>
      </c>
      <c r="AK353">
        <f t="shared" si="286"/>
        <v>3.5219999999999998</v>
      </c>
      <c r="AL353" s="8">
        <f t="shared" si="287"/>
        <v>4.5220000000000003E-2</v>
      </c>
      <c r="AM353" s="35">
        <f t="shared" si="288"/>
        <v>2.5219999999999999E-2</v>
      </c>
      <c r="AN353" s="4">
        <f t="shared" si="289"/>
        <v>2.5219999999999999E-2</v>
      </c>
      <c r="AO353" s="36">
        <f t="shared" si="290"/>
        <v>-37206.679380992886</v>
      </c>
      <c r="AP353" s="37">
        <f t="shared" si="291"/>
        <v>-30646.968629760002</v>
      </c>
      <c r="AQ353" s="36">
        <f t="shared" si="292"/>
        <v>-24087.257878527129</v>
      </c>
      <c r="AR353" s="31">
        <v>45063</v>
      </c>
      <c r="AS353" s="32">
        <v>3.3879999999999999</v>
      </c>
      <c r="AT353" s="10"/>
      <c r="BU353" s="1"/>
      <c r="CC353" s="11"/>
      <c r="CD353" s="11"/>
    </row>
    <row r="354" spans="1:82" ht="15" customHeight="1" x14ac:dyDescent="0.25">
      <c r="A354">
        <v>26732</v>
      </c>
      <c r="B354" t="s">
        <v>806</v>
      </c>
      <c r="C354" t="s">
        <v>807</v>
      </c>
      <c r="D354">
        <v>11937</v>
      </c>
      <c r="E354" t="s">
        <v>2</v>
      </c>
      <c r="F354" t="s">
        <v>3</v>
      </c>
      <c r="G354" t="s">
        <v>4</v>
      </c>
      <c r="H354" t="s">
        <v>95</v>
      </c>
      <c r="I354" s="1">
        <v>45092</v>
      </c>
      <c r="J354" s="1">
        <v>45093</v>
      </c>
      <c r="K354" s="1">
        <v>45187</v>
      </c>
      <c r="L354" s="1">
        <v>45187</v>
      </c>
      <c r="M354" s="2">
        <v>7086247.2699999996</v>
      </c>
      <c r="N354" s="39">
        <f t="shared" si="259"/>
        <v>45107</v>
      </c>
      <c r="O354" t="s">
        <v>7</v>
      </c>
      <c r="P354" t="s">
        <v>8</v>
      </c>
      <c r="Q354" s="4">
        <v>1.15E-2</v>
      </c>
      <c r="R354" s="1">
        <v>45092</v>
      </c>
      <c r="S354" s="1">
        <v>45093</v>
      </c>
      <c r="T354" s="1">
        <v>45187</v>
      </c>
      <c r="U354" s="1">
        <v>45187</v>
      </c>
      <c r="V354" s="5">
        <f t="shared" si="260"/>
        <v>3.8356164383561646E-2</v>
      </c>
      <c r="W354">
        <f t="shared" si="261"/>
        <v>14</v>
      </c>
      <c r="X354" s="6">
        <v>-65107.673139096434</v>
      </c>
      <c r="Y354" s="6">
        <v>-65107.673139096434</v>
      </c>
      <c r="Z354" s="6">
        <v>-65630.066451912775</v>
      </c>
      <c r="AA354" s="6">
        <v>-65630.066451912775</v>
      </c>
      <c r="AB354">
        <v>0.99204033545815318</v>
      </c>
      <c r="AC354">
        <v>-924.55842853305546</v>
      </c>
      <c r="AD354" s="7">
        <v>7086247.2699999996</v>
      </c>
      <c r="AE354" s="13">
        <v>3.5470000000000002E-2</v>
      </c>
      <c r="AF354" s="8">
        <v>1.15E-2</v>
      </c>
      <c r="AG354" s="6">
        <v>-21109.056698607528</v>
      </c>
      <c r="AH354" s="6">
        <v>-21278.425830194443</v>
      </c>
      <c r="AI354" s="9">
        <v>-86216.729837703955</v>
      </c>
      <c r="AJ354" t="s">
        <v>6</v>
      </c>
      <c r="AK354">
        <f t="shared" si="286"/>
        <v>3.5470000000000002</v>
      </c>
      <c r="AL354" s="8">
        <f t="shared" si="287"/>
        <v>4.5470000000000003E-2</v>
      </c>
      <c r="AM354" s="35">
        <f t="shared" si="288"/>
        <v>2.547E-2</v>
      </c>
      <c r="AN354" s="4">
        <f t="shared" si="289"/>
        <v>2.547E-2</v>
      </c>
      <c r="AO354" s="36">
        <f t="shared" si="290"/>
        <v>-15484.518075634522</v>
      </c>
      <c r="AP354" s="37">
        <f t="shared" si="291"/>
        <v>-12766.50542412767</v>
      </c>
      <c r="AQ354" s="36">
        <f t="shared" si="292"/>
        <v>-10048.492772620823</v>
      </c>
      <c r="AR354" s="31">
        <v>45064</v>
      </c>
      <c r="AS354" s="32">
        <v>3.383</v>
      </c>
      <c r="AT354" s="10"/>
      <c r="BU354" s="1"/>
      <c r="CC354" s="11"/>
      <c r="CD354" s="11"/>
    </row>
    <row r="355" spans="1:82" ht="15" customHeight="1" x14ac:dyDescent="0.25">
      <c r="A355">
        <v>27106</v>
      </c>
      <c r="B355" t="s">
        <v>808</v>
      </c>
      <c r="C355" t="s">
        <v>809</v>
      </c>
      <c r="D355">
        <v>11939</v>
      </c>
      <c r="E355" t="s">
        <v>2</v>
      </c>
      <c r="F355" t="s">
        <v>3</v>
      </c>
      <c r="G355" t="s">
        <v>4</v>
      </c>
      <c r="H355" t="s">
        <v>95</v>
      </c>
      <c r="I355" s="1">
        <v>45090</v>
      </c>
      <c r="J355" s="1">
        <v>45092</v>
      </c>
      <c r="K355" s="1">
        <v>45184</v>
      </c>
      <c r="L355" s="1">
        <v>45184</v>
      </c>
      <c r="M355" s="2">
        <v>9293610</v>
      </c>
      <c r="N355" s="39">
        <f t="shared" si="259"/>
        <v>45107</v>
      </c>
      <c r="O355" t="s">
        <v>7</v>
      </c>
      <c r="P355" t="s">
        <v>8</v>
      </c>
      <c r="Q355" s="4">
        <v>1.35E-2</v>
      </c>
      <c r="R355" s="1">
        <v>45090</v>
      </c>
      <c r="S355" s="1">
        <v>45092</v>
      </c>
      <c r="T355" s="1">
        <v>45184</v>
      </c>
      <c r="U355" s="1">
        <v>45184</v>
      </c>
      <c r="V355" s="5">
        <f t="shared" si="260"/>
        <v>4.1095890410958902E-2</v>
      </c>
      <c r="W355">
        <f t="shared" si="261"/>
        <v>15</v>
      </c>
      <c r="X355" s="6">
        <v>-83103.629759380186</v>
      </c>
      <c r="Y355" s="6">
        <v>-83103.629759380186</v>
      </c>
      <c r="Z355" s="6">
        <v>-83743.687086666658</v>
      </c>
      <c r="AA355" s="6">
        <v>-83743.687086666658</v>
      </c>
      <c r="AB355">
        <v>0.99235694833182975</v>
      </c>
      <c r="AC355">
        <v>-1258.7678433333331</v>
      </c>
      <c r="AD355" s="7">
        <v>9293610</v>
      </c>
      <c r="AE355" s="13">
        <v>3.526E-2</v>
      </c>
      <c r="AF355" s="8">
        <v>1.35E-2</v>
      </c>
      <c r="AG355" s="6">
        <v>-31817.895682122304</v>
      </c>
      <c r="AH355" s="6">
        <v>-32062.954499999996</v>
      </c>
      <c r="AI355" s="9">
        <v>-114921.52544150248</v>
      </c>
      <c r="AJ355" t="s">
        <v>6</v>
      </c>
      <c r="AK355">
        <f t="shared" si="286"/>
        <v>3.5259999999999998</v>
      </c>
      <c r="AL355" s="8">
        <f t="shared" si="287"/>
        <v>4.5260000000000002E-2</v>
      </c>
      <c r="AM355" s="35">
        <f t="shared" si="288"/>
        <v>2.5259999999999998E-2</v>
      </c>
      <c r="AN355" s="4">
        <f t="shared" si="289"/>
        <v>2.5259999999999998E-2</v>
      </c>
      <c r="AO355" s="36">
        <f t="shared" si="290"/>
        <v>-22442.158504109586</v>
      </c>
      <c r="AP355" s="37">
        <f t="shared" si="291"/>
        <v>-18622.866723287669</v>
      </c>
      <c r="AQ355" s="36">
        <f t="shared" si="292"/>
        <v>-14803.57494246575</v>
      </c>
      <c r="AR355" s="31">
        <v>45065</v>
      </c>
      <c r="AS355" s="32">
        <v>3.415</v>
      </c>
      <c r="AT355" s="10"/>
      <c r="BU355" s="1"/>
      <c r="CC355" s="11"/>
      <c r="CD355" s="11"/>
    </row>
    <row r="356" spans="1:82" ht="15" customHeight="1" x14ac:dyDescent="0.25">
      <c r="A356">
        <v>27058</v>
      </c>
      <c r="B356" t="s">
        <v>810</v>
      </c>
      <c r="C356" t="s">
        <v>811</v>
      </c>
      <c r="D356">
        <v>11940</v>
      </c>
      <c r="E356" t="s">
        <v>2</v>
      </c>
      <c r="F356" t="s">
        <v>3</v>
      </c>
      <c r="G356" t="s">
        <v>4</v>
      </c>
      <c r="H356" t="s">
        <v>95</v>
      </c>
      <c r="I356" s="1">
        <v>45090</v>
      </c>
      <c r="J356" s="1">
        <v>45092</v>
      </c>
      <c r="K356" s="1">
        <v>45184</v>
      </c>
      <c r="L356" s="1">
        <v>45184</v>
      </c>
      <c r="M356" s="2">
        <v>829780</v>
      </c>
      <c r="N356" s="39">
        <f t="shared" si="259"/>
        <v>45107</v>
      </c>
      <c r="O356" t="s">
        <v>7</v>
      </c>
      <c r="P356" t="s">
        <v>8</v>
      </c>
      <c r="Q356" s="4">
        <v>1.35E-2</v>
      </c>
      <c r="R356" s="1">
        <v>45090</v>
      </c>
      <c r="S356" s="1">
        <v>45092</v>
      </c>
      <c r="T356" s="1">
        <v>45184</v>
      </c>
      <c r="U356" s="1">
        <v>45184</v>
      </c>
      <c r="V356" s="5">
        <f t="shared" si="260"/>
        <v>4.1095890410958902E-2</v>
      </c>
      <c r="W356">
        <f t="shared" si="261"/>
        <v>15</v>
      </c>
      <c r="X356" s="6">
        <v>-7419.9078616101269</v>
      </c>
      <c r="Y356" s="6">
        <v>-7419.9078616101269</v>
      </c>
      <c r="Z356" s="6">
        <v>-7477.0553822222219</v>
      </c>
      <c r="AA356" s="6">
        <v>-7477.0553822222219</v>
      </c>
      <c r="AB356">
        <v>0.99235694833182975</v>
      </c>
      <c r="AC356">
        <v>-112.38909111111111</v>
      </c>
      <c r="AD356" s="7">
        <v>829780</v>
      </c>
      <c r="AE356" s="13">
        <v>3.526E-2</v>
      </c>
      <c r="AF356" s="8">
        <v>1.35E-2</v>
      </c>
      <c r="AG356" s="6">
        <v>-2840.8609226244107</v>
      </c>
      <c r="AH356" s="6">
        <v>-2862.741</v>
      </c>
      <c r="AI356" s="9">
        <v>-10260.768784234537</v>
      </c>
      <c r="AJ356" t="s">
        <v>6</v>
      </c>
      <c r="AK356">
        <f t="shared" si="286"/>
        <v>3.5259999999999998</v>
      </c>
      <c r="AL356" s="8">
        <f t="shared" si="287"/>
        <v>4.5260000000000002E-2</v>
      </c>
      <c r="AM356" s="35">
        <f t="shared" si="288"/>
        <v>2.5259999999999998E-2</v>
      </c>
      <c r="AN356" s="4">
        <f t="shared" si="289"/>
        <v>2.5259999999999998E-2</v>
      </c>
      <c r="AO356" s="36">
        <f t="shared" si="290"/>
        <v>-2003.7481972602739</v>
      </c>
      <c r="AP356" s="37">
        <f t="shared" si="291"/>
        <v>-1662.7427178082191</v>
      </c>
      <c r="AQ356" s="36">
        <f t="shared" si="292"/>
        <v>-1321.7372383561642</v>
      </c>
      <c r="AR356" s="31">
        <v>45068</v>
      </c>
      <c r="AS356" s="32">
        <v>3.4119999999999999</v>
      </c>
      <c r="AT356" s="10"/>
      <c r="BU356" s="1"/>
      <c r="CC356" s="11"/>
      <c r="CD356" s="11"/>
    </row>
    <row r="357" spans="1:82" ht="15" customHeight="1" x14ac:dyDescent="0.25">
      <c r="A357">
        <v>26444</v>
      </c>
      <c r="B357" t="s">
        <v>812</v>
      </c>
      <c r="C357" t="s">
        <v>813</v>
      </c>
      <c r="D357">
        <v>11942</v>
      </c>
      <c r="E357" t="s">
        <v>2</v>
      </c>
      <c r="F357" t="s">
        <v>3</v>
      </c>
      <c r="G357" t="s">
        <v>4</v>
      </c>
      <c r="H357" t="s">
        <v>95</v>
      </c>
      <c r="I357" s="1">
        <v>45091</v>
      </c>
      <c r="J357" s="1">
        <v>45093</v>
      </c>
      <c r="K357" s="1">
        <v>45187</v>
      </c>
      <c r="L357" s="1">
        <v>45187</v>
      </c>
      <c r="M357" s="2">
        <v>10929083.439999999</v>
      </c>
      <c r="N357" s="39">
        <f t="shared" si="259"/>
        <v>45107</v>
      </c>
      <c r="O357" t="s">
        <v>7</v>
      </c>
      <c r="P357" t="s">
        <v>8</v>
      </c>
      <c r="Q357" s="4">
        <v>1.15E-2</v>
      </c>
      <c r="R357" s="1">
        <v>45091</v>
      </c>
      <c r="S357" s="1">
        <v>45093</v>
      </c>
      <c r="T357" s="1">
        <v>45187</v>
      </c>
      <c r="U357" s="1">
        <v>45187</v>
      </c>
      <c r="V357" s="5">
        <f t="shared" si="260"/>
        <v>3.8356164383561646E-2</v>
      </c>
      <c r="W357">
        <f t="shared" si="261"/>
        <v>14</v>
      </c>
      <c r="X357" s="6">
        <v>-99707.488403149022</v>
      </c>
      <c r="Y357" s="6">
        <v>-99707.488403149022</v>
      </c>
      <c r="Z357" s="6">
        <v>-100507.49434205334</v>
      </c>
      <c r="AA357" s="6">
        <v>-100507.49434205334</v>
      </c>
      <c r="AB357">
        <v>0.99204033545815318</v>
      </c>
      <c r="AC357">
        <v>-1418.3521619911112</v>
      </c>
      <c r="AD357" s="7">
        <v>10929083.439999999</v>
      </c>
      <c r="AE357" s="13">
        <v>3.5220000000000001E-2</v>
      </c>
      <c r="AF357" s="8">
        <v>1.15E-2</v>
      </c>
      <c r="AG357" s="6">
        <v>-32556.391727320097</v>
      </c>
      <c r="AH357" s="6">
        <v>-32817.608885111113</v>
      </c>
      <c r="AI357" s="9">
        <v>-132263.88013046913</v>
      </c>
      <c r="AJ357" t="s">
        <v>6</v>
      </c>
      <c r="AK357">
        <f t="shared" si="286"/>
        <v>3.5219999999999998</v>
      </c>
      <c r="AL357" s="8">
        <f t="shared" si="287"/>
        <v>4.5220000000000003E-2</v>
      </c>
      <c r="AM357" s="35">
        <f t="shared" si="288"/>
        <v>2.5219999999999999E-2</v>
      </c>
      <c r="AN357" s="4">
        <f t="shared" si="289"/>
        <v>2.5219999999999999E-2</v>
      </c>
      <c r="AO357" s="36">
        <f t="shared" si="290"/>
        <v>-23776.894734343019</v>
      </c>
      <c r="AP357" s="37">
        <f t="shared" si="291"/>
        <v>-19584.917524479999</v>
      </c>
      <c r="AQ357" s="36">
        <f t="shared" si="292"/>
        <v>-15392.940314616988</v>
      </c>
      <c r="AR357" s="31">
        <v>45069</v>
      </c>
      <c r="AS357" s="32">
        <v>3.4220000000000002</v>
      </c>
      <c r="AT357" s="10"/>
      <c r="BU357" s="1"/>
      <c r="CC357" s="11"/>
      <c r="CD357" s="11"/>
    </row>
    <row r="358" spans="1:82" ht="15" customHeight="1" x14ac:dyDescent="0.25">
      <c r="A358">
        <v>26872</v>
      </c>
      <c r="B358" t="s">
        <v>814</v>
      </c>
      <c r="C358" t="s">
        <v>815</v>
      </c>
      <c r="D358">
        <v>11943</v>
      </c>
      <c r="E358" t="s">
        <v>2</v>
      </c>
      <c r="F358" t="s">
        <v>3</v>
      </c>
      <c r="G358" t="s">
        <v>4</v>
      </c>
      <c r="H358" t="s">
        <v>196</v>
      </c>
      <c r="I358" s="1">
        <v>45105</v>
      </c>
      <c r="J358" s="1">
        <v>45107</v>
      </c>
      <c r="K358" s="1">
        <v>45198</v>
      </c>
      <c r="L358" s="1">
        <v>45198</v>
      </c>
      <c r="M358" s="2">
        <v>3414433.02</v>
      </c>
      <c r="N358" s="39">
        <f t="shared" si="259"/>
        <v>45107</v>
      </c>
      <c r="O358" t="s">
        <v>7</v>
      </c>
      <c r="P358" t="s">
        <v>8</v>
      </c>
      <c r="Q358" s="4">
        <v>1.2500000000000001E-2</v>
      </c>
      <c r="R358" s="1">
        <v>45105</v>
      </c>
      <c r="S358" s="1">
        <v>45107</v>
      </c>
      <c r="T358" s="1">
        <v>45198</v>
      </c>
      <c r="U358" s="1">
        <v>45198</v>
      </c>
      <c r="V358" s="5">
        <f t="shared" si="260"/>
        <v>0</v>
      </c>
      <c r="W358">
        <f t="shared" si="261"/>
        <v>0</v>
      </c>
      <c r="X358" s="6">
        <v>-30770.430667876062</v>
      </c>
      <c r="Y358" s="6">
        <v>-30770.430667876062</v>
      </c>
      <c r="Z358" s="6">
        <v>-31054.078626176663</v>
      </c>
      <c r="AA358" s="6">
        <v>-31054.078626176663</v>
      </c>
      <c r="AB358">
        <v>0.99086599986703505</v>
      </c>
      <c r="AC358">
        <v>-459.8103133599999</v>
      </c>
      <c r="AD358" s="7">
        <v>3414433.02</v>
      </c>
      <c r="AE358" s="13">
        <v>3.5979999999999998E-2</v>
      </c>
      <c r="AF358" s="8">
        <v>1.2500000000000001E-2</v>
      </c>
      <c r="AG358" s="6">
        <v>-10690.116268717366</v>
      </c>
      <c r="AH358" s="6">
        <v>-10788.659889583334</v>
      </c>
      <c r="AI358" s="9">
        <v>-41460.546936593426</v>
      </c>
      <c r="AJ358" t="s">
        <v>6</v>
      </c>
      <c r="AK358">
        <f t="shared" si="286"/>
        <v>3.5979999999999999</v>
      </c>
      <c r="AL358" s="8">
        <f t="shared" si="287"/>
        <v>4.598E-2</v>
      </c>
      <c r="AM358" s="35">
        <f t="shared" si="288"/>
        <v>2.5979999999999996E-2</v>
      </c>
      <c r="AN358" s="4">
        <f t="shared" si="289"/>
        <v>2.5979999999999996E-2</v>
      </c>
      <c r="AO358" s="36">
        <f t="shared" si="290"/>
        <v>0</v>
      </c>
      <c r="AP358" s="37">
        <f t="shared" si="291"/>
        <v>0</v>
      </c>
      <c r="AQ358" s="36">
        <f t="shared" si="292"/>
        <v>0</v>
      </c>
      <c r="AR358" s="31">
        <v>45070</v>
      </c>
      <c r="AS358" s="32">
        <v>3.415</v>
      </c>
      <c r="AT358" s="10"/>
      <c r="BU358" s="1"/>
      <c r="CC358" s="11"/>
      <c r="CD358" s="11"/>
    </row>
    <row r="359" spans="1:82" ht="15" customHeight="1" x14ac:dyDescent="0.25">
      <c r="A359">
        <v>26396</v>
      </c>
      <c r="B359" t="s">
        <v>816</v>
      </c>
      <c r="C359" t="s">
        <v>817</v>
      </c>
      <c r="D359">
        <v>11944</v>
      </c>
      <c r="E359" t="s">
        <v>2</v>
      </c>
      <c r="F359" t="s">
        <v>3</v>
      </c>
      <c r="G359" t="s">
        <v>4</v>
      </c>
      <c r="H359" t="s">
        <v>95</v>
      </c>
      <c r="I359" s="1">
        <v>45091</v>
      </c>
      <c r="J359" s="1">
        <v>45093</v>
      </c>
      <c r="K359" s="1">
        <v>45187</v>
      </c>
      <c r="L359" s="1">
        <v>45187</v>
      </c>
      <c r="M359" s="2">
        <v>6089025.0599999996</v>
      </c>
      <c r="N359" s="39">
        <f t="shared" si="259"/>
        <v>45107</v>
      </c>
      <c r="O359" t="s">
        <v>7</v>
      </c>
      <c r="P359" t="s">
        <v>8</v>
      </c>
      <c r="Q359" s="4">
        <v>1.15E-2</v>
      </c>
      <c r="R359" s="1">
        <v>45091</v>
      </c>
      <c r="S359" s="1">
        <v>45093</v>
      </c>
      <c r="T359" s="1">
        <v>45187</v>
      </c>
      <c r="U359" s="1">
        <v>45187</v>
      </c>
      <c r="V359" s="5">
        <f t="shared" si="260"/>
        <v>3.8356164383561646E-2</v>
      </c>
      <c r="W359">
        <f t="shared" si="261"/>
        <v>14</v>
      </c>
      <c r="X359" s="6">
        <v>-55550.989146481785</v>
      </c>
      <c r="Y359" s="6">
        <v>-55550.989146481785</v>
      </c>
      <c r="Z359" s="6">
        <v>-55996.704126780001</v>
      </c>
      <c r="AA359" s="6">
        <v>-55996.704126780001</v>
      </c>
      <c r="AB359">
        <v>0.99204033545815318</v>
      </c>
      <c r="AC359">
        <v>-790.22014111999999</v>
      </c>
      <c r="AD359" s="7">
        <v>6089025.0599999996</v>
      </c>
      <c r="AE359" s="13">
        <v>3.5220000000000001E-2</v>
      </c>
      <c r="AF359" s="8">
        <v>1.15E-2</v>
      </c>
      <c r="AG359" s="6">
        <v>-18138.454718470766</v>
      </c>
      <c r="AH359" s="6">
        <v>-18283.989138499997</v>
      </c>
      <c r="AI359" s="9">
        <v>-73689.443864952555</v>
      </c>
      <c r="AJ359" t="s">
        <v>6</v>
      </c>
      <c r="AK359">
        <f t="shared" si="286"/>
        <v>3.5219999999999998</v>
      </c>
      <c r="AL359" s="8">
        <f t="shared" si="287"/>
        <v>4.5220000000000003E-2</v>
      </c>
      <c r="AM359" s="35">
        <f t="shared" si="288"/>
        <v>2.5219999999999999E-2</v>
      </c>
      <c r="AN359" s="4">
        <f t="shared" si="289"/>
        <v>2.5219999999999999E-2</v>
      </c>
      <c r="AO359" s="36">
        <f t="shared" si="290"/>
        <v>-13247.049368889864</v>
      </c>
      <c r="AP359" s="37">
        <f t="shared" si="291"/>
        <v>-10911.532907519999</v>
      </c>
      <c r="AQ359" s="36">
        <f t="shared" si="292"/>
        <v>-8576.0164461501372</v>
      </c>
      <c r="AR359" s="31">
        <v>45071</v>
      </c>
      <c r="AS359" s="32">
        <v>3.4569999999999999</v>
      </c>
      <c r="AT359" s="10"/>
      <c r="BU359" s="1"/>
      <c r="CC359" s="11"/>
      <c r="CD359" s="11"/>
    </row>
    <row r="360" spans="1:82" ht="15" customHeight="1" x14ac:dyDescent="0.25">
      <c r="A360">
        <v>11878</v>
      </c>
      <c r="B360" t="s">
        <v>818</v>
      </c>
      <c r="C360" t="s">
        <v>819</v>
      </c>
      <c r="D360">
        <v>11945</v>
      </c>
      <c r="E360" t="s">
        <v>2</v>
      </c>
      <c r="F360" t="s">
        <v>3</v>
      </c>
      <c r="G360" t="s">
        <v>4</v>
      </c>
      <c r="H360" t="s">
        <v>820</v>
      </c>
      <c r="I360" s="1">
        <v>45001</v>
      </c>
      <c r="J360" s="1">
        <v>45047</v>
      </c>
      <c r="K360" s="1">
        <v>45139</v>
      </c>
      <c r="L360" s="1">
        <v>45047</v>
      </c>
      <c r="M360" s="2">
        <v>11565700.060000001</v>
      </c>
      <c r="N360" s="39">
        <f t="shared" si="259"/>
        <v>45107</v>
      </c>
      <c r="O360" t="s">
        <v>7</v>
      </c>
      <c r="P360" t="s">
        <v>8</v>
      </c>
      <c r="Q360" s="4">
        <v>1.2500000000000001E-2</v>
      </c>
      <c r="R360" s="1">
        <v>45001</v>
      </c>
      <c r="S360" s="1">
        <v>45047</v>
      </c>
      <c r="T360" s="1">
        <v>45139</v>
      </c>
      <c r="U360" s="1">
        <v>45047</v>
      </c>
      <c r="V360" s="5">
        <f t="shared" si="260"/>
        <v>0.16438356164383561</v>
      </c>
      <c r="W360">
        <f t="shared" si="261"/>
        <v>60</v>
      </c>
      <c r="X360" s="6">
        <v>0</v>
      </c>
      <c r="Y360" s="6">
        <v>0</v>
      </c>
      <c r="Z360" s="6">
        <v>-78207.263805719995</v>
      </c>
      <c r="AA360" s="6">
        <v>-78207.263805719995</v>
      </c>
      <c r="AB360">
        <v>0</v>
      </c>
      <c r="AC360">
        <v>-1251.6657620488888</v>
      </c>
      <c r="AD360" s="7">
        <v>11565700.060000001</v>
      </c>
      <c r="AE360" s="13">
        <v>2.6459999999999997E-2</v>
      </c>
      <c r="AF360" s="8">
        <v>1.2500000000000001E-2</v>
      </c>
      <c r="AG360" s="6">
        <v>0</v>
      </c>
      <c r="AH360" s="6">
        <v>-36945.986302777776</v>
      </c>
      <c r="AI360" s="9">
        <v>-115153.25010849777</v>
      </c>
      <c r="AJ360" t="s">
        <v>6</v>
      </c>
      <c r="AK360">
        <f t="shared" si="286"/>
        <v>2.6459999999999999</v>
      </c>
      <c r="AL360" s="8">
        <f t="shared" si="287"/>
        <v>3.6459999999999999E-2</v>
      </c>
      <c r="AM360" s="35">
        <f t="shared" si="288"/>
        <v>1.6459999999999995E-2</v>
      </c>
      <c r="AN360" s="4">
        <f t="shared" si="289"/>
        <v>1.6459999999999995E-2</v>
      </c>
      <c r="AO360" s="36">
        <f t="shared" si="290"/>
        <v>-93083.28903083835</v>
      </c>
      <c r="AP360" s="37">
        <f t="shared" si="291"/>
        <v>-74071.17934316711</v>
      </c>
      <c r="AQ360" s="36">
        <f t="shared" si="292"/>
        <v>-55059.069655495885</v>
      </c>
      <c r="AR360" s="31">
        <v>45072</v>
      </c>
      <c r="AS360" s="32">
        <v>3.4620000000000002</v>
      </c>
      <c r="AT360" s="10"/>
      <c r="BU360" s="1"/>
      <c r="CC360" s="11"/>
      <c r="CD360" s="11"/>
    </row>
    <row r="361" spans="1:82" ht="15" customHeight="1" x14ac:dyDescent="0.25">
      <c r="A361">
        <v>13450</v>
      </c>
      <c r="B361" t="s">
        <v>821</v>
      </c>
      <c r="C361" t="s">
        <v>822</v>
      </c>
      <c r="D361">
        <v>11947</v>
      </c>
      <c r="E361" t="s">
        <v>2</v>
      </c>
      <c r="F361" t="s">
        <v>3</v>
      </c>
      <c r="G361" t="s">
        <v>4</v>
      </c>
      <c r="H361" t="s">
        <v>823</v>
      </c>
      <c r="I361" s="1">
        <v>45015</v>
      </c>
      <c r="J361" s="1">
        <v>45018</v>
      </c>
      <c r="K361" s="1">
        <v>45109</v>
      </c>
      <c r="L361" s="1">
        <v>45109</v>
      </c>
      <c r="M361" s="2">
        <v>900548.11</v>
      </c>
      <c r="N361" s="39">
        <f t="shared" si="259"/>
        <v>45107</v>
      </c>
      <c r="O361" t="s">
        <v>7</v>
      </c>
      <c r="P361" t="s">
        <v>8</v>
      </c>
      <c r="Q361" s="4">
        <v>2.5000000000000001E-2</v>
      </c>
      <c r="R361" s="1">
        <v>45015</v>
      </c>
      <c r="S361" s="1">
        <v>45018</v>
      </c>
      <c r="T361" s="1">
        <v>45109</v>
      </c>
      <c r="U361" s="1">
        <v>45109</v>
      </c>
      <c r="V361" s="5">
        <f t="shared" si="260"/>
        <v>0.24383561643835616</v>
      </c>
      <c r="W361">
        <f t="shared" si="261"/>
        <v>89</v>
      </c>
      <c r="X361" s="6">
        <v>-6945.8884290512924</v>
      </c>
      <c r="Y361" s="6">
        <v>-6945.8884290512924</v>
      </c>
      <c r="Z361" s="6">
        <v>-6947.5285468477778</v>
      </c>
      <c r="AA361" s="6">
        <v>-6947.5285468477778</v>
      </c>
      <c r="AB361">
        <v>0.99976392787947166</v>
      </c>
      <c r="AC361">
        <v>-138.88453074222224</v>
      </c>
      <c r="AD361" s="7">
        <v>900548.11</v>
      </c>
      <c r="AE361" s="13">
        <v>3.0520000000000002E-2</v>
      </c>
      <c r="AF361" s="8">
        <v>2.5000000000000001E-2</v>
      </c>
      <c r="AG361" s="6">
        <v>-5689.6202728139679</v>
      </c>
      <c r="AH361" s="6">
        <v>-5690.9637506944446</v>
      </c>
      <c r="AI361" s="9">
        <v>-12635.508701865259</v>
      </c>
      <c r="AJ361" t="s">
        <v>6</v>
      </c>
      <c r="AK361">
        <f t="shared" si="286"/>
        <v>3.052</v>
      </c>
      <c r="AL361" s="8">
        <f t="shared" si="287"/>
        <v>4.052E-2</v>
      </c>
      <c r="AM361" s="35">
        <f t="shared" si="288"/>
        <v>2.0520000000000004E-2</v>
      </c>
      <c r="AN361" s="4">
        <f t="shared" si="289"/>
        <v>2.0520000000000004E-2</v>
      </c>
      <c r="AO361" s="36">
        <f t="shared" si="290"/>
        <v>-14387.255295563835</v>
      </c>
      <c r="AP361" s="37">
        <f t="shared" si="291"/>
        <v>-12191.398260221369</v>
      </c>
      <c r="AQ361" s="36">
        <f t="shared" si="292"/>
        <v>-9995.5412248789053</v>
      </c>
      <c r="AR361" s="31">
        <v>45075</v>
      </c>
      <c r="AS361" s="32">
        <v>3.4830000000000001</v>
      </c>
      <c r="AT361" s="10"/>
      <c r="BU361" s="1"/>
      <c r="CC361" s="11"/>
      <c r="CD361" s="11"/>
    </row>
    <row r="362" spans="1:82" ht="15" customHeight="1" x14ac:dyDescent="0.25">
      <c r="A362">
        <v>27556</v>
      </c>
      <c r="B362" t="s">
        <v>824</v>
      </c>
      <c r="C362" t="s">
        <v>825</v>
      </c>
      <c r="D362">
        <v>11948</v>
      </c>
      <c r="E362" t="s">
        <v>2</v>
      </c>
      <c r="F362" t="s">
        <v>3</v>
      </c>
      <c r="G362" t="s">
        <v>4</v>
      </c>
      <c r="H362" t="s">
        <v>826</v>
      </c>
      <c r="I362" s="1">
        <v>44971</v>
      </c>
      <c r="J362" s="1">
        <v>44973</v>
      </c>
      <c r="K362" s="1">
        <v>45154</v>
      </c>
      <c r="L362" s="1">
        <v>45154</v>
      </c>
      <c r="M362" s="2">
        <v>30000000</v>
      </c>
      <c r="N362" s="39">
        <f t="shared" si="259"/>
        <v>45107</v>
      </c>
      <c r="O362" t="s">
        <v>174</v>
      </c>
      <c r="P362" t="s">
        <v>8</v>
      </c>
      <c r="Q362" s="4">
        <v>1.9E-2</v>
      </c>
      <c r="R362" s="1">
        <v>44971</v>
      </c>
      <c r="S362" s="1">
        <v>44973</v>
      </c>
      <c r="T362" s="1">
        <v>45154</v>
      </c>
      <c r="U362" s="1">
        <v>45154</v>
      </c>
      <c r="V362" s="5">
        <f t="shared" si="260"/>
        <v>0.36712328767123287</v>
      </c>
      <c r="W362">
        <f t="shared" si="261"/>
        <v>134</v>
      </c>
      <c r="X362" s="6">
        <v>-470651.43984888773</v>
      </c>
      <c r="Y362" s="6">
        <v>-470651.43984888773</v>
      </c>
      <c r="Z362" s="6">
        <v>-472862.49999999994</v>
      </c>
      <c r="AA362" s="6">
        <v>-472862.49999999994</v>
      </c>
      <c r="AB362">
        <v>0.99532409495125496</v>
      </c>
      <c r="AC362">
        <v>-4195.833333333333</v>
      </c>
      <c r="AD362" s="7">
        <v>30000000</v>
      </c>
      <c r="AE362" s="13">
        <v>3.1349999999999996E-2</v>
      </c>
      <c r="AF362" s="8">
        <v>1.9E-2</v>
      </c>
      <c r="AG362" s="6">
        <v>-285243.29687811382</v>
      </c>
      <c r="AH362" s="6">
        <v>-286583.33333333331</v>
      </c>
      <c r="AI362" s="9">
        <v>-755894.73672700161</v>
      </c>
      <c r="AJ362" t="s">
        <v>6</v>
      </c>
      <c r="AK362">
        <f t="shared" si="286"/>
        <v>2.66</v>
      </c>
      <c r="AL362" s="8">
        <f t="shared" si="287"/>
        <v>3.6600000000000001E-2</v>
      </c>
      <c r="AM362" s="35">
        <f t="shared" si="288"/>
        <v>1.6600000000000004E-2</v>
      </c>
      <c r="AN362" s="4">
        <f t="shared" si="289"/>
        <v>1.6600000000000004E-2</v>
      </c>
      <c r="AO362" s="36">
        <f t="shared" si="290"/>
        <v>-612361.64383561641</v>
      </c>
      <c r="AP362" s="37">
        <f t="shared" si="291"/>
        <v>-554539.72602739721</v>
      </c>
      <c r="AQ362" s="36">
        <f t="shared" si="292"/>
        <v>-392087.67123287678</v>
      </c>
      <c r="AR362" s="31">
        <v>45076</v>
      </c>
      <c r="AS362" s="32">
        <v>3.4740000000000002</v>
      </c>
      <c r="AT362" s="10"/>
      <c r="BU362" s="1"/>
      <c r="CC362" s="11"/>
      <c r="CD362" s="11"/>
    </row>
    <row r="363" spans="1:82" ht="15" customHeight="1" x14ac:dyDescent="0.25">
      <c r="A363">
        <v>27864</v>
      </c>
      <c r="B363" t="s">
        <v>827</v>
      </c>
      <c r="C363" t="s">
        <v>828</v>
      </c>
      <c r="D363">
        <v>11954</v>
      </c>
      <c r="E363" t="s">
        <v>127</v>
      </c>
      <c r="F363" t="s">
        <v>3</v>
      </c>
      <c r="G363" t="s">
        <v>4</v>
      </c>
      <c r="H363" t="s">
        <v>829</v>
      </c>
      <c r="I363" s="1"/>
      <c r="J363" s="1">
        <v>45107</v>
      </c>
      <c r="K363" s="1">
        <v>45198</v>
      </c>
      <c r="L363" s="1">
        <v>45198</v>
      </c>
      <c r="M363" s="2">
        <v>20000000</v>
      </c>
      <c r="N363" s="39">
        <f t="shared" si="259"/>
        <v>45107</v>
      </c>
      <c r="O363">
        <v>2.1999999999999999E-2</v>
      </c>
      <c r="P363" t="s">
        <v>8</v>
      </c>
      <c r="Q363" s="4"/>
      <c r="R363" s="1">
        <v>45198</v>
      </c>
      <c r="S363" s="1">
        <v>45107</v>
      </c>
      <c r="T363" s="1">
        <v>45198</v>
      </c>
      <c r="U363" s="1">
        <v>45198</v>
      </c>
      <c r="V363" s="5">
        <f t="shared" si="260"/>
        <v>0</v>
      </c>
      <c r="W363">
        <f t="shared" si="261"/>
        <v>0</v>
      </c>
      <c r="X363" s="6">
        <v>-110206.31842965579</v>
      </c>
      <c r="Y363" s="6">
        <v>-110206.31842965579</v>
      </c>
      <c r="Z363" s="6">
        <v>-111222.22222222222</v>
      </c>
      <c r="AA363" s="6">
        <v>-111222.22222222222</v>
      </c>
      <c r="AB363">
        <v>0.99086599986703505</v>
      </c>
      <c r="AC363">
        <v>-1222.2222222222222</v>
      </c>
      <c r="AD363" s="7">
        <v>20000000</v>
      </c>
      <c r="AE363" s="13">
        <v>2.1999999999999999E-2</v>
      </c>
      <c r="AF363" s="8">
        <v>0</v>
      </c>
      <c r="AG363" s="6">
        <v>0</v>
      </c>
      <c r="AH363" s="6">
        <v>0</v>
      </c>
      <c r="AI363" s="9">
        <v>-110206.31842965579</v>
      </c>
      <c r="AJ363" t="s">
        <v>6</v>
      </c>
      <c r="AO363" s="40">
        <f t="shared" ref="AO363:AO365" si="293">AP363</f>
        <v>0</v>
      </c>
      <c r="AP363" s="40">
        <f t="shared" ref="AP363:AP365" si="294">-V363*M363*AE363</f>
        <v>0</v>
      </c>
      <c r="AQ363" s="40">
        <f t="shared" ref="AQ363:AQ365" si="295">AP363</f>
        <v>0</v>
      </c>
      <c r="AR363" s="31">
        <v>45077</v>
      </c>
      <c r="AS363" s="32">
        <v>3.4630000000000001</v>
      </c>
      <c r="AT363" s="10"/>
      <c r="BU363" s="1"/>
      <c r="CC363" s="11"/>
      <c r="CD363" s="11"/>
    </row>
    <row r="364" spans="1:82" ht="15" customHeight="1" x14ac:dyDescent="0.25">
      <c r="A364">
        <v>27602</v>
      </c>
      <c r="B364" t="s">
        <v>830</v>
      </c>
      <c r="C364" t="s">
        <v>831</v>
      </c>
      <c r="D364">
        <v>11955</v>
      </c>
      <c r="E364" t="s">
        <v>127</v>
      </c>
      <c r="F364" t="s">
        <v>3</v>
      </c>
      <c r="G364" t="s">
        <v>4</v>
      </c>
      <c r="H364" t="s">
        <v>327</v>
      </c>
      <c r="I364" s="1"/>
      <c r="J364" s="1">
        <v>44928</v>
      </c>
      <c r="K364" s="1">
        <v>45293</v>
      </c>
      <c r="L364" s="1">
        <v>45293</v>
      </c>
      <c r="M364" s="2">
        <v>500000000</v>
      </c>
      <c r="N364" s="39">
        <f t="shared" si="259"/>
        <v>45107</v>
      </c>
      <c r="O364">
        <v>0.02</v>
      </c>
      <c r="P364" t="s">
        <v>223</v>
      </c>
      <c r="Q364" s="4"/>
      <c r="R364" s="1">
        <v>45293</v>
      </c>
      <c r="S364" s="1">
        <v>44928</v>
      </c>
      <c r="T364" s="1">
        <v>45293</v>
      </c>
      <c r="U364" s="1">
        <v>45293</v>
      </c>
      <c r="V364" s="5">
        <f t="shared" si="260"/>
        <v>0.49041095890410957</v>
      </c>
      <c r="W364">
        <f t="shared" si="261"/>
        <v>179</v>
      </c>
      <c r="X364" s="6">
        <v>-9809119.5718316417</v>
      </c>
      <c r="Y364" s="6">
        <v>-9809119.5718316417</v>
      </c>
      <c r="Z364" s="6">
        <v>-10000000</v>
      </c>
      <c r="AA364" s="6">
        <v>-10000000</v>
      </c>
      <c r="AB364">
        <v>0.98091195718316415</v>
      </c>
      <c r="AC364">
        <v>-27397.260273972603</v>
      </c>
      <c r="AD364" s="7">
        <v>500000000</v>
      </c>
      <c r="AE364" s="13">
        <v>0.02</v>
      </c>
      <c r="AF364" s="8">
        <v>0</v>
      </c>
      <c r="AG364" s="6">
        <v>0</v>
      </c>
      <c r="AH364" s="6">
        <v>0</v>
      </c>
      <c r="AI364" s="9">
        <v>-9809119.5718316417</v>
      </c>
      <c r="AJ364" t="s">
        <v>6</v>
      </c>
      <c r="AO364" s="40">
        <f t="shared" si="293"/>
        <v>-4904109.5890410962</v>
      </c>
      <c r="AP364" s="40">
        <f t="shared" si="294"/>
        <v>-4904109.5890410962</v>
      </c>
      <c r="AQ364" s="40">
        <f t="shared" si="295"/>
        <v>-4904109.5890410962</v>
      </c>
      <c r="AR364" s="31">
        <v>45078</v>
      </c>
      <c r="AS364" s="32">
        <v>3.4620000000000002</v>
      </c>
      <c r="AT364" s="10"/>
      <c r="BU364" s="1"/>
      <c r="CC364" s="11"/>
      <c r="CD364" s="11"/>
    </row>
    <row r="365" spans="1:82" ht="15" customHeight="1" x14ac:dyDescent="0.25">
      <c r="A365">
        <v>27603</v>
      </c>
      <c r="B365" t="s">
        <v>830</v>
      </c>
      <c r="C365" t="s">
        <v>831</v>
      </c>
      <c r="D365">
        <v>11955</v>
      </c>
      <c r="E365" t="s">
        <v>127</v>
      </c>
      <c r="F365" t="s">
        <v>3</v>
      </c>
      <c r="G365" t="s">
        <v>4</v>
      </c>
      <c r="H365" t="s">
        <v>327</v>
      </c>
      <c r="I365" s="1"/>
      <c r="J365" s="1">
        <v>45017</v>
      </c>
      <c r="K365" s="1">
        <v>45383</v>
      </c>
      <c r="L365" s="1">
        <v>45383</v>
      </c>
      <c r="M365" s="2">
        <v>500000000</v>
      </c>
      <c r="N365" s="39">
        <f t="shared" si="259"/>
        <v>45107</v>
      </c>
      <c r="O365">
        <v>0.02</v>
      </c>
      <c r="P365" t="s">
        <v>223</v>
      </c>
      <c r="Q365" s="4"/>
      <c r="R365" s="1">
        <v>45383</v>
      </c>
      <c r="S365" s="1">
        <v>45017</v>
      </c>
      <c r="T365" s="1">
        <v>45383</v>
      </c>
      <c r="U365" s="1">
        <v>45383</v>
      </c>
      <c r="V365" s="5">
        <f t="shared" si="260"/>
        <v>0.24657534246575341</v>
      </c>
      <c r="W365">
        <f t="shared" si="261"/>
        <v>90</v>
      </c>
      <c r="X365" s="6">
        <v>-9741361.5622178577</v>
      </c>
      <c r="Y365" s="6">
        <v>-9741361.5622178577</v>
      </c>
      <c r="Z365" s="6">
        <v>-10027397.260273974</v>
      </c>
      <c r="AA365" s="6">
        <v>-10027397.260273974</v>
      </c>
      <c r="AB365">
        <v>0.97147458202445836</v>
      </c>
      <c r="AC365">
        <v>-27397.260273972606</v>
      </c>
      <c r="AD365" s="7">
        <v>500000000</v>
      </c>
      <c r="AE365" s="13">
        <v>0.02</v>
      </c>
      <c r="AF365" s="8">
        <v>0</v>
      </c>
      <c r="AG365" s="6">
        <v>0</v>
      </c>
      <c r="AH365" s="6">
        <v>0</v>
      </c>
      <c r="AI365" s="9">
        <v>-9741361.5622178577</v>
      </c>
      <c r="AJ365" t="s">
        <v>6</v>
      </c>
      <c r="AO365" s="40">
        <f t="shared" si="293"/>
        <v>-2465753.4246575343</v>
      </c>
      <c r="AP365" s="40">
        <f t="shared" si="294"/>
        <v>-2465753.4246575343</v>
      </c>
      <c r="AQ365" s="40">
        <f t="shared" si="295"/>
        <v>-2465753.4246575343</v>
      </c>
      <c r="AR365" s="31">
        <v>45079</v>
      </c>
      <c r="AS365" s="32">
        <v>3.49</v>
      </c>
      <c r="AT365" s="10"/>
      <c r="BU365" s="1"/>
      <c r="CC365" s="11"/>
      <c r="CD365" s="11"/>
    </row>
    <row r="366" spans="1:82" ht="15" customHeight="1" x14ac:dyDescent="0.25">
      <c r="A366">
        <v>26974</v>
      </c>
      <c r="B366" t="s">
        <v>832</v>
      </c>
      <c r="C366" t="s">
        <v>833</v>
      </c>
      <c r="D366">
        <v>11956</v>
      </c>
      <c r="E366" t="s">
        <v>2</v>
      </c>
      <c r="F366" t="s">
        <v>3</v>
      </c>
      <c r="G366" t="s">
        <v>4</v>
      </c>
      <c r="H366" t="s">
        <v>642</v>
      </c>
      <c r="I366" s="1">
        <v>45105</v>
      </c>
      <c r="J366" s="1">
        <v>45107</v>
      </c>
      <c r="K366" s="1">
        <v>45198</v>
      </c>
      <c r="L366" s="1">
        <v>45198</v>
      </c>
      <c r="M366" s="2">
        <v>2414250</v>
      </c>
      <c r="N366" s="39">
        <f t="shared" si="259"/>
        <v>45107</v>
      </c>
      <c r="O366" t="s">
        <v>7</v>
      </c>
      <c r="P366" t="s">
        <v>8</v>
      </c>
      <c r="Q366" s="4">
        <v>1.4999999999999999E-2</v>
      </c>
      <c r="R366" s="1">
        <v>45105</v>
      </c>
      <c r="S366" s="1">
        <v>45107</v>
      </c>
      <c r="T366" s="1">
        <v>45198</v>
      </c>
      <c r="U366" s="1">
        <v>45198</v>
      </c>
      <c r="V366" s="5">
        <f t="shared" si="260"/>
        <v>0</v>
      </c>
      <c r="W366">
        <f t="shared" si="261"/>
        <v>0</v>
      </c>
      <c r="X366" s="6">
        <v>-21756.910094525672</v>
      </c>
      <c r="Y366" s="6">
        <v>-21756.910094525672</v>
      </c>
      <c r="Z366" s="6">
        <v>-21957.469624999998</v>
      </c>
      <c r="AA366" s="6">
        <v>-21957.469624999998</v>
      </c>
      <c r="AB366">
        <v>0.99086599986703505</v>
      </c>
      <c r="AC366">
        <v>-341.88462499999997</v>
      </c>
      <c r="AD366" s="7">
        <v>2414250</v>
      </c>
      <c r="AE366" s="13">
        <v>3.5979999999999998E-2</v>
      </c>
      <c r="AF366" s="8">
        <v>1.4999999999999999E-2</v>
      </c>
      <c r="AG366" s="6">
        <v>-9070.4183273453345</v>
      </c>
      <c r="AH366" s="6">
        <v>-9154.03125</v>
      </c>
      <c r="AI366" s="9">
        <v>-30827.328421871007</v>
      </c>
      <c r="AJ366" t="s">
        <v>6</v>
      </c>
      <c r="AK366">
        <f t="shared" ref="AK366:AK367" si="296">VLOOKUP(I366,$AR$2:$AS$603,2,FALSE)</f>
        <v>3.5979999999999999</v>
      </c>
      <c r="AL366" s="8">
        <f t="shared" ref="AL366:AL367" si="297">AK366/100+$AT$1</f>
        <v>4.598E-2</v>
      </c>
      <c r="AM366" s="35">
        <f t="shared" ref="AM366:AM367" si="298">AK366/100-$AT$1</f>
        <v>2.5979999999999996E-2</v>
      </c>
      <c r="AN366" s="4">
        <f t="shared" ref="AN366:AN367" si="299">IF(AND(RIGHT(O366,3)="Max",AM366&lt;0%),0%,AM366)</f>
        <v>2.5979999999999996E-2</v>
      </c>
      <c r="AO366" s="36">
        <f t="shared" ref="AO366:AO367" si="300">-(((AL366+AF366)*AD366*V366))</f>
        <v>0</v>
      </c>
      <c r="AP366" s="37">
        <f t="shared" ref="AP366:AP367" si="301">-(((AE366+AF366)*AD366*V366))</f>
        <v>0</v>
      </c>
      <c r="AQ366" s="36">
        <f t="shared" ref="AQ366:AQ367" si="302">-(((AN366+AF366)*AD366*V366))</f>
        <v>0</v>
      </c>
      <c r="AR366" s="31">
        <v>45082</v>
      </c>
      <c r="AS366" s="32">
        <v>3.4929999999999999</v>
      </c>
      <c r="AT366" s="10"/>
      <c r="BU366" s="1"/>
      <c r="CC366" s="11"/>
      <c r="CD366" s="11"/>
    </row>
    <row r="367" spans="1:82" ht="15" customHeight="1" x14ac:dyDescent="0.25">
      <c r="A367">
        <v>27792</v>
      </c>
      <c r="B367" t="s">
        <v>834</v>
      </c>
      <c r="C367" t="s">
        <v>835</v>
      </c>
      <c r="D367">
        <v>11957</v>
      </c>
      <c r="E367" t="s">
        <v>2</v>
      </c>
      <c r="F367" t="s">
        <v>3</v>
      </c>
      <c r="G367" t="s">
        <v>4</v>
      </c>
      <c r="H367" t="s">
        <v>196</v>
      </c>
      <c r="I367" s="1">
        <v>45105</v>
      </c>
      <c r="J367" s="1">
        <v>45107</v>
      </c>
      <c r="K367" s="1">
        <v>45198</v>
      </c>
      <c r="L367" s="1">
        <v>45198</v>
      </c>
      <c r="M367" s="2">
        <v>4100000</v>
      </c>
      <c r="N367" s="39">
        <f t="shared" si="259"/>
        <v>45107</v>
      </c>
      <c r="O367" t="s">
        <v>7</v>
      </c>
      <c r="P367" t="s">
        <v>8</v>
      </c>
      <c r="Q367" s="4">
        <v>1.2500000000000001E-2</v>
      </c>
      <c r="R367" s="1">
        <v>45105</v>
      </c>
      <c r="S367" s="1">
        <v>45107</v>
      </c>
      <c r="T367" s="1">
        <v>45198</v>
      </c>
      <c r="U367" s="1">
        <v>45198</v>
      </c>
      <c r="V367" s="5">
        <f t="shared" si="260"/>
        <v>0</v>
      </c>
      <c r="W367">
        <f t="shared" si="261"/>
        <v>0</v>
      </c>
      <c r="X367" s="6">
        <v>-36948.672004786276</v>
      </c>
      <c r="Y367" s="6">
        <v>-36948.672004786276</v>
      </c>
      <c r="Z367" s="6">
        <v>-37289.272222222222</v>
      </c>
      <c r="AA367" s="6">
        <v>-37289.272222222222</v>
      </c>
      <c r="AB367">
        <v>0.99086599986703505</v>
      </c>
      <c r="AC367">
        <v>-552.13333333333333</v>
      </c>
      <c r="AD367" s="7">
        <v>4100000</v>
      </c>
      <c r="AE367" s="13">
        <v>3.5979999999999998E-2</v>
      </c>
      <c r="AF367" s="8">
        <v>1.2500000000000001E-2</v>
      </c>
      <c r="AG367" s="6">
        <v>-12836.531407999681</v>
      </c>
      <c r="AH367" s="6">
        <v>-12954.861111111111</v>
      </c>
      <c r="AI367" s="9">
        <v>-49785.203412785959</v>
      </c>
      <c r="AJ367" t="s">
        <v>6</v>
      </c>
      <c r="AK367">
        <f t="shared" si="296"/>
        <v>3.5979999999999999</v>
      </c>
      <c r="AL367" s="8">
        <f t="shared" si="297"/>
        <v>4.598E-2</v>
      </c>
      <c r="AM367" s="35">
        <f t="shared" si="298"/>
        <v>2.5979999999999996E-2</v>
      </c>
      <c r="AN367" s="4">
        <f t="shared" si="299"/>
        <v>2.5979999999999996E-2</v>
      </c>
      <c r="AO367" s="36">
        <f t="shared" si="300"/>
        <v>0</v>
      </c>
      <c r="AP367" s="37">
        <f t="shared" si="301"/>
        <v>0</v>
      </c>
      <c r="AQ367" s="36">
        <f t="shared" si="302"/>
        <v>0</v>
      </c>
      <c r="AR367" s="31">
        <v>45083</v>
      </c>
      <c r="AS367" s="32">
        <v>3.476</v>
      </c>
      <c r="AT367" s="10"/>
      <c r="BU367" s="1"/>
      <c r="CC367" s="11"/>
      <c r="CD367" s="11"/>
    </row>
    <row r="368" spans="1:82" ht="15" customHeight="1" x14ac:dyDescent="0.25">
      <c r="A368">
        <v>1817</v>
      </c>
      <c r="B368" t="s">
        <v>836</v>
      </c>
      <c r="C368" t="s">
        <v>837</v>
      </c>
      <c r="D368">
        <v>30025</v>
      </c>
      <c r="E368" t="s">
        <v>55</v>
      </c>
      <c r="F368" t="s">
        <v>3</v>
      </c>
      <c r="G368" t="s">
        <v>4</v>
      </c>
      <c r="H368" t="s">
        <v>108</v>
      </c>
      <c r="I368" s="1">
        <v>45107</v>
      </c>
      <c r="J368" s="1">
        <v>45107</v>
      </c>
      <c r="K368" s="1">
        <v>45201</v>
      </c>
      <c r="L368" s="1">
        <v>45201</v>
      </c>
      <c r="M368" s="2">
        <v>349098.92</v>
      </c>
      <c r="N368" s="39">
        <f t="shared" si="259"/>
        <v>45107</v>
      </c>
      <c r="O368">
        <v>0</v>
      </c>
      <c r="P368" t="s">
        <v>109</v>
      </c>
      <c r="Q368" s="4">
        <v>1.49E-2</v>
      </c>
      <c r="R368" s="1">
        <v>45107</v>
      </c>
      <c r="S368" s="1">
        <v>45107</v>
      </c>
      <c r="T368" s="1">
        <v>45201</v>
      </c>
      <c r="U368" s="1">
        <v>45201</v>
      </c>
      <c r="V368" s="5">
        <f t="shared" si="260"/>
        <v>0</v>
      </c>
      <c r="W368">
        <f t="shared" si="261"/>
        <v>0</v>
      </c>
      <c r="X368" s="6">
        <v>0</v>
      </c>
      <c r="Y368" s="6">
        <v>0</v>
      </c>
      <c r="Z368" s="6">
        <v>0</v>
      </c>
      <c r="AA368" s="6">
        <v>0</v>
      </c>
      <c r="AB368">
        <v>0.99054545547972606</v>
      </c>
      <c r="AC368">
        <v>-14.448816411111107</v>
      </c>
      <c r="AD368" s="7">
        <v>349098.92</v>
      </c>
      <c r="AE368" s="13">
        <v>0</v>
      </c>
      <c r="AF368" s="8">
        <v>1.49E-2</v>
      </c>
      <c r="AG368" s="6">
        <v>-1316.7232678440032</v>
      </c>
      <c r="AH368" s="6">
        <v>-1329.2911098222219</v>
      </c>
      <c r="AI368" s="9">
        <v>-1316.7232678440032</v>
      </c>
      <c r="AJ368" t="s">
        <v>6</v>
      </c>
      <c r="AR368" s="31">
        <v>45084</v>
      </c>
      <c r="AS368" s="32">
        <v>3.4590000000000001</v>
      </c>
      <c r="AT368" s="10"/>
      <c r="BU368" s="1"/>
      <c r="CC368" s="11"/>
      <c r="CD368" s="11"/>
    </row>
    <row r="369" spans="1:82" ht="15" customHeight="1" x14ac:dyDescent="0.25">
      <c r="A369">
        <v>7788</v>
      </c>
      <c r="B369" t="s">
        <v>838</v>
      </c>
      <c r="C369" t="s">
        <v>839</v>
      </c>
      <c r="D369">
        <v>30323</v>
      </c>
      <c r="E369" t="s">
        <v>2</v>
      </c>
      <c r="F369" t="s">
        <v>3</v>
      </c>
      <c r="G369" t="s">
        <v>4</v>
      </c>
      <c r="H369" t="s">
        <v>56</v>
      </c>
      <c r="I369" s="1">
        <v>45015</v>
      </c>
      <c r="J369" s="1">
        <v>45017</v>
      </c>
      <c r="K369" s="1">
        <v>45108</v>
      </c>
      <c r="L369" s="1">
        <v>45017</v>
      </c>
      <c r="M369" s="2">
        <v>535121.92000000004</v>
      </c>
      <c r="N369" s="39">
        <f t="shared" si="259"/>
        <v>45107</v>
      </c>
      <c r="O369" t="s">
        <v>7</v>
      </c>
      <c r="P369" t="s">
        <v>8</v>
      </c>
      <c r="Q369" s="4">
        <v>1.4999999999999999E-2</v>
      </c>
      <c r="R369" s="1">
        <v>45015</v>
      </c>
      <c r="S369" s="1">
        <v>45017</v>
      </c>
      <c r="T369" s="1">
        <v>45108</v>
      </c>
      <c r="U369" s="1">
        <v>45017</v>
      </c>
      <c r="V369" s="5">
        <f t="shared" si="260"/>
        <v>0.24657534246575341</v>
      </c>
      <c r="W369">
        <f t="shared" si="261"/>
        <v>90</v>
      </c>
      <c r="X369" s="6">
        <v>0</v>
      </c>
      <c r="Y369" s="6">
        <v>0</v>
      </c>
      <c r="Z369" s="6">
        <v>-4128.3466968177781</v>
      </c>
      <c r="AA369" s="6">
        <v>-4128.3466968177781</v>
      </c>
      <c r="AB369">
        <v>0</v>
      </c>
      <c r="AC369">
        <v>-67.663193884444453</v>
      </c>
      <c r="AD369" s="7">
        <v>535121.92000000004</v>
      </c>
      <c r="AE369" s="13">
        <v>3.0520000000000002E-2</v>
      </c>
      <c r="AF369" s="8">
        <v>1.4999999999999999E-2</v>
      </c>
      <c r="AG369" s="6">
        <v>0</v>
      </c>
      <c r="AH369" s="6">
        <v>-2029.0039466666667</v>
      </c>
      <c r="AI369" s="9">
        <v>-6157.3506434844448</v>
      </c>
      <c r="AJ369" t="s">
        <v>6</v>
      </c>
      <c r="AK369">
        <f>VLOOKUP(I369,$AR$2:$AS$603,2,FALSE)</f>
        <v>3.052</v>
      </c>
      <c r="AL369" s="8">
        <f>AK369/100+$AT$1</f>
        <v>4.052E-2</v>
      </c>
      <c r="AM369" s="35">
        <f>AK369/100-$AT$1</f>
        <v>2.0520000000000004E-2</v>
      </c>
      <c r="AN369" s="4">
        <f>IF(AND(RIGHT(O369,3)="Max",AM369&lt;0%),0%,AM369)</f>
        <v>2.0520000000000004E-2</v>
      </c>
      <c r="AO369" s="36">
        <f>-(((AL369+AF369)*AD369*V369))</f>
        <v>-7325.7457804273972</v>
      </c>
      <c r="AP369" s="37">
        <f>-(((AE369+AF369)*AD369*V369))</f>
        <v>-6006.267073578083</v>
      </c>
      <c r="AQ369" s="36">
        <f>-(((AN369+AF369)*AD369*V369))</f>
        <v>-4686.7883667287679</v>
      </c>
      <c r="AR369" s="31">
        <v>45085</v>
      </c>
      <c r="AS369" s="32">
        <v>3.4860000000000002</v>
      </c>
      <c r="AT369" s="10"/>
      <c r="BU369" s="1"/>
      <c r="CC369" s="11"/>
      <c r="CD369" s="11"/>
    </row>
    <row r="370" spans="1:82" ht="15" customHeight="1" x14ac:dyDescent="0.25">
      <c r="A370">
        <v>8203</v>
      </c>
      <c r="B370" t="s">
        <v>840</v>
      </c>
      <c r="C370" t="s">
        <v>841</v>
      </c>
      <c r="D370">
        <v>30324</v>
      </c>
      <c r="E370" t="s">
        <v>127</v>
      </c>
      <c r="F370" t="s">
        <v>3</v>
      </c>
      <c r="G370" t="s">
        <v>4</v>
      </c>
      <c r="H370" t="s">
        <v>362</v>
      </c>
      <c r="I370" s="1"/>
      <c r="J370" s="1">
        <v>45078</v>
      </c>
      <c r="K370" s="1">
        <v>45108</v>
      </c>
      <c r="L370" s="1">
        <v>45108</v>
      </c>
      <c r="M370" s="2">
        <v>477083.24</v>
      </c>
      <c r="N370" s="39">
        <f t="shared" si="259"/>
        <v>45107</v>
      </c>
      <c r="O370">
        <v>2.35E-2</v>
      </c>
      <c r="P370" t="s">
        <v>109</v>
      </c>
      <c r="Q370" s="4"/>
      <c r="R370" s="1">
        <v>45108</v>
      </c>
      <c r="S370" s="1">
        <v>45078</v>
      </c>
      <c r="T370" s="1">
        <v>45108</v>
      </c>
      <c r="U370" s="1">
        <v>45108</v>
      </c>
      <c r="V370" s="5">
        <f t="shared" si="260"/>
        <v>7.9452054794520555E-2</v>
      </c>
      <c r="W370">
        <f t="shared" si="261"/>
        <v>29</v>
      </c>
      <c r="X370" s="6">
        <v>-934.17761555916854</v>
      </c>
      <c r="Y370" s="6">
        <v>-934.17761555916854</v>
      </c>
      <c r="Z370" s="6">
        <v>-934.28801166666665</v>
      </c>
      <c r="AA370" s="6">
        <v>-934.28801166666665</v>
      </c>
      <c r="AB370">
        <v>0.99988183931922536</v>
      </c>
      <c r="AC370">
        <v>-31.142933722222221</v>
      </c>
      <c r="AD370" s="7">
        <v>477083.24</v>
      </c>
      <c r="AE370" s="13">
        <v>2.35E-2</v>
      </c>
      <c r="AF370" s="8">
        <v>0</v>
      </c>
      <c r="AG370" s="6">
        <v>0</v>
      </c>
      <c r="AH370" s="6">
        <v>0</v>
      </c>
      <c r="AI370" s="9">
        <v>-934.17761555916854</v>
      </c>
      <c r="AJ370" t="s">
        <v>6</v>
      </c>
      <c r="AO370" s="40">
        <f t="shared" ref="AO370:AO374" si="303">AP370</f>
        <v>-890.77322756164392</v>
      </c>
      <c r="AP370" s="40">
        <f t="shared" ref="AP370:AP374" si="304">-V370*M370*AE370</f>
        <v>-890.77322756164392</v>
      </c>
      <c r="AQ370" s="40">
        <f t="shared" ref="AQ370:AQ374" si="305">AP370</f>
        <v>-890.77322756164392</v>
      </c>
      <c r="AR370" s="31">
        <v>45086</v>
      </c>
      <c r="AS370" s="32">
        <v>3.4689999999999999</v>
      </c>
      <c r="AT370" s="10"/>
      <c r="BU370" s="1"/>
      <c r="CC370" s="11"/>
      <c r="CD370" s="11"/>
    </row>
    <row r="371" spans="1:82" ht="15" customHeight="1" x14ac:dyDescent="0.25">
      <c r="A371">
        <v>9663</v>
      </c>
      <c r="B371" t="s">
        <v>842</v>
      </c>
      <c r="C371" t="s">
        <v>843</v>
      </c>
      <c r="D371">
        <v>30334</v>
      </c>
      <c r="E371" t="s">
        <v>127</v>
      </c>
      <c r="F371" t="s">
        <v>3</v>
      </c>
      <c r="G371" t="s">
        <v>4</v>
      </c>
      <c r="H371" t="s">
        <v>642</v>
      </c>
      <c r="I371" s="1"/>
      <c r="J371" s="1">
        <v>45107</v>
      </c>
      <c r="K371" s="1">
        <v>45199</v>
      </c>
      <c r="L371" s="1">
        <v>45199</v>
      </c>
      <c r="M371" s="2">
        <v>78587.39</v>
      </c>
      <c r="N371" s="39">
        <f t="shared" si="259"/>
        <v>45107</v>
      </c>
      <c r="O371">
        <v>0</v>
      </c>
      <c r="P371" t="s">
        <v>109</v>
      </c>
      <c r="Q371" s="4"/>
      <c r="R371" s="1">
        <v>45122</v>
      </c>
      <c r="S371" s="1">
        <v>45107</v>
      </c>
      <c r="T371" s="1">
        <v>45199</v>
      </c>
      <c r="U371" s="1">
        <v>45122</v>
      </c>
      <c r="V371" s="5">
        <f t="shared" si="260"/>
        <v>0</v>
      </c>
      <c r="W371">
        <f t="shared" si="261"/>
        <v>0</v>
      </c>
      <c r="X371" s="6">
        <v>0</v>
      </c>
      <c r="Y371" s="6">
        <v>0</v>
      </c>
      <c r="Z371" s="6">
        <v>0</v>
      </c>
      <c r="AA371" s="6">
        <v>0</v>
      </c>
      <c r="AB371">
        <v>0.998365996843387</v>
      </c>
      <c r="AC371">
        <v>0</v>
      </c>
      <c r="AD371" s="7">
        <v>81775.64</v>
      </c>
      <c r="AE371" s="13">
        <v>0</v>
      </c>
      <c r="AF371" s="8">
        <v>0</v>
      </c>
      <c r="AG371" s="6">
        <v>0</v>
      </c>
      <c r="AH371" s="6">
        <v>0</v>
      </c>
      <c r="AI371" s="9">
        <v>0</v>
      </c>
      <c r="AJ371" t="s">
        <v>6</v>
      </c>
      <c r="AO371" s="40">
        <f t="shared" si="303"/>
        <v>0</v>
      </c>
      <c r="AP371" s="40">
        <f t="shared" si="304"/>
        <v>0</v>
      </c>
      <c r="AQ371" s="40">
        <f t="shared" si="305"/>
        <v>0</v>
      </c>
      <c r="AR371" s="31">
        <v>45089</v>
      </c>
      <c r="AS371" s="32">
        <v>3.4780000000000002</v>
      </c>
      <c r="AT371" s="10"/>
      <c r="BU371" s="1"/>
      <c r="CC371" s="11"/>
      <c r="CD371" s="11"/>
    </row>
    <row r="372" spans="1:82" ht="15" customHeight="1" x14ac:dyDescent="0.25">
      <c r="A372">
        <v>9662</v>
      </c>
      <c r="B372" t="s">
        <v>842</v>
      </c>
      <c r="C372" t="s">
        <v>843</v>
      </c>
      <c r="D372">
        <v>30334</v>
      </c>
      <c r="E372" t="s">
        <v>127</v>
      </c>
      <c r="F372" t="s">
        <v>3</v>
      </c>
      <c r="G372" t="s">
        <v>4</v>
      </c>
      <c r="H372" t="s">
        <v>642</v>
      </c>
      <c r="I372" s="1"/>
      <c r="J372" s="1">
        <v>45107</v>
      </c>
      <c r="K372" s="1">
        <v>45199</v>
      </c>
      <c r="L372" s="1">
        <v>45184</v>
      </c>
      <c r="M372" s="2">
        <v>79650.14</v>
      </c>
      <c r="N372" s="39">
        <f t="shared" si="259"/>
        <v>45107</v>
      </c>
      <c r="O372">
        <v>0</v>
      </c>
      <c r="P372" t="s">
        <v>109</v>
      </c>
      <c r="Q372" s="4"/>
      <c r="R372" s="1">
        <v>45153</v>
      </c>
      <c r="S372" s="1">
        <v>45107</v>
      </c>
      <c r="T372" s="1">
        <v>45199</v>
      </c>
      <c r="U372" s="1">
        <v>45153</v>
      </c>
      <c r="V372" s="5">
        <f t="shared" si="260"/>
        <v>0</v>
      </c>
      <c r="W372">
        <f t="shared" si="261"/>
        <v>0</v>
      </c>
      <c r="X372" s="6">
        <v>0</v>
      </c>
      <c r="Y372" s="6">
        <v>0</v>
      </c>
      <c r="Z372" s="6">
        <v>0</v>
      </c>
      <c r="AA372" s="6">
        <v>0</v>
      </c>
      <c r="AB372">
        <v>0.99541977419007033</v>
      </c>
      <c r="AC372">
        <v>0</v>
      </c>
      <c r="AD372" s="7">
        <v>80712.89</v>
      </c>
      <c r="AE372" s="13">
        <v>0</v>
      </c>
      <c r="AF372" s="8">
        <v>0</v>
      </c>
      <c r="AG372" s="6">
        <v>0</v>
      </c>
      <c r="AH372" s="6">
        <v>0</v>
      </c>
      <c r="AI372" s="9">
        <v>0</v>
      </c>
      <c r="AJ372" t="s">
        <v>6</v>
      </c>
      <c r="AO372" s="40">
        <f t="shared" si="303"/>
        <v>0</v>
      </c>
      <c r="AP372" s="40">
        <f t="shared" si="304"/>
        <v>0</v>
      </c>
      <c r="AQ372" s="40">
        <f t="shared" si="305"/>
        <v>0</v>
      </c>
      <c r="AR372" s="31">
        <v>45090</v>
      </c>
      <c r="AS372" s="32">
        <v>3.5259999999999998</v>
      </c>
      <c r="AT372" s="10"/>
      <c r="BU372" s="1"/>
      <c r="CC372" s="11"/>
      <c r="CD372" s="11"/>
    </row>
    <row r="373" spans="1:82" ht="15" customHeight="1" x14ac:dyDescent="0.25">
      <c r="A373">
        <v>9660</v>
      </c>
      <c r="B373" t="s">
        <v>842</v>
      </c>
      <c r="C373" t="s">
        <v>843</v>
      </c>
      <c r="D373">
        <v>30334</v>
      </c>
      <c r="E373" t="s">
        <v>127</v>
      </c>
      <c r="F373" t="s">
        <v>3</v>
      </c>
      <c r="G373" t="s">
        <v>4</v>
      </c>
      <c r="H373" t="s">
        <v>642</v>
      </c>
      <c r="I373" s="1"/>
      <c r="J373" s="1">
        <v>45107</v>
      </c>
      <c r="K373" s="1">
        <v>45199</v>
      </c>
      <c r="L373" s="1">
        <v>45122</v>
      </c>
      <c r="M373" s="2">
        <v>81775.64</v>
      </c>
      <c r="N373" s="39">
        <f t="shared" si="259"/>
        <v>45107</v>
      </c>
      <c r="O373">
        <v>0</v>
      </c>
      <c r="P373" t="s">
        <v>109</v>
      </c>
      <c r="Q373" s="4"/>
      <c r="R373" s="1">
        <v>45184</v>
      </c>
      <c r="S373" s="1">
        <v>45107</v>
      </c>
      <c r="T373" s="1">
        <v>45199</v>
      </c>
      <c r="U373" s="1">
        <v>45184</v>
      </c>
      <c r="V373" s="5">
        <f t="shared" si="260"/>
        <v>0</v>
      </c>
      <c r="W373">
        <f t="shared" si="261"/>
        <v>0</v>
      </c>
      <c r="X373" s="6">
        <v>0</v>
      </c>
      <c r="Y373" s="6">
        <v>0</v>
      </c>
      <c r="Z373" s="6">
        <v>0</v>
      </c>
      <c r="AA373" s="6">
        <v>0</v>
      </c>
      <c r="AB373">
        <v>0.99235694833182975</v>
      </c>
      <c r="AC373">
        <v>0</v>
      </c>
      <c r="AD373" s="7">
        <v>79650.14</v>
      </c>
      <c r="AE373" s="13">
        <v>0</v>
      </c>
      <c r="AF373" s="8">
        <v>0</v>
      </c>
      <c r="AG373" s="6">
        <v>0</v>
      </c>
      <c r="AH373" s="6">
        <v>0</v>
      </c>
      <c r="AI373" s="9">
        <v>0</v>
      </c>
      <c r="AJ373" t="s">
        <v>6</v>
      </c>
      <c r="AO373" s="40">
        <f t="shared" si="303"/>
        <v>0</v>
      </c>
      <c r="AP373" s="40">
        <f t="shared" si="304"/>
        <v>0</v>
      </c>
      <c r="AQ373" s="40">
        <f t="shared" si="305"/>
        <v>0</v>
      </c>
      <c r="AR373" s="31">
        <v>45091</v>
      </c>
      <c r="AS373" s="32">
        <v>3.5219999999999998</v>
      </c>
      <c r="AT373" s="10"/>
      <c r="BU373" s="1"/>
      <c r="CC373" s="11"/>
      <c r="CD373" s="11"/>
    </row>
    <row r="374" spans="1:82" ht="15" customHeight="1" x14ac:dyDescent="0.25">
      <c r="A374">
        <v>9661</v>
      </c>
      <c r="B374" t="s">
        <v>842</v>
      </c>
      <c r="C374" t="s">
        <v>843</v>
      </c>
      <c r="D374">
        <v>30334</v>
      </c>
      <c r="E374" t="s">
        <v>127</v>
      </c>
      <c r="F374" t="s">
        <v>3</v>
      </c>
      <c r="G374" t="s">
        <v>4</v>
      </c>
      <c r="H374" t="s">
        <v>642</v>
      </c>
      <c r="I374" s="1"/>
      <c r="J374" s="1">
        <v>45107</v>
      </c>
      <c r="K374" s="1">
        <v>45199</v>
      </c>
      <c r="L374" s="1">
        <v>45153</v>
      </c>
      <c r="M374" s="2">
        <v>80712.89</v>
      </c>
      <c r="N374" s="39">
        <f t="shared" si="259"/>
        <v>45107</v>
      </c>
      <c r="O374">
        <v>0</v>
      </c>
      <c r="P374" t="s">
        <v>109</v>
      </c>
      <c r="Q374" s="4"/>
      <c r="R374" s="1">
        <v>45199</v>
      </c>
      <c r="S374" s="1">
        <v>45107</v>
      </c>
      <c r="T374" s="1">
        <v>45199</v>
      </c>
      <c r="U374" s="1">
        <v>45199</v>
      </c>
      <c r="V374" s="5">
        <f t="shared" si="260"/>
        <v>0</v>
      </c>
      <c r="W374">
        <f t="shared" si="261"/>
        <v>0</v>
      </c>
      <c r="X374" s="6">
        <v>0</v>
      </c>
      <c r="Y374" s="6">
        <v>0</v>
      </c>
      <c r="Z374" s="6">
        <v>0</v>
      </c>
      <c r="AA374" s="6">
        <v>0</v>
      </c>
      <c r="AB374">
        <v>0.99075905071454762</v>
      </c>
      <c r="AC374">
        <v>0</v>
      </c>
      <c r="AD374" s="7">
        <v>78587.39</v>
      </c>
      <c r="AE374" s="13">
        <v>0</v>
      </c>
      <c r="AF374" s="8">
        <v>0</v>
      </c>
      <c r="AG374" s="6">
        <v>0</v>
      </c>
      <c r="AH374" s="6">
        <v>0</v>
      </c>
      <c r="AI374" s="9">
        <v>0</v>
      </c>
      <c r="AJ374" t="s">
        <v>6</v>
      </c>
      <c r="AO374" s="40">
        <f t="shared" si="303"/>
        <v>0</v>
      </c>
      <c r="AP374" s="40">
        <f t="shared" si="304"/>
        <v>0</v>
      </c>
      <c r="AQ374" s="40">
        <f t="shared" si="305"/>
        <v>0</v>
      </c>
      <c r="AR374" s="31">
        <v>45092</v>
      </c>
      <c r="AS374" s="32">
        <v>3.5470000000000002</v>
      </c>
      <c r="AT374" s="10"/>
      <c r="BU374" s="1"/>
      <c r="CC374" s="11"/>
      <c r="CD374" s="11"/>
    </row>
    <row r="375" spans="1:82" ht="15" customHeight="1" x14ac:dyDescent="0.25">
      <c r="A375">
        <v>10910</v>
      </c>
      <c r="B375" t="s">
        <v>844</v>
      </c>
      <c r="C375" t="s">
        <v>845</v>
      </c>
      <c r="D375">
        <v>30360</v>
      </c>
      <c r="E375" t="s">
        <v>2</v>
      </c>
      <c r="F375" t="s">
        <v>3</v>
      </c>
      <c r="G375" t="s">
        <v>4</v>
      </c>
      <c r="H375" t="s">
        <v>144</v>
      </c>
      <c r="I375" s="1">
        <v>45015</v>
      </c>
      <c r="J375" s="1">
        <v>45017</v>
      </c>
      <c r="K375" s="1">
        <v>45108</v>
      </c>
      <c r="L375" s="1">
        <v>45017</v>
      </c>
      <c r="M375" s="2">
        <v>22240281.629999999</v>
      </c>
      <c r="N375" s="39">
        <f t="shared" si="259"/>
        <v>45107</v>
      </c>
      <c r="O375" t="s">
        <v>7</v>
      </c>
      <c r="P375" t="s">
        <v>8</v>
      </c>
      <c r="Q375" s="4">
        <v>1.2500000000000001E-2</v>
      </c>
      <c r="R375" s="1">
        <v>45015</v>
      </c>
      <c r="S375" s="1">
        <v>45017</v>
      </c>
      <c r="T375" s="1">
        <v>45108</v>
      </c>
      <c r="U375" s="1">
        <v>45017</v>
      </c>
      <c r="V375" s="5">
        <f t="shared" si="260"/>
        <v>0.24657534246575341</v>
      </c>
      <c r="W375">
        <f t="shared" si="261"/>
        <v>90</v>
      </c>
      <c r="X375" s="6">
        <v>0</v>
      </c>
      <c r="Y375" s="6">
        <v>0</v>
      </c>
      <c r="Z375" s="6">
        <v>-171578.83049064333</v>
      </c>
      <c r="AA375" s="6">
        <v>-171578.83049064333</v>
      </c>
      <c r="AB375">
        <v>0</v>
      </c>
      <c r="AC375">
        <v>-2657.713654785</v>
      </c>
      <c r="AD375" s="7">
        <v>22240281.629999999</v>
      </c>
      <c r="AE375" s="13">
        <v>3.0520000000000002E-2</v>
      </c>
      <c r="AF375" s="8">
        <v>1.2500000000000001E-2</v>
      </c>
      <c r="AG375" s="6">
        <v>0</v>
      </c>
      <c r="AH375" s="6">
        <v>-70273.112094791664</v>
      </c>
      <c r="AI375" s="9">
        <v>-241851.942585435</v>
      </c>
      <c r="AJ375" t="s">
        <v>6</v>
      </c>
      <c r="AK375">
        <f t="shared" ref="AK375:AK380" si="306">VLOOKUP(I375,$AR$2:$AS$603,2,FALSE)</f>
        <v>3.052</v>
      </c>
      <c r="AL375" s="8">
        <f t="shared" ref="AL375:AL380" si="307">AK375/100+$AT$1</f>
        <v>4.052E-2</v>
      </c>
      <c r="AM375" s="35">
        <f t="shared" ref="AM375:AM380" si="308">AK375/100-$AT$1</f>
        <v>2.0520000000000004E-2</v>
      </c>
      <c r="AN375" s="4">
        <f t="shared" ref="AN375:AN380" si="309">IF(AND(RIGHT(O375,3)="Max",AM375&lt;0%),0%,AM375)</f>
        <v>2.0520000000000004E-2</v>
      </c>
      <c r="AO375" s="36">
        <f t="shared" ref="AO375:AO380" si="310">-(((AL375+AF375)*AD375*V375))</f>
        <v>-290756.64625214785</v>
      </c>
      <c r="AP375" s="37">
        <f t="shared" ref="AP375:AP380" si="311">-(((AE375+AF375)*AD375*V375))</f>
        <v>-235917.59565762739</v>
      </c>
      <c r="AQ375" s="36">
        <f t="shared" ref="AQ375:AQ380" si="312">-(((AN375+AF375)*AD375*V375))</f>
        <v>-181078.54506310687</v>
      </c>
      <c r="AR375" s="31">
        <v>45093</v>
      </c>
      <c r="AS375" s="32">
        <v>3.5720000000000001</v>
      </c>
      <c r="AT375" s="10"/>
      <c r="BU375" s="1"/>
      <c r="CC375" s="11"/>
      <c r="CD375" s="11"/>
    </row>
    <row r="376" spans="1:82" ht="15" customHeight="1" x14ac:dyDescent="0.25">
      <c r="A376">
        <v>12030</v>
      </c>
      <c r="B376" t="s">
        <v>846</v>
      </c>
      <c r="C376" t="s">
        <v>847</v>
      </c>
      <c r="D376">
        <v>30429</v>
      </c>
      <c r="E376" t="s">
        <v>2</v>
      </c>
      <c r="F376" t="s">
        <v>3</v>
      </c>
      <c r="G376" t="s">
        <v>4</v>
      </c>
      <c r="H376" t="s">
        <v>144</v>
      </c>
      <c r="I376" s="1">
        <v>45001</v>
      </c>
      <c r="J376" s="1">
        <v>45047</v>
      </c>
      <c r="K376" s="1">
        <v>45139</v>
      </c>
      <c r="L376" s="1">
        <v>45047</v>
      </c>
      <c r="M376" s="2">
        <v>14897475.49</v>
      </c>
      <c r="N376" s="39">
        <f t="shared" si="259"/>
        <v>45107</v>
      </c>
      <c r="O376" s="12" t="s">
        <v>7</v>
      </c>
      <c r="P376" t="s">
        <v>8</v>
      </c>
      <c r="Q376" s="4">
        <v>1.2500000000000001E-2</v>
      </c>
      <c r="R376" s="1">
        <v>45001</v>
      </c>
      <c r="S376" s="1">
        <v>45047</v>
      </c>
      <c r="T376" s="1">
        <v>45139</v>
      </c>
      <c r="U376" s="1">
        <v>45047</v>
      </c>
      <c r="V376" s="5">
        <f t="shared" si="260"/>
        <v>0.16438356164383561</v>
      </c>
      <c r="W376">
        <f t="shared" si="261"/>
        <v>60</v>
      </c>
      <c r="X376" s="6">
        <v>0</v>
      </c>
      <c r="Y376" s="6">
        <v>0</v>
      </c>
      <c r="Z376" s="6">
        <v>-100736.72926338</v>
      </c>
      <c r="AA376" s="6">
        <v>-100736.72926338</v>
      </c>
      <c r="AB376">
        <v>0</v>
      </c>
      <c r="AC376">
        <v>-1612.2379030288889</v>
      </c>
      <c r="AD376" s="7">
        <v>14897475.49</v>
      </c>
      <c r="AE376" s="13">
        <v>2.6459999999999997E-2</v>
      </c>
      <c r="AF376" s="8">
        <v>1.2500000000000001E-2</v>
      </c>
      <c r="AG376" s="6">
        <v>0</v>
      </c>
      <c r="AH376" s="6">
        <v>-47589.15781527778</v>
      </c>
      <c r="AI376" s="9">
        <v>-148325.88707865778</v>
      </c>
      <c r="AJ376" t="s">
        <v>6</v>
      </c>
      <c r="AK376">
        <f t="shared" si="306"/>
        <v>2.6459999999999999</v>
      </c>
      <c r="AL376" s="8">
        <f t="shared" si="307"/>
        <v>3.6459999999999999E-2</v>
      </c>
      <c r="AM376" s="35">
        <f t="shared" si="308"/>
        <v>1.6459999999999995E-2</v>
      </c>
      <c r="AN376" s="4">
        <f t="shared" si="309"/>
        <v>1.6459999999999995E-2</v>
      </c>
      <c r="AO376" s="36">
        <f t="shared" si="310"/>
        <v>-119898.14794362739</v>
      </c>
      <c r="AP376" s="37">
        <f t="shared" si="311"/>
        <v>-95409.14713814792</v>
      </c>
      <c r="AQ376" s="36">
        <f t="shared" si="312"/>
        <v>-70920.146332668475</v>
      </c>
      <c r="AR376" s="31">
        <v>45096</v>
      </c>
      <c r="AS376" s="32">
        <v>3.5510000000000002</v>
      </c>
      <c r="AT376" s="10"/>
      <c r="BU376" s="1"/>
      <c r="CC376" s="11"/>
      <c r="CD376" s="11"/>
    </row>
    <row r="377" spans="1:82" ht="15" customHeight="1" x14ac:dyDescent="0.25">
      <c r="A377">
        <v>12132</v>
      </c>
      <c r="B377" t="s">
        <v>848</v>
      </c>
      <c r="C377" t="s">
        <v>849</v>
      </c>
      <c r="D377">
        <v>30440</v>
      </c>
      <c r="E377" t="s">
        <v>2</v>
      </c>
      <c r="F377" t="s">
        <v>3</v>
      </c>
      <c r="G377" t="s">
        <v>4</v>
      </c>
      <c r="H377" t="s">
        <v>95</v>
      </c>
      <c r="I377" s="1">
        <v>45015</v>
      </c>
      <c r="J377" s="1">
        <v>45017</v>
      </c>
      <c r="K377" s="1">
        <v>45108</v>
      </c>
      <c r="L377" s="1">
        <v>45017</v>
      </c>
      <c r="M377" s="2">
        <v>5869636.7800000003</v>
      </c>
      <c r="N377" s="39">
        <f t="shared" si="259"/>
        <v>45107</v>
      </c>
      <c r="O377" t="s">
        <v>7</v>
      </c>
      <c r="P377" t="s">
        <v>8</v>
      </c>
      <c r="Q377" s="4">
        <v>1.8499999999999999E-2</v>
      </c>
      <c r="R377" s="1">
        <v>45015</v>
      </c>
      <c r="S377" s="1">
        <v>45017</v>
      </c>
      <c r="T377" s="1">
        <v>45108</v>
      </c>
      <c r="U377" s="1">
        <v>45017</v>
      </c>
      <c r="V377" s="5">
        <f t="shared" si="260"/>
        <v>0.24657534246575341</v>
      </c>
      <c r="W377">
        <f t="shared" si="261"/>
        <v>90</v>
      </c>
      <c r="X377" s="6">
        <v>0</v>
      </c>
      <c r="Y377" s="6">
        <v>0</v>
      </c>
      <c r="Z377" s="6">
        <v>-45282.943393971116</v>
      </c>
      <c r="AA377" s="6">
        <v>-45282.943393971116</v>
      </c>
      <c r="AB377">
        <v>0</v>
      </c>
      <c r="AC377">
        <v>-799.24887487666672</v>
      </c>
      <c r="AD377" s="7">
        <v>5869636.7800000003</v>
      </c>
      <c r="AE377" s="13">
        <v>3.0520000000000002E-2</v>
      </c>
      <c r="AF377" s="8">
        <v>1.8499999999999999E-2</v>
      </c>
      <c r="AG377" s="6">
        <v>0</v>
      </c>
      <c r="AH377" s="6">
        <v>-27448.704219805553</v>
      </c>
      <c r="AI377" s="9">
        <v>-72731.647613776673</v>
      </c>
      <c r="AJ377" t="s">
        <v>6</v>
      </c>
      <c r="AK377">
        <f t="shared" si="306"/>
        <v>3.052</v>
      </c>
      <c r="AL377" s="8">
        <f t="shared" si="307"/>
        <v>4.052E-2</v>
      </c>
      <c r="AM377" s="35">
        <f t="shared" si="308"/>
        <v>2.0520000000000004E-2</v>
      </c>
      <c r="AN377" s="4">
        <f t="shared" si="309"/>
        <v>2.0520000000000004E-2</v>
      </c>
      <c r="AO377" s="36">
        <f t="shared" si="310"/>
        <v>-85420.100405490419</v>
      </c>
      <c r="AP377" s="37">
        <f t="shared" si="311"/>
        <v>-70947.023413709598</v>
      </c>
      <c r="AQ377" s="36">
        <f t="shared" si="312"/>
        <v>-56473.946421928762</v>
      </c>
      <c r="AR377" s="31">
        <v>45097</v>
      </c>
      <c r="AS377" s="32">
        <v>3.5870000000000002</v>
      </c>
      <c r="AT377" s="10"/>
      <c r="BU377" s="1"/>
      <c r="CC377" s="11"/>
      <c r="CD377" s="11"/>
    </row>
    <row r="378" spans="1:82" ht="15" customHeight="1" x14ac:dyDescent="0.25">
      <c r="A378">
        <v>12686</v>
      </c>
      <c r="B378" t="s">
        <v>850</v>
      </c>
      <c r="C378" t="s">
        <v>851</v>
      </c>
      <c r="D378">
        <v>30446</v>
      </c>
      <c r="E378" t="s">
        <v>2</v>
      </c>
      <c r="F378" t="s">
        <v>3</v>
      </c>
      <c r="G378" t="s">
        <v>4</v>
      </c>
      <c r="H378" t="s">
        <v>820</v>
      </c>
      <c r="I378" s="1">
        <v>45047</v>
      </c>
      <c r="J378" s="1">
        <v>45087</v>
      </c>
      <c r="K378" s="1">
        <v>45179</v>
      </c>
      <c r="L378" s="1">
        <v>45087</v>
      </c>
      <c r="M378" s="2">
        <v>20720323.010000002</v>
      </c>
      <c r="N378" s="39">
        <f t="shared" si="259"/>
        <v>45107</v>
      </c>
      <c r="O378" t="s">
        <v>7</v>
      </c>
      <c r="P378" t="s">
        <v>8</v>
      </c>
      <c r="Q378" s="4">
        <v>1.2999999999999999E-2</v>
      </c>
      <c r="R378" s="1">
        <v>45047</v>
      </c>
      <c r="S378" s="1">
        <v>45087</v>
      </c>
      <c r="T378" s="1">
        <v>45179</v>
      </c>
      <c r="U378" s="1">
        <v>45087</v>
      </c>
      <c r="V378" s="5">
        <f t="shared" si="260"/>
        <v>5.4794520547945202E-2</v>
      </c>
      <c r="W378">
        <f t="shared" si="261"/>
        <v>20</v>
      </c>
      <c r="X378" s="6">
        <v>0</v>
      </c>
      <c r="Y378" s="6">
        <v>0</v>
      </c>
      <c r="Z378" s="6">
        <v>-172888.07293732776</v>
      </c>
      <c r="AA378" s="6">
        <v>-172888.07293732776</v>
      </c>
      <c r="AB378">
        <v>0</v>
      </c>
      <c r="AC378">
        <v>-2627.4520705736109</v>
      </c>
      <c r="AD378" s="7">
        <v>20720323.010000002</v>
      </c>
      <c r="AE378" s="13">
        <v>3.2649999999999998E-2</v>
      </c>
      <c r="AF378" s="8">
        <v>1.2999999999999999E-2</v>
      </c>
      <c r="AG378" s="6">
        <v>0</v>
      </c>
      <c r="AH378" s="6">
        <v>-68837.517555444443</v>
      </c>
      <c r="AI378" s="9">
        <v>-241725.5904927722</v>
      </c>
      <c r="AJ378" t="s">
        <v>6</v>
      </c>
      <c r="AK378">
        <f>VLOOKUP(I378,$AR$2:$AS$603,2,TRUE)</f>
        <v>3.2650000000000001</v>
      </c>
      <c r="AL378" s="8">
        <f t="shared" si="307"/>
        <v>4.265E-2</v>
      </c>
      <c r="AM378" s="35">
        <f t="shared" si="308"/>
        <v>2.2649999999999997E-2</v>
      </c>
      <c r="AN378" s="4">
        <f t="shared" si="309"/>
        <v>2.2649999999999997E-2</v>
      </c>
      <c r="AO378" s="36">
        <f t="shared" si="310"/>
        <v>-63182.793178438362</v>
      </c>
      <c r="AP378" s="37">
        <f t="shared" si="311"/>
        <v>-51829.19152912328</v>
      </c>
      <c r="AQ378" s="36">
        <f t="shared" si="312"/>
        <v>-40475.589879808213</v>
      </c>
      <c r="AR378" s="31">
        <v>45098</v>
      </c>
      <c r="AS378" s="32">
        <v>3.5680000000000001</v>
      </c>
      <c r="AT378" s="10"/>
      <c r="BU378" s="1"/>
      <c r="CC378" s="11"/>
      <c r="CD378" s="11"/>
    </row>
    <row r="379" spans="1:82" ht="15" customHeight="1" x14ac:dyDescent="0.25">
      <c r="A379">
        <v>13314</v>
      </c>
      <c r="B379" t="s">
        <v>852</v>
      </c>
      <c r="C379" t="s">
        <v>853</v>
      </c>
      <c r="D379">
        <v>30453</v>
      </c>
      <c r="E379" t="s">
        <v>2</v>
      </c>
      <c r="F379" t="s">
        <v>3</v>
      </c>
      <c r="G379" t="s">
        <v>4</v>
      </c>
      <c r="H379" t="s">
        <v>147</v>
      </c>
      <c r="I379" s="1">
        <v>45093</v>
      </c>
      <c r="J379" s="1">
        <v>45097</v>
      </c>
      <c r="K379" s="1">
        <v>45189</v>
      </c>
      <c r="L379" s="1">
        <v>45097</v>
      </c>
      <c r="M379" s="2">
        <v>8957255.7200000007</v>
      </c>
      <c r="N379" s="39">
        <f t="shared" si="259"/>
        <v>45107</v>
      </c>
      <c r="O379" s="12" t="s">
        <v>7</v>
      </c>
      <c r="P379" t="s">
        <v>8</v>
      </c>
      <c r="Q379" s="4">
        <v>1.2E-2</v>
      </c>
      <c r="R379" s="1">
        <v>45093</v>
      </c>
      <c r="S379" s="1">
        <v>45097</v>
      </c>
      <c r="T379" s="1">
        <v>45189</v>
      </c>
      <c r="U379" s="1">
        <v>45097</v>
      </c>
      <c r="V379" s="5">
        <f t="shared" si="260"/>
        <v>2.7397260273972601E-2</v>
      </c>
      <c r="W379">
        <f t="shared" si="261"/>
        <v>10</v>
      </c>
      <c r="X379" s="6">
        <v>0</v>
      </c>
      <c r="Y379" s="6">
        <v>0</v>
      </c>
      <c r="Z379" s="6">
        <v>-81765.811214702218</v>
      </c>
      <c r="AA379" s="6">
        <v>-81765.811214702218</v>
      </c>
      <c r="AB379">
        <v>0</v>
      </c>
      <c r="AC379">
        <v>-1187.3340082177779</v>
      </c>
      <c r="AD379" s="7">
        <v>8957255.7200000007</v>
      </c>
      <c r="AE379" s="13">
        <v>3.5720000000000002E-2</v>
      </c>
      <c r="AF379" s="8">
        <v>1.2E-2</v>
      </c>
      <c r="AG379" s="6">
        <v>0</v>
      </c>
      <c r="AH379" s="6">
        <v>-27468.917541333336</v>
      </c>
      <c r="AI379" s="9">
        <v>-109234.72875603556</v>
      </c>
      <c r="AJ379" t="s">
        <v>6</v>
      </c>
      <c r="AK379">
        <f t="shared" si="306"/>
        <v>3.5720000000000001</v>
      </c>
      <c r="AL379" s="8">
        <f t="shared" si="307"/>
        <v>4.5720000000000004E-2</v>
      </c>
      <c r="AM379" s="35">
        <f t="shared" si="308"/>
        <v>2.572E-2</v>
      </c>
      <c r="AN379" s="4">
        <f t="shared" si="309"/>
        <v>2.572E-2</v>
      </c>
      <c r="AO379" s="36">
        <f t="shared" si="310"/>
        <v>-14164.734250915069</v>
      </c>
      <c r="AP379" s="37">
        <f t="shared" si="311"/>
        <v>-11710.691587901369</v>
      </c>
      <c r="AQ379" s="36">
        <f t="shared" si="312"/>
        <v>-9256.6489248876733</v>
      </c>
      <c r="AR379" s="31">
        <v>45099</v>
      </c>
      <c r="AS379" s="32">
        <v>3.6</v>
      </c>
      <c r="AT379" s="10"/>
      <c r="BU379" s="1"/>
      <c r="CC379" s="11"/>
      <c r="CD379" s="11"/>
    </row>
    <row r="380" spans="1:82" ht="15" customHeight="1" x14ac:dyDescent="0.25">
      <c r="A380">
        <v>12740</v>
      </c>
      <c r="B380" t="s">
        <v>854</v>
      </c>
      <c r="C380" t="s">
        <v>855</v>
      </c>
      <c r="D380">
        <v>30454</v>
      </c>
      <c r="E380" t="s">
        <v>2</v>
      </c>
      <c r="F380" t="s">
        <v>3</v>
      </c>
      <c r="G380" t="s">
        <v>4</v>
      </c>
      <c r="H380" t="s">
        <v>226</v>
      </c>
      <c r="I380" s="1">
        <v>45015</v>
      </c>
      <c r="J380" s="1">
        <v>45017</v>
      </c>
      <c r="K380" s="1">
        <v>45108</v>
      </c>
      <c r="L380" s="1">
        <v>45108</v>
      </c>
      <c r="M380" s="2">
        <v>8358583.3700000001</v>
      </c>
      <c r="N380" s="39">
        <f t="shared" si="259"/>
        <v>45107</v>
      </c>
      <c r="O380" s="12" t="s">
        <v>7</v>
      </c>
      <c r="P380" t="s">
        <v>8</v>
      </c>
      <c r="Q380" s="4">
        <v>1.4999999999999999E-2</v>
      </c>
      <c r="R380" s="1">
        <v>45015</v>
      </c>
      <c r="S380" s="1">
        <v>45017</v>
      </c>
      <c r="T380" s="1">
        <v>45108</v>
      </c>
      <c r="U380" s="1">
        <v>45108</v>
      </c>
      <c r="V380" s="5">
        <f t="shared" si="260"/>
        <v>0.24657534246575341</v>
      </c>
      <c r="W380">
        <f t="shared" si="261"/>
        <v>90</v>
      </c>
      <c r="X380" s="6">
        <v>-64476.993690779374</v>
      </c>
      <c r="Y380" s="6">
        <v>-64476.993690779374</v>
      </c>
      <c r="Z380" s="6">
        <v>-64484.613236578894</v>
      </c>
      <c r="AA380" s="6">
        <v>-64484.613236578894</v>
      </c>
      <c r="AB380">
        <v>0.99988183931922536</v>
      </c>
      <c r="AC380">
        <v>-1056.8964305622221</v>
      </c>
      <c r="AD380" s="7">
        <v>8358583.3700000001</v>
      </c>
      <c r="AE380" s="13">
        <v>3.0520000000000002E-2</v>
      </c>
      <c r="AF380" s="8">
        <v>1.4999999999999999E-2</v>
      </c>
      <c r="AG380" s="6">
        <v>-31689.217082624193</v>
      </c>
      <c r="AH380" s="6">
        <v>-31692.96194458333</v>
      </c>
      <c r="AI380" s="9">
        <v>-96166.210773403567</v>
      </c>
      <c r="AJ380" t="s">
        <v>6</v>
      </c>
      <c r="AK380">
        <f t="shared" si="306"/>
        <v>3.052</v>
      </c>
      <c r="AL380" s="8">
        <f t="shared" si="307"/>
        <v>4.052E-2</v>
      </c>
      <c r="AM380" s="35">
        <f t="shared" si="308"/>
        <v>2.0520000000000004E-2</v>
      </c>
      <c r="AN380" s="4">
        <f t="shared" si="309"/>
        <v>2.0520000000000004E-2</v>
      </c>
      <c r="AO380" s="36">
        <f t="shared" si="310"/>
        <v>-114427.86132387945</v>
      </c>
      <c r="AP380" s="37">
        <f t="shared" si="311"/>
        <v>-93817.65575401645</v>
      </c>
      <c r="AQ380" s="36">
        <f t="shared" si="312"/>
        <v>-73207.450184153422</v>
      </c>
      <c r="AR380" s="31">
        <v>45100</v>
      </c>
      <c r="AS380" s="32">
        <v>3.61</v>
      </c>
      <c r="AT380" s="10"/>
      <c r="BU380" s="1"/>
      <c r="CC380" s="11"/>
      <c r="CD380" s="11"/>
    </row>
    <row r="381" spans="1:82" ht="15" customHeight="1" x14ac:dyDescent="0.25">
      <c r="A381">
        <v>13461</v>
      </c>
      <c r="B381" t="s">
        <v>856</v>
      </c>
      <c r="C381" t="s">
        <v>857</v>
      </c>
      <c r="D381">
        <v>30461</v>
      </c>
      <c r="E381" t="s">
        <v>127</v>
      </c>
      <c r="F381" t="s">
        <v>3</v>
      </c>
      <c r="G381" t="s">
        <v>4</v>
      </c>
      <c r="H381" t="s">
        <v>266</v>
      </c>
      <c r="I381" s="1"/>
      <c r="J381" s="1">
        <v>45107</v>
      </c>
      <c r="K381" s="1">
        <v>45137</v>
      </c>
      <c r="L381" s="1">
        <v>45137</v>
      </c>
      <c r="M381" s="2">
        <v>319011.45</v>
      </c>
      <c r="N381" s="39">
        <f t="shared" si="259"/>
        <v>45107</v>
      </c>
      <c r="O381" s="12">
        <v>3.1E-2</v>
      </c>
      <c r="P381" t="s">
        <v>8</v>
      </c>
      <c r="Q381" s="4"/>
      <c r="R381" s="1">
        <v>45137</v>
      </c>
      <c r="S381" s="1">
        <v>45107</v>
      </c>
      <c r="T381" s="1">
        <v>45137</v>
      </c>
      <c r="U381" s="1">
        <v>45137</v>
      </c>
      <c r="V381" s="5">
        <f t="shared" si="260"/>
        <v>0</v>
      </c>
      <c r="W381">
        <f t="shared" si="261"/>
        <v>0</v>
      </c>
      <c r="X381" s="6">
        <v>-821.62066871231571</v>
      </c>
      <c r="Y381" s="6">
        <v>-821.62066871231571</v>
      </c>
      <c r="Z381" s="6">
        <v>-824.11291249999999</v>
      </c>
      <c r="AA381" s="6">
        <v>-824.11291249999999</v>
      </c>
      <c r="AB381">
        <v>0.99697584669541961</v>
      </c>
      <c r="AC381">
        <v>-27.470430416666666</v>
      </c>
      <c r="AD381" s="7">
        <v>319011.45</v>
      </c>
      <c r="AE381" s="13">
        <v>3.1E-2</v>
      </c>
      <c r="AF381" s="8">
        <v>0</v>
      </c>
      <c r="AG381" s="6">
        <v>0</v>
      </c>
      <c r="AH381" s="6">
        <v>0</v>
      </c>
      <c r="AI381" s="9">
        <v>-821.62066871231571</v>
      </c>
      <c r="AJ381" t="s">
        <v>6</v>
      </c>
      <c r="AO381" s="40">
        <f>AP381</f>
        <v>0</v>
      </c>
      <c r="AP381" s="40">
        <f>-V381*M381*AE381</f>
        <v>0</v>
      </c>
      <c r="AQ381" s="40">
        <f>AP381</f>
        <v>0</v>
      </c>
      <c r="AR381" s="31">
        <v>45103</v>
      </c>
      <c r="AS381" s="32">
        <v>3.577</v>
      </c>
      <c r="AT381" s="10"/>
      <c r="BU381" s="1"/>
      <c r="CC381" s="11"/>
      <c r="CD381" s="11"/>
    </row>
    <row r="382" spans="1:82" ht="15" customHeight="1" x14ac:dyDescent="0.25">
      <c r="A382">
        <v>13495</v>
      </c>
      <c r="B382" t="s">
        <v>858</v>
      </c>
      <c r="C382" t="s">
        <v>859</v>
      </c>
      <c r="D382">
        <v>30462</v>
      </c>
      <c r="E382" t="s">
        <v>2</v>
      </c>
      <c r="F382" t="s">
        <v>3</v>
      </c>
      <c r="G382" t="s">
        <v>4</v>
      </c>
      <c r="H382" t="s">
        <v>266</v>
      </c>
      <c r="I382" s="1">
        <v>45090</v>
      </c>
      <c r="J382" s="1">
        <v>45092</v>
      </c>
      <c r="K382" s="1">
        <v>45184</v>
      </c>
      <c r="L382" s="1">
        <v>45184</v>
      </c>
      <c r="M382" s="2">
        <v>736250</v>
      </c>
      <c r="N382" s="39">
        <f t="shared" si="259"/>
        <v>45107</v>
      </c>
      <c r="O382" t="s">
        <v>15</v>
      </c>
      <c r="P382" t="s">
        <v>8</v>
      </c>
      <c r="Q382" s="4">
        <v>8.9999999999999993E-3</v>
      </c>
      <c r="R382" s="1">
        <v>45090</v>
      </c>
      <c r="S382" s="1">
        <v>45092</v>
      </c>
      <c r="T382" s="1">
        <v>45184</v>
      </c>
      <c r="U382" s="1">
        <v>45184</v>
      </c>
      <c r="V382" s="5">
        <f t="shared" si="260"/>
        <v>4.1095890410958902E-2</v>
      </c>
      <c r="W382">
        <f t="shared" si="261"/>
        <v>15</v>
      </c>
      <c r="X382" s="6">
        <v>-6583.560899407621</v>
      </c>
      <c r="Y382" s="6">
        <v>-6583.560899407621</v>
      </c>
      <c r="Z382" s="6">
        <v>-6634.2669444444437</v>
      </c>
      <c r="AA382" s="6">
        <v>-6634.2669444444437</v>
      </c>
      <c r="AB382">
        <v>0.99235694833182975</v>
      </c>
      <c r="AC382">
        <v>-90.517847222222215</v>
      </c>
      <c r="AD382" s="7">
        <v>736250</v>
      </c>
      <c r="AE382" s="13">
        <v>3.526E-2</v>
      </c>
      <c r="AF382" s="8">
        <v>8.9999999999999993E-3</v>
      </c>
      <c r="AG382" s="6">
        <v>-1680.4324473814117</v>
      </c>
      <c r="AH382" s="6">
        <v>-1693.3749999999995</v>
      </c>
      <c r="AI382" s="9">
        <v>-8263.9933467890332</v>
      </c>
      <c r="AJ382" t="s">
        <v>6</v>
      </c>
      <c r="AK382">
        <f t="shared" ref="AK382:AK386" si="313">VLOOKUP(I382,$AR$2:$AS$603,2,FALSE)</f>
        <v>3.5259999999999998</v>
      </c>
      <c r="AL382" s="8">
        <f t="shared" ref="AL382:AL386" si="314">AK382/100+$AT$1</f>
        <v>4.5260000000000002E-2</v>
      </c>
      <c r="AM382" s="35">
        <f t="shared" ref="AM382:AM386" si="315">AK382/100-$AT$1</f>
        <v>2.5259999999999998E-2</v>
      </c>
      <c r="AN382" s="4">
        <f t="shared" ref="AN382:AN386" si="316">IF(AND(RIGHT(O382,3)="Max",AM382&lt;0%),0%,AM382)</f>
        <v>2.5259999999999998E-2</v>
      </c>
      <c r="AO382" s="36">
        <f t="shared" ref="AO382:AO386" si="317">-(((AL382+AF382)*AD382*V382))</f>
        <v>-1641.7366438356164</v>
      </c>
      <c r="AP382" s="37">
        <f t="shared" ref="AP382:AP386" si="318">-(((AE382+AF382)*AD382*V382))</f>
        <v>-1339.1681506849313</v>
      </c>
      <c r="AQ382" s="36">
        <f t="shared" ref="AQ382:AQ386" si="319">-(((AN382+AF382)*AD382*V382))</f>
        <v>-1036.5996575342465</v>
      </c>
      <c r="AR382" s="31">
        <v>45104</v>
      </c>
      <c r="AS382" s="32">
        <v>3.5539999999999998</v>
      </c>
      <c r="AT382" s="10"/>
      <c r="BU382" s="1"/>
      <c r="CC382" s="11"/>
      <c r="CD382" s="11"/>
    </row>
    <row r="383" spans="1:82" ht="15" customHeight="1" x14ac:dyDescent="0.25">
      <c r="A383">
        <v>14479</v>
      </c>
      <c r="B383" t="s">
        <v>860</v>
      </c>
      <c r="C383" t="s">
        <v>861</v>
      </c>
      <c r="D383">
        <v>30478</v>
      </c>
      <c r="E383" t="s">
        <v>2</v>
      </c>
      <c r="F383" t="s">
        <v>3</v>
      </c>
      <c r="G383" t="s">
        <v>4</v>
      </c>
      <c r="H383" t="s">
        <v>56</v>
      </c>
      <c r="I383" s="1">
        <v>45105</v>
      </c>
      <c r="J383" s="1">
        <v>45107</v>
      </c>
      <c r="K383" s="1">
        <v>45199</v>
      </c>
      <c r="L383" s="1">
        <v>45199</v>
      </c>
      <c r="M383" s="2">
        <v>24989296.010000002</v>
      </c>
      <c r="N383" s="39">
        <f t="shared" si="259"/>
        <v>45107</v>
      </c>
      <c r="O383" t="s">
        <v>7</v>
      </c>
      <c r="P383" t="s">
        <v>8</v>
      </c>
      <c r="Q383" s="4">
        <v>1.0500000000000001E-2</v>
      </c>
      <c r="R383" s="1">
        <v>45105</v>
      </c>
      <c r="S383" s="1">
        <v>45107</v>
      </c>
      <c r="T383" s="1">
        <v>45199</v>
      </c>
      <c r="U383" s="1">
        <v>45199</v>
      </c>
      <c r="V383" s="5">
        <f t="shared" si="260"/>
        <v>0</v>
      </c>
      <c r="W383">
        <f t="shared" si="261"/>
        <v>0</v>
      </c>
      <c r="X383" s="6">
        <v>-227650.47218851335</v>
      </c>
      <c r="Y383" s="6">
        <v>-227650.47218851335</v>
      </c>
      <c r="Z383" s="6">
        <v>-229773.80022350443</v>
      </c>
      <c r="AA383" s="6">
        <v>-229773.80022350443</v>
      </c>
      <c r="AB383">
        <v>0.99075905071454762</v>
      </c>
      <c r="AC383">
        <v>-3226.3957737355554</v>
      </c>
      <c r="AD383" s="7">
        <v>24989296.010000002</v>
      </c>
      <c r="AE383" s="13">
        <v>3.5979999999999998E-2</v>
      </c>
      <c r="AF383" s="8">
        <v>1.0500000000000001E-2</v>
      </c>
      <c r="AG383" s="6">
        <v>-66434.962700928023</v>
      </c>
      <c r="AH383" s="6">
        <v>-67054.610960166669</v>
      </c>
      <c r="AI383" s="9">
        <v>-294085.43488944136</v>
      </c>
      <c r="AJ383" t="s">
        <v>6</v>
      </c>
      <c r="AK383">
        <f t="shared" si="313"/>
        <v>3.5979999999999999</v>
      </c>
      <c r="AL383" s="8">
        <f t="shared" si="314"/>
        <v>4.598E-2</v>
      </c>
      <c r="AM383" s="35">
        <f t="shared" si="315"/>
        <v>2.5979999999999996E-2</v>
      </c>
      <c r="AN383" s="4">
        <f t="shared" si="316"/>
        <v>2.5979999999999996E-2</v>
      </c>
      <c r="AO383" s="36">
        <f t="shared" si="317"/>
        <v>0</v>
      </c>
      <c r="AP383" s="37">
        <f t="shared" si="318"/>
        <v>0</v>
      </c>
      <c r="AQ383" s="36">
        <f t="shared" si="319"/>
        <v>0</v>
      </c>
      <c r="AR383" s="31">
        <v>45105</v>
      </c>
      <c r="AS383" s="32">
        <v>3.5979999999999999</v>
      </c>
      <c r="AT383" s="10"/>
      <c r="BU383" s="1"/>
      <c r="CC383" s="11"/>
      <c r="CD383" s="11"/>
    </row>
    <row r="384" spans="1:82" ht="15" customHeight="1" x14ac:dyDescent="0.25">
      <c r="A384">
        <v>14972</v>
      </c>
      <c r="B384" t="s">
        <v>862</v>
      </c>
      <c r="C384" t="s">
        <v>863</v>
      </c>
      <c r="D384">
        <v>30500</v>
      </c>
      <c r="E384" t="s">
        <v>2</v>
      </c>
      <c r="F384" t="s">
        <v>3</v>
      </c>
      <c r="G384" t="s">
        <v>4</v>
      </c>
      <c r="H384" t="s">
        <v>56</v>
      </c>
      <c r="I384" s="1">
        <v>45015</v>
      </c>
      <c r="J384" s="1">
        <v>45017</v>
      </c>
      <c r="K384" s="1">
        <v>45108</v>
      </c>
      <c r="L384" s="1">
        <v>45108</v>
      </c>
      <c r="M384" s="2">
        <v>13288847.48</v>
      </c>
      <c r="N384" s="39">
        <f t="shared" si="259"/>
        <v>45107</v>
      </c>
      <c r="O384" t="s">
        <v>15</v>
      </c>
      <c r="P384" t="s">
        <v>8</v>
      </c>
      <c r="Q384" s="4"/>
      <c r="R384" s="1">
        <v>45015</v>
      </c>
      <c r="S384" s="1">
        <v>45017</v>
      </c>
      <c r="T384" s="1">
        <v>45108</v>
      </c>
      <c r="U384" s="1">
        <v>45108</v>
      </c>
      <c r="V384" s="5">
        <f t="shared" si="260"/>
        <v>0.24657534246575341</v>
      </c>
      <c r="W384">
        <f t="shared" si="261"/>
        <v>90</v>
      </c>
      <c r="X384" s="6">
        <v>-102508.39133829078</v>
      </c>
      <c r="Y384" s="6">
        <v>-102508.39133829078</v>
      </c>
      <c r="Z384" s="6">
        <v>-102520.50523098223</v>
      </c>
      <c r="AA384" s="6">
        <v>-102520.50523098223</v>
      </c>
      <c r="AB384">
        <v>0.99988183931922536</v>
      </c>
      <c r="AC384">
        <v>-1126.5989585822224</v>
      </c>
      <c r="AD384" s="7">
        <v>13288847.48</v>
      </c>
      <c r="AE384" s="13">
        <v>3.0520000000000002E-2</v>
      </c>
      <c r="AF384" s="8">
        <v>0</v>
      </c>
      <c r="AG384" s="6">
        <v>0</v>
      </c>
      <c r="AH384" s="6">
        <v>0</v>
      </c>
      <c r="AI384" s="9">
        <v>-102508.39133829078</v>
      </c>
      <c r="AJ384" t="s">
        <v>6</v>
      </c>
      <c r="AK384">
        <f t="shared" si="313"/>
        <v>3.052</v>
      </c>
      <c r="AL384" s="8">
        <f t="shared" si="314"/>
        <v>4.052E-2</v>
      </c>
      <c r="AM384" s="35">
        <f t="shared" si="315"/>
        <v>2.0520000000000004E-2</v>
      </c>
      <c r="AN384" s="4">
        <f t="shared" si="316"/>
        <v>2.0520000000000004E-2</v>
      </c>
      <c r="AO384" s="36">
        <f t="shared" si="317"/>
        <v>-132771.9698357918</v>
      </c>
      <c r="AP384" s="37">
        <f t="shared" si="318"/>
        <v>-100004.94865223014</v>
      </c>
      <c r="AQ384" s="36">
        <f t="shared" si="319"/>
        <v>-67237.927468668509</v>
      </c>
      <c r="AR384" s="31">
        <v>45106</v>
      </c>
      <c r="AS384" s="32">
        <v>3.5870000000000002</v>
      </c>
      <c r="AT384" s="10"/>
      <c r="BU384" s="1"/>
      <c r="CC384" s="11"/>
      <c r="CD384" s="11"/>
    </row>
    <row r="385" spans="1:82" ht="15" customHeight="1" x14ac:dyDescent="0.25">
      <c r="A385">
        <v>14973</v>
      </c>
      <c r="B385" t="s">
        <v>862</v>
      </c>
      <c r="C385" t="s">
        <v>863</v>
      </c>
      <c r="D385">
        <v>30500</v>
      </c>
      <c r="E385" t="s">
        <v>2</v>
      </c>
      <c r="F385" t="s">
        <v>3</v>
      </c>
      <c r="G385" t="s">
        <v>4</v>
      </c>
      <c r="H385" t="s">
        <v>56</v>
      </c>
      <c r="I385" s="1">
        <v>45105</v>
      </c>
      <c r="J385" s="1">
        <v>45107</v>
      </c>
      <c r="K385" s="1">
        <v>45199</v>
      </c>
      <c r="L385" s="1">
        <v>45199</v>
      </c>
      <c r="M385" s="2">
        <v>13288847.48</v>
      </c>
      <c r="N385" s="39">
        <f t="shared" si="259"/>
        <v>45107</v>
      </c>
      <c r="O385" t="s">
        <v>15</v>
      </c>
      <c r="P385" t="s">
        <v>8</v>
      </c>
      <c r="Q385" s="4">
        <v>1.0500000000000001E-2</v>
      </c>
      <c r="R385" s="1">
        <v>45105</v>
      </c>
      <c r="S385" s="1">
        <v>45107</v>
      </c>
      <c r="T385" s="1">
        <v>45199</v>
      </c>
      <c r="U385" s="1">
        <v>45199</v>
      </c>
      <c r="V385" s="5">
        <f t="shared" si="260"/>
        <v>0</v>
      </c>
      <c r="W385">
        <f t="shared" si="261"/>
        <v>0</v>
      </c>
      <c r="X385" s="6">
        <v>-121060.32928868954</v>
      </c>
      <c r="Y385" s="6">
        <v>-121060.32928868954</v>
      </c>
      <c r="Z385" s="6">
        <v>-122189.47603999109</v>
      </c>
      <c r="AA385" s="6">
        <v>-122189.47603999109</v>
      </c>
      <c r="AB385">
        <v>0.99075905071454762</v>
      </c>
      <c r="AC385">
        <v>-1715.7378635288885</v>
      </c>
      <c r="AD385" s="7">
        <v>13288847.48</v>
      </c>
      <c r="AE385" s="13">
        <v>3.5979999999999998E-2</v>
      </c>
      <c r="AF385" s="8">
        <v>1.0500000000000001E-2</v>
      </c>
      <c r="AG385" s="6">
        <v>-35328.889870240149</v>
      </c>
      <c r="AH385" s="6">
        <v>-35658.407404666672</v>
      </c>
      <c r="AI385" s="9">
        <v>-156389.21915892969</v>
      </c>
      <c r="AJ385" t="s">
        <v>6</v>
      </c>
      <c r="AK385">
        <f t="shared" si="313"/>
        <v>3.5979999999999999</v>
      </c>
      <c r="AL385" s="8">
        <f t="shared" si="314"/>
        <v>4.598E-2</v>
      </c>
      <c r="AM385" s="35">
        <f t="shared" si="315"/>
        <v>2.5979999999999996E-2</v>
      </c>
      <c r="AN385" s="4">
        <f t="shared" si="316"/>
        <v>2.5979999999999996E-2</v>
      </c>
      <c r="AO385" s="36">
        <f t="shared" si="317"/>
        <v>0</v>
      </c>
      <c r="AP385" s="37">
        <f t="shared" si="318"/>
        <v>0</v>
      </c>
      <c r="AQ385" s="36">
        <f t="shared" si="319"/>
        <v>0</v>
      </c>
      <c r="AR385" s="31">
        <v>45107</v>
      </c>
      <c r="AS385" s="32">
        <v>3.577</v>
      </c>
      <c r="AT385" s="10"/>
      <c r="BU385" s="1"/>
      <c r="CC385" s="11"/>
      <c r="CD385" s="11"/>
    </row>
    <row r="386" spans="1:82" ht="15" customHeight="1" x14ac:dyDescent="0.25">
      <c r="A386">
        <v>16342</v>
      </c>
      <c r="B386" t="s">
        <v>864</v>
      </c>
      <c r="C386" t="s">
        <v>865</v>
      </c>
      <c r="D386">
        <v>30598</v>
      </c>
      <c r="E386" t="s">
        <v>2</v>
      </c>
      <c r="F386" t="s">
        <v>3</v>
      </c>
      <c r="G386" t="s">
        <v>4</v>
      </c>
      <c r="H386" t="s">
        <v>703</v>
      </c>
      <c r="I386" s="1">
        <v>45083</v>
      </c>
      <c r="J386" s="1">
        <v>45085</v>
      </c>
      <c r="K386" s="1">
        <v>45177</v>
      </c>
      <c r="L386" s="1">
        <v>45177</v>
      </c>
      <c r="M386" s="2">
        <v>11458335</v>
      </c>
      <c r="N386" s="39">
        <f t="shared" si="259"/>
        <v>45107</v>
      </c>
      <c r="O386" t="s">
        <v>7</v>
      </c>
      <c r="P386" t="s">
        <v>8</v>
      </c>
      <c r="Q386" s="4">
        <v>1.35E-2</v>
      </c>
      <c r="R386" s="1">
        <v>45083</v>
      </c>
      <c r="S386" s="1">
        <v>45085</v>
      </c>
      <c r="T386" s="1">
        <v>45177</v>
      </c>
      <c r="U386" s="1">
        <v>45177</v>
      </c>
      <c r="V386" s="5">
        <f t="shared" si="260"/>
        <v>6.0273972602739728E-2</v>
      </c>
      <c r="W386">
        <f t="shared" si="261"/>
        <v>22</v>
      </c>
      <c r="X386" s="6">
        <v>-101081.57413613705</v>
      </c>
      <c r="Y386" s="6">
        <v>-101081.57413613705</v>
      </c>
      <c r="Z386" s="6">
        <v>-101785.66295333333</v>
      </c>
      <c r="AA386" s="6">
        <v>-101785.66295333333</v>
      </c>
      <c r="AB386">
        <v>0.99308263269337749</v>
      </c>
      <c r="AC386">
        <v>-1536.0534641666666</v>
      </c>
      <c r="AD386" s="7">
        <v>11458335</v>
      </c>
      <c r="AE386" s="13">
        <v>3.4759999999999999E-2</v>
      </c>
      <c r="AF386" s="8">
        <v>1.35E-2</v>
      </c>
      <c r="AG386" s="6">
        <v>-39257.803533885213</v>
      </c>
      <c r="AH386" s="6">
        <v>-39531.255749999997</v>
      </c>
      <c r="AI386" s="9">
        <v>-140339.37767002225</v>
      </c>
      <c r="AJ386" t="s">
        <v>6</v>
      </c>
      <c r="AK386">
        <f t="shared" si="313"/>
        <v>3.476</v>
      </c>
      <c r="AL386" s="8">
        <f t="shared" si="314"/>
        <v>4.4760000000000001E-2</v>
      </c>
      <c r="AM386" s="35">
        <f t="shared" si="315"/>
        <v>2.4759999999999997E-2</v>
      </c>
      <c r="AN386" s="4">
        <f t="shared" si="316"/>
        <v>2.4759999999999997E-2</v>
      </c>
      <c r="AO386" s="36">
        <f t="shared" si="317"/>
        <v>-40236.649688219179</v>
      </c>
      <c r="AP386" s="37">
        <f t="shared" si="318"/>
        <v>-33330.255989589037</v>
      </c>
      <c r="AQ386" s="36">
        <f t="shared" si="319"/>
        <v>-26423.862290958903</v>
      </c>
      <c r="AR386" s="31">
        <v>45110</v>
      </c>
      <c r="AS386" s="32">
        <v>3.597</v>
      </c>
      <c r="AT386" s="10"/>
      <c r="BU386" s="1"/>
      <c r="CC386" s="11"/>
      <c r="CD386" s="11"/>
    </row>
    <row r="387" spans="1:82" ht="15" customHeight="1" x14ac:dyDescent="0.25">
      <c r="A387">
        <v>16739</v>
      </c>
      <c r="B387" t="s">
        <v>866</v>
      </c>
      <c r="C387" t="s">
        <v>867</v>
      </c>
      <c r="D387">
        <v>30621</v>
      </c>
      <c r="E387" t="s">
        <v>127</v>
      </c>
      <c r="F387" t="s">
        <v>3</v>
      </c>
      <c r="G387" t="s">
        <v>4</v>
      </c>
      <c r="H387" t="s">
        <v>868</v>
      </c>
      <c r="I387" s="1"/>
      <c r="J387" s="1">
        <v>45107</v>
      </c>
      <c r="K387" s="1">
        <v>45138</v>
      </c>
      <c r="L387" s="1">
        <v>45138</v>
      </c>
      <c r="M387" s="2">
        <v>8788.4599999999991</v>
      </c>
      <c r="N387" s="39">
        <f t="shared" ref="N387:N450" si="320">$A$1</f>
        <v>45107</v>
      </c>
      <c r="O387">
        <v>7.4999999999999997E-3</v>
      </c>
      <c r="P387" t="s">
        <v>109</v>
      </c>
      <c r="Q387" s="4"/>
      <c r="R387" s="1">
        <v>45138</v>
      </c>
      <c r="S387" s="1">
        <v>45107</v>
      </c>
      <c r="T387" s="1">
        <v>45138</v>
      </c>
      <c r="U387" s="1">
        <v>45138</v>
      </c>
      <c r="V387" s="5">
        <f t="shared" ref="V387:V450" si="321">W387/365</f>
        <v>0</v>
      </c>
      <c r="W387">
        <f t="shared" ref="W387:W450" si="322">N387-J387</f>
        <v>0</v>
      </c>
      <c r="X387" s="6">
        <v>-5.4756408639911678</v>
      </c>
      <c r="Y387" s="6">
        <v>-5.4756408639911678</v>
      </c>
      <c r="Z387" s="6">
        <v>-5.4927874999999995</v>
      </c>
      <c r="AA387" s="6">
        <v>-5.4927874999999995</v>
      </c>
      <c r="AB387">
        <v>0.99687833618015775</v>
      </c>
      <c r="AC387">
        <v>-0.18309291666666666</v>
      </c>
      <c r="AD387" s="7">
        <v>8788.4599999999991</v>
      </c>
      <c r="AE387" s="13">
        <v>7.4999999999999997E-3</v>
      </c>
      <c r="AF387" s="8">
        <v>0</v>
      </c>
      <c r="AG387" s="6">
        <v>0</v>
      </c>
      <c r="AH387" s="6">
        <v>0</v>
      </c>
      <c r="AI387" s="9">
        <v>-5.4756408639911678</v>
      </c>
      <c r="AJ387" t="s">
        <v>6</v>
      </c>
      <c r="AO387" s="40">
        <f>AP387</f>
        <v>0</v>
      </c>
      <c r="AP387" s="40">
        <f>-V387*M387*AE387</f>
        <v>0</v>
      </c>
      <c r="AQ387" s="40">
        <f>AP387</f>
        <v>0</v>
      </c>
      <c r="AR387" s="31">
        <v>45111</v>
      </c>
      <c r="AS387" s="32">
        <v>3.613</v>
      </c>
      <c r="AT387" s="10"/>
      <c r="BU387" s="1"/>
      <c r="CC387" s="11"/>
      <c r="CD387" s="11"/>
    </row>
    <row r="388" spans="1:82" ht="15" customHeight="1" x14ac:dyDescent="0.25">
      <c r="A388">
        <v>20733</v>
      </c>
      <c r="B388" t="s">
        <v>869</v>
      </c>
      <c r="C388" t="s">
        <v>870</v>
      </c>
      <c r="D388">
        <v>30724</v>
      </c>
      <c r="E388" t="s">
        <v>2</v>
      </c>
      <c r="F388" t="s">
        <v>3</v>
      </c>
      <c r="G388" t="s">
        <v>4</v>
      </c>
      <c r="H388" t="s">
        <v>196</v>
      </c>
      <c r="I388" s="1">
        <v>45105</v>
      </c>
      <c r="J388" s="1">
        <v>45107</v>
      </c>
      <c r="K388" s="1">
        <v>45198</v>
      </c>
      <c r="L388" s="1">
        <v>45198</v>
      </c>
      <c r="M388" s="2">
        <v>220586</v>
      </c>
      <c r="N388" s="39">
        <f t="shared" si="320"/>
        <v>45107</v>
      </c>
      <c r="O388" t="s">
        <v>7</v>
      </c>
      <c r="P388" t="s">
        <v>8</v>
      </c>
      <c r="Q388" s="4">
        <v>1.6500000000000001E-2</v>
      </c>
      <c r="R388" s="1">
        <v>45105</v>
      </c>
      <c r="S388" s="1">
        <v>45107</v>
      </c>
      <c r="T388" s="1">
        <v>45198</v>
      </c>
      <c r="U388" s="1">
        <v>45198</v>
      </c>
      <c r="V388" s="5">
        <f t="shared" si="321"/>
        <v>0</v>
      </c>
      <c r="W388">
        <f t="shared" si="322"/>
        <v>0</v>
      </c>
      <c r="X388" s="6">
        <v>-1987.8926250848256</v>
      </c>
      <c r="Y388" s="6">
        <v>-1987.8926250848256</v>
      </c>
      <c r="Z388" s="6">
        <v>-2006.2174152222219</v>
      </c>
      <c r="AA388" s="6">
        <v>-2006.2174152222219</v>
      </c>
      <c r="AB388">
        <v>0.99086599986703505</v>
      </c>
      <c r="AC388">
        <v>-32.156536888888887</v>
      </c>
      <c r="AD388" s="7">
        <v>220586</v>
      </c>
      <c r="AE388" s="13">
        <v>3.5979999999999998E-2</v>
      </c>
      <c r="AF388" s="8">
        <v>1.6500000000000001E-2</v>
      </c>
      <c r="AG388" s="6">
        <v>-911.62391089215203</v>
      </c>
      <c r="AH388" s="6">
        <v>-920.02744166666673</v>
      </c>
      <c r="AI388" s="9">
        <v>-2899.5165359769776</v>
      </c>
      <c r="AJ388" t="s">
        <v>6</v>
      </c>
      <c r="AK388">
        <f t="shared" ref="AK388:AK389" si="323">VLOOKUP(I388,$AR$2:$AS$603,2,FALSE)</f>
        <v>3.5979999999999999</v>
      </c>
      <c r="AL388" s="8">
        <f t="shared" ref="AL388:AL389" si="324">AK388/100+$AT$1</f>
        <v>4.598E-2</v>
      </c>
      <c r="AM388" s="35">
        <f t="shared" ref="AM388:AM389" si="325">AK388/100-$AT$1</f>
        <v>2.5979999999999996E-2</v>
      </c>
      <c r="AN388" s="4">
        <f t="shared" ref="AN388:AN389" si="326">IF(AND(RIGHT(O388,3)="Max",AM388&lt;0%),0%,AM388)</f>
        <v>2.5979999999999996E-2</v>
      </c>
      <c r="AO388" s="36">
        <f t="shared" ref="AO388:AO389" si="327">-(((AL388+AF388)*AD388*V388))</f>
        <v>0</v>
      </c>
      <c r="AP388" s="37">
        <f t="shared" ref="AP388:AP389" si="328">-(((AE388+AF388)*AD388*V388))</f>
        <v>0</v>
      </c>
      <c r="AQ388" s="36">
        <f t="shared" ref="AQ388:AQ389" si="329">-(((AN388+AF388)*AD388*V388))</f>
        <v>0</v>
      </c>
      <c r="AR388" s="31">
        <v>45112</v>
      </c>
      <c r="AS388" s="32">
        <v>3.589</v>
      </c>
      <c r="AT388" s="10"/>
      <c r="BU388" s="1"/>
      <c r="CC388" s="11"/>
      <c r="CD388" s="11"/>
    </row>
    <row r="389" spans="1:82" ht="15" customHeight="1" x14ac:dyDescent="0.25">
      <c r="A389">
        <v>20760</v>
      </c>
      <c r="B389" t="s">
        <v>871</v>
      </c>
      <c r="C389" t="s">
        <v>872</v>
      </c>
      <c r="D389">
        <v>30729</v>
      </c>
      <c r="E389" t="s">
        <v>2</v>
      </c>
      <c r="F389" t="s">
        <v>3</v>
      </c>
      <c r="G389" t="s">
        <v>4</v>
      </c>
      <c r="H389" t="s">
        <v>196</v>
      </c>
      <c r="I389" s="1">
        <v>44963</v>
      </c>
      <c r="J389" s="1">
        <v>44966</v>
      </c>
      <c r="K389" s="1">
        <v>45147</v>
      </c>
      <c r="L389" s="1">
        <v>45147</v>
      </c>
      <c r="M389" s="2">
        <v>4300000</v>
      </c>
      <c r="N389" s="39">
        <f t="shared" si="320"/>
        <v>45107</v>
      </c>
      <c r="O389" t="s">
        <v>174</v>
      </c>
      <c r="P389" t="s">
        <v>8</v>
      </c>
      <c r="Q389" s="4">
        <v>1.4999999999999999E-2</v>
      </c>
      <c r="R389" s="1">
        <v>44963</v>
      </c>
      <c r="S389" s="1">
        <v>44966</v>
      </c>
      <c r="T389" s="1">
        <v>45147</v>
      </c>
      <c r="U389" s="1">
        <v>45147</v>
      </c>
      <c r="V389" s="5">
        <f t="shared" si="321"/>
        <v>0.38630136986301372</v>
      </c>
      <c r="W389">
        <f t="shared" si="322"/>
        <v>141</v>
      </c>
      <c r="X389" s="6">
        <v>-64771.004747606654</v>
      </c>
      <c r="Y389" s="6">
        <v>-64771.004747606654</v>
      </c>
      <c r="Z389" s="6">
        <v>-65031.288888888885</v>
      </c>
      <c r="AA389" s="6">
        <v>-65031.288888888885</v>
      </c>
      <c r="AB389">
        <v>0.99599755524257028</v>
      </c>
      <c r="AC389">
        <v>-538.45555555555552</v>
      </c>
      <c r="AD389" s="7">
        <v>4300000</v>
      </c>
      <c r="AE389" s="13">
        <v>3.0079999999999999E-2</v>
      </c>
      <c r="AF389" s="8">
        <v>1.4999999999999999E-2</v>
      </c>
      <c r="AG389" s="6">
        <v>-32299.370718553848</v>
      </c>
      <c r="AH389" s="6">
        <v>-32429.166666666664</v>
      </c>
      <c r="AI389" s="9">
        <v>-97070.375466160505</v>
      </c>
      <c r="AJ389" t="s">
        <v>6</v>
      </c>
      <c r="AK389">
        <f t="shared" si="323"/>
        <v>2.5649999999999999</v>
      </c>
      <c r="AL389" s="8">
        <f t="shared" si="324"/>
        <v>3.5650000000000001E-2</v>
      </c>
      <c r="AM389" s="35">
        <f t="shared" si="325"/>
        <v>1.5649999999999997E-2</v>
      </c>
      <c r="AN389" s="4">
        <f t="shared" si="326"/>
        <v>1.5649999999999997E-2</v>
      </c>
      <c r="AO389" s="36">
        <f t="shared" si="327"/>
        <v>-84134.506849315076</v>
      </c>
      <c r="AP389" s="37">
        <f t="shared" si="328"/>
        <v>-74882.202739726024</v>
      </c>
      <c r="AQ389" s="36">
        <f t="shared" si="329"/>
        <v>-50912.589041095896</v>
      </c>
      <c r="AR389" s="31">
        <v>45113</v>
      </c>
      <c r="AS389" s="32">
        <v>3.6120000000000001</v>
      </c>
      <c r="AT389" s="10"/>
      <c r="BU389" s="1"/>
      <c r="CC389" s="11"/>
      <c r="CD389" s="11"/>
    </row>
    <row r="390" spans="1:82" ht="15" customHeight="1" x14ac:dyDescent="0.25">
      <c r="A390">
        <v>21287</v>
      </c>
      <c r="B390" t="s">
        <v>873</v>
      </c>
      <c r="C390" t="s">
        <v>874</v>
      </c>
      <c r="D390">
        <v>30731</v>
      </c>
      <c r="E390" t="s">
        <v>127</v>
      </c>
      <c r="F390" t="s">
        <v>3</v>
      </c>
      <c r="G390" t="s">
        <v>4</v>
      </c>
      <c r="H390" t="s">
        <v>659</v>
      </c>
      <c r="I390" s="1"/>
      <c r="J390" s="1">
        <v>45107</v>
      </c>
      <c r="K390" s="1">
        <v>45124</v>
      </c>
      <c r="L390" s="1">
        <v>45124</v>
      </c>
      <c r="M390" s="2">
        <v>8841</v>
      </c>
      <c r="N390" s="39">
        <f t="shared" si="320"/>
        <v>45107</v>
      </c>
      <c r="O390">
        <v>0.02</v>
      </c>
      <c r="P390" t="s">
        <v>109</v>
      </c>
      <c r="Q390" s="4"/>
      <c r="R390" s="1">
        <v>45124</v>
      </c>
      <c r="S390" s="1">
        <v>45107</v>
      </c>
      <c r="T390" s="1">
        <v>45124</v>
      </c>
      <c r="U390" s="1">
        <v>45124</v>
      </c>
      <c r="V390" s="5">
        <f t="shared" si="321"/>
        <v>0</v>
      </c>
      <c r="W390">
        <f t="shared" si="322"/>
        <v>0</v>
      </c>
      <c r="X390" s="6">
        <v>-8.3346809389264624</v>
      </c>
      <c r="Y390" s="6">
        <v>-8.3346809389264624</v>
      </c>
      <c r="Z390" s="6">
        <v>-8.3498333333333328</v>
      </c>
      <c r="AA390" s="6">
        <v>-8.3498333333333328</v>
      </c>
      <c r="AB390">
        <v>0.99818530576575926</v>
      </c>
      <c r="AC390">
        <v>-0.49116666666666664</v>
      </c>
      <c r="AD390" s="7">
        <v>8841</v>
      </c>
      <c r="AE390" s="13">
        <v>0.02</v>
      </c>
      <c r="AF390" s="8">
        <v>0</v>
      </c>
      <c r="AG390" s="6">
        <v>0</v>
      </c>
      <c r="AH390" s="6">
        <v>0</v>
      </c>
      <c r="AI390" s="9">
        <v>-8.3346809389264624</v>
      </c>
      <c r="AJ390" t="s">
        <v>6</v>
      </c>
      <c r="AO390" s="40">
        <f t="shared" ref="AO390:AO394" si="330">AP390</f>
        <v>0</v>
      </c>
      <c r="AP390" s="40">
        <f t="shared" ref="AP390:AP394" si="331">-V390*M390*AE390</f>
        <v>0</v>
      </c>
      <c r="AQ390" s="40">
        <f t="shared" ref="AQ390:AQ394" si="332">AP390</f>
        <v>0</v>
      </c>
      <c r="AR390" s="31">
        <v>45114</v>
      </c>
      <c r="AS390" s="32">
        <v>3.64</v>
      </c>
      <c r="AT390" s="10"/>
      <c r="BU390" s="1"/>
      <c r="CC390" s="11"/>
      <c r="CD390" s="11"/>
    </row>
    <row r="391" spans="1:82" ht="15" customHeight="1" x14ac:dyDescent="0.25">
      <c r="A391">
        <v>21302</v>
      </c>
      <c r="B391" t="s">
        <v>875</v>
      </c>
      <c r="C391" t="s">
        <v>876</v>
      </c>
      <c r="D391">
        <v>30733</v>
      </c>
      <c r="E391" t="s">
        <v>127</v>
      </c>
      <c r="F391" t="s">
        <v>3</v>
      </c>
      <c r="G391" t="s">
        <v>4</v>
      </c>
      <c r="H391" t="s">
        <v>659</v>
      </c>
      <c r="I391" s="1"/>
      <c r="J391" s="1">
        <v>45107</v>
      </c>
      <c r="K391" s="1">
        <v>45124</v>
      </c>
      <c r="L391" s="1">
        <v>45124</v>
      </c>
      <c r="M391" s="2">
        <v>35325</v>
      </c>
      <c r="N391" s="39">
        <f t="shared" si="320"/>
        <v>45107</v>
      </c>
      <c r="O391">
        <v>0.02</v>
      </c>
      <c r="P391" t="s">
        <v>109</v>
      </c>
      <c r="Q391" s="4"/>
      <c r="R391" s="1">
        <v>45124</v>
      </c>
      <c r="S391" s="1">
        <v>45107</v>
      </c>
      <c r="T391" s="1">
        <v>45124</v>
      </c>
      <c r="U391" s="1">
        <v>45124</v>
      </c>
      <c r="V391" s="5">
        <f t="shared" si="321"/>
        <v>0</v>
      </c>
      <c r="W391">
        <f t="shared" si="322"/>
        <v>0</v>
      </c>
      <c r="X391" s="6">
        <v>-33.301957263610142</v>
      </c>
      <c r="Y391" s="6">
        <v>-33.301957263610142</v>
      </c>
      <c r="Z391" s="6">
        <v>-33.362499999999997</v>
      </c>
      <c r="AA391" s="6">
        <v>-33.362499999999997</v>
      </c>
      <c r="AB391">
        <v>0.99818530576575926</v>
      </c>
      <c r="AC391">
        <v>-1.9624999999999999</v>
      </c>
      <c r="AD391" s="7">
        <v>35325</v>
      </c>
      <c r="AE391" s="13">
        <v>0.02</v>
      </c>
      <c r="AF391" s="8">
        <v>0</v>
      </c>
      <c r="AG391" s="6">
        <v>0</v>
      </c>
      <c r="AH391" s="6">
        <v>0</v>
      </c>
      <c r="AI391" s="9">
        <v>-33.301957263610142</v>
      </c>
      <c r="AJ391" t="s">
        <v>6</v>
      </c>
      <c r="AO391" s="40">
        <f t="shared" si="330"/>
        <v>0</v>
      </c>
      <c r="AP391" s="40">
        <f t="shared" si="331"/>
        <v>0</v>
      </c>
      <c r="AQ391" s="40">
        <f t="shared" si="332"/>
        <v>0</v>
      </c>
      <c r="AR391" s="31">
        <v>45117</v>
      </c>
      <c r="AS391" s="32">
        <v>3.661</v>
      </c>
      <c r="AT391" s="10"/>
      <c r="BU391" s="1"/>
      <c r="CC391" s="11"/>
      <c r="CD391" s="11"/>
    </row>
    <row r="392" spans="1:82" ht="15" customHeight="1" x14ac:dyDescent="0.25">
      <c r="A392">
        <v>21317</v>
      </c>
      <c r="B392" t="s">
        <v>877</v>
      </c>
      <c r="C392" t="s">
        <v>878</v>
      </c>
      <c r="D392">
        <v>30735</v>
      </c>
      <c r="E392" t="s">
        <v>127</v>
      </c>
      <c r="F392" t="s">
        <v>3</v>
      </c>
      <c r="G392" t="s">
        <v>4</v>
      </c>
      <c r="H392" t="s">
        <v>659</v>
      </c>
      <c r="I392" s="1"/>
      <c r="J392" s="1">
        <v>45107</v>
      </c>
      <c r="K392" s="1">
        <v>45124</v>
      </c>
      <c r="L392" s="1">
        <v>45124</v>
      </c>
      <c r="M392" s="2">
        <v>60858</v>
      </c>
      <c r="N392" s="39">
        <f t="shared" si="320"/>
        <v>45107</v>
      </c>
      <c r="O392">
        <v>0.02</v>
      </c>
      <c r="P392" t="s">
        <v>109</v>
      </c>
      <c r="Q392" s="4"/>
      <c r="R392" s="1">
        <v>45124</v>
      </c>
      <c r="S392" s="1">
        <v>45107</v>
      </c>
      <c r="T392" s="1">
        <v>45124</v>
      </c>
      <c r="U392" s="1">
        <v>45124</v>
      </c>
      <c r="V392" s="5">
        <f t="shared" si="321"/>
        <v>0</v>
      </c>
      <c r="W392">
        <f t="shared" si="322"/>
        <v>0</v>
      </c>
      <c r="X392" s="6">
        <v>-57.37269681949855</v>
      </c>
      <c r="Y392" s="6">
        <v>-57.37269681949855</v>
      </c>
      <c r="Z392" s="6">
        <v>-57.477000000000004</v>
      </c>
      <c r="AA392" s="6">
        <v>-57.477000000000004</v>
      </c>
      <c r="AB392">
        <v>0.99818530576575926</v>
      </c>
      <c r="AC392">
        <v>-3.3810000000000002</v>
      </c>
      <c r="AD392" s="7">
        <v>60858</v>
      </c>
      <c r="AE392" s="13">
        <v>0.02</v>
      </c>
      <c r="AF392" s="8">
        <v>0</v>
      </c>
      <c r="AG392" s="6">
        <v>0</v>
      </c>
      <c r="AH392" s="6">
        <v>0</v>
      </c>
      <c r="AI392" s="9">
        <v>-57.37269681949855</v>
      </c>
      <c r="AJ392" t="s">
        <v>6</v>
      </c>
      <c r="AO392" s="40">
        <f t="shared" si="330"/>
        <v>0</v>
      </c>
      <c r="AP392" s="40">
        <f t="shared" si="331"/>
        <v>0</v>
      </c>
      <c r="AQ392" s="40">
        <f t="shared" si="332"/>
        <v>0</v>
      </c>
      <c r="AR392" s="31">
        <v>45118</v>
      </c>
      <c r="AS392" s="32">
        <v>3.6720000000000002</v>
      </c>
      <c r="AT392" s="10"/>
      <c r="BU392" s="1"/>
      <c r="CC392" s="11"/>
      <c r="CD392" s="11"/>
    </row>
    <row r="393" spans="1:82" ht="15" customHeight="1" x14ac:dyDescent="0.25">
      <c r="A393">
        <v>21649</v>
      </c>
      <c r="B393" t="s">
        <v>879</v>
      </c>
      <c r="C393" t="s">
        <v>880</v>
      </c>
      <c r="D393">
        <v>30740</v>
      </c>
      <c r="E393" t="s">
        <v>127</v>
      </c>
      <c r="F393" t="s">
        <v>3</v>
      </c>
      <c r="G393" t="s">
        <v>4</v>
      </c>
      <c r="H393" t="s">
        <v>294</v>
      </c>
      <c r="I393" s="1"/>
      <c r="J393" s="1">
        <v>45100</v>
      </c>
      <c r="K393" s="1">
        <v>45130</v>
      </c>
      <c r="L393" s="1">
        <v>45130</v>
      </c>
      <c r="M393" s="2">
        <v>39318.050000000003</v>
      </c>
      <c r="N393" s="39">
        <f t="shared" si="320"/>
        <v>45107</v>
      </c>
      <c r="O393">
        <v>0.02</v>
      </c>
      <c r="P393" t="s">
        <v>109</v>
      </c>
      <c r="Q393" s="4"/>
      <c r="R393" s="1">
        <v>45130</v>
      </c>
      <c r="S393" s="1">
        <v>45100</v>
      </c>
      <c r="T393" s="1">
        <v>45130</v>
      </c>
      <c r="U393" s="1">
        <v>45130</v>
      </c>
      <c r="V393" s="5">
        <f t="shared" si="321"/>
        <v>1.9178082191780823E-2</v>
      </c>
      <c r="W393">
        <f t="shared" si="322"/>
        <v>7</v>
      </c>
      <c r="X393" s="6">
        <v>-65.375691384488221</v>
      </c>
      <c r="Y393" s="6">
        <v>-65.375691384488221</v>
      </c>
      <c r="Z393" s="6">
        <v>-65.530083333333337</v>
      </c>
      <c r="AA393" s="6">
        <v>-65.530083333333337</v>
      </c>
      <c r="AB393">
        <v>0.99764395311295784</v>
      </c>
      <c r="AC393">
        <v>-2.184336111111111</v>
      </c>
      <c r="AD393" s="7">
        <v>39318.050000000003</v>
      </c>
      <c r="AE393" s="13">
        <v>0.02</v>
      </c>
      <c r="AF393" s="8">
        <v>0</v>
      </c>
      <c r="AG393" s="6">
        <v>0</v>
      </c>
      <c r="AH393" s="6">
        <v>0</v>
      </c>
      <c r="AI393" s="9">
        <v>-65.375691384488221</v>
      </c>
      <c r="AJ393" t="s">
        <v>6</v>
      </c>
      <c r="AO393" s="40">
        <f t="shared" si="330"/>
        <v>-15.080895890410961</v>
      </c>
      <c r="AP393" s="40">
        <f t="shared" si="331"/>
        <v>-15.080895890410961</v>
      </c>
      <c r="AQ393" s="40">
        <f t="shared" si="332"/>
        <v>-15.080895890410961</v>
      </c>
      <c r="AR393" s="31">
        <v>45119</v>
      </c>
      <c r="AS393" s="32">
        <v>3.657</v>
      </c>
      <c r="AT393" s="10"/>
      <c r="BU393" s="1"/>
      <c r="CC393" s="11"/>
      <c r="CD393" s="11"/>
    </row>
    <row r="394" spans="1:82" ht="15" customHeight="1" x14ac:dyDescent="0.25">
      <c r="A394">
        <v>21712</v>
      </c>
      <c r="B394" t="s">
        <v>881</v>
      </c>
      <c r="C394" t="s">
        <v>882</v>
      </c>
      <c r="D394">
        <v>30741</v>
      </c>
      <c r="E394" t="s">
        <v>127</v>
      </c>
      <c r="F394" t="s">
        <v>3</v>
      </c>
      <c r="G394" t="s">
        <v>4</v>
      </c>
      <c r="H394" t="s">
        <v>294</v>
      </c>
      <c r="I394" s="1"/>
      <c r="J394" s="1">
        <v>45094</v>
      </c>
      <c r="K394" s="1">
        <v>45124</v>
      </c>
      <c r="L394" s="1">
        <v>45124</v>
      </c>
      <c r="M394" s="2">
        <v>14817.54</v>
      </c>
      <c r="N394" s="39">
        <f t="shared" si="320"/>
        <v>45107</v>
      </c>
      <c r="O394">
        <v>1.8700000000000001E-2</v>
      </c>
      <c r="P394" t="s">
        <v>109</v>
      </c>
      <c r="Q394" s="4"/>
      <c r="R394" s="1">
        <v>45124</v>
      </c>
      <c r="S394" s="1">
        <v>45094</v>
      </c>
      <c r="T394" s="1">
        <v>45124</v>
      </c>
      <c r="U394" s="1">
        <v>45124</v>
      </c>
      <c r="V394" s="5">
        <f t="shared" si="321"/>
        <v>3.5616438356164383E-2</v>
      </c>
      <c r="W394">
        <f t="shared" si="322"/>
        <v>13</v>
      </c>
      <c r="X394" s="6">
        <v>-23.048764000637675</v>
      </c>
      <c r="Y394" s="6">
        <v>-23.048764000637675</v>
      </c>
      <c r="Z394" s="6">
        <v>-23.090666500000001</v>
      </c>
      <c r="AA394" s="6">
        <v>-23.090666500000001</v>
      </c>
      <c r="AB394">
        <v>0.99818530576575926</v>
      </c>
      <c r="AC394">
        <v>-0.76968888333333341</v>
      </c>
      <c r="AD394" s="7">
        <v>14817.54</v>
      </c>
      <c r="AE394" s="13">
        <v>1.8700000000000001E-2</v>
      </c>
      <c r="AF394" s="8">
        <v>0</v>
      </c>
      <c r="AG394" s="6">
        <v>0</v>
      </c>
      <c r="AH394" s="6">
        <v>0</v>
      </c>
      <c r="AI394" s="9">
        <v>-23.048764000637675</v>
      </c>
      <c r="AJ394" t="s">
        <v>6</v>
      </c>
      <c r="AO394" s="40">
        <f t="shared" si="330"/>
        <v>-9.8688876000000008</v>
      </c>
      <c r="AP394" s="40">
        <f t="shared" si="331"/>
        <v>-9.8688876000000008</v>
      </c>
      <c r="AQ394" s="40">
        <f t="shared" si="332"/>
        <v>-9.8688876000000008</v>
      </c>
      <c r="AR394" s="31">
        <v>45120</v>
      </c>
      <c r="AS394" s="32">
        <v>3.6629999999999998</v>
      </c>
      <c r="AT394" s="10"/>
      <c r="BU394" s="1"/>
      <c r="CC394" s="11"/>
      <c r="CD394" s="11"/>
    </row>
    <row r="395" spans="1:82" ht="15" customHeight="1" x14ac:dyDescent="0.25">
      <c r="A395">
        <v>22707</v>
      </c>
      <c r="B395" t="s">
        <v>883</v>
      </c>
      <c r="C395" t="s">
        <v>884</v>
      </c>
      <c r="D395">
        <v>30800</v>
      </c>
      <c r="E395" t="s">
        <v>2</v>
      </c>
      <c r="F395" t="s">
        <v>3</v>
      </c>
      <c r="G395" t="s">
        <v>4</v>
      </c>
      <c r="H395" t="s">
        <v>530</v>
      </c>
      <c r="I395" s="1">
        <v>45043</v>
      </c>
      <c r="J395" s="1">
        <v>45107</v>
      </c>
      <c r="K395" s="1">
        <v>45138</v>
      </c>
      <c r="L395" s="1">
        <v>45138</v>
      </c>
      <c r="M395" s="2">
        <v>89452.99</v>
      </c>
      <c r="N395" s="39">
        <f t="shared" si="320"/>
        <v>45107</v>
      </c>
      <c r="O395" t="s">
        <v>7</v>
      </c>
      <c r="P395" t="s">
        <v>109</v>
      </c>
      <c r="Q395" s="4">
        <v>1.55E-2</v>
      </c>
      <c r="R395" s="1">
        <v>45043</v>
      </c>
      <c r="S395" s="1">
        <v>45107</v>
      </c>
      <c r="T395" s="1">
        <v>45138</v>
      </c>
      <c r="U395" s="1">
        <v>45138</v>
      </c>
      <c r="V395" s="5">
        <f t="shared" si="321"/>
        <v>0</v>
      </c>
      <c r="W395">
        <f t="shared" si="322"/>
        <v>0</v>
      </c>
      <c r="X395" s="6">
        <v>-241.51223372667164</v>
      </c>
      <c r="Y395" s="6">
        <v>-241.51223372667164</v>
      </c>
      <c r="Z395" s="6">
        <v>-242.26851458333334</v>
      </c>
      <c r="AA395" s="6">
        <v>-242.26851458333334</v>
      </c>
      <c r="AB395">
        <v>0.99687833618015775</v>
      </c>
      <c r="AC395">
        <v>-11.927065333333333</v>
      </c>
      <c r="AD395" s="7">
        <v>89452.99</v>
      </c>
      <c r="AE395" s="13">
        <v>3.2500000000000001E-2</v>
      </c>
      <c r="AF395" s="8">
        <v>1.55E-2</v>
      </c>
      <c r="AG395" s="6">
        <v>-115.18275762348955</v>
      </c>
      <c r="AH395" s="6">
        <v>-115.54344541666667</v>
      </c>
      <c r="AI395" s="9">
        <v>-356.69499135016122</v>
      </c>
      <c r="AJ395" t="s">
        <v>6</v>
      </c>
      <c r="AK395">
        <f t="shared" ref="AK395:AK398" si="333">VLOOKUP(I395,$AR$2:$AS$603,2,FALSE)</f>
        <v>3.25</v>
      </c>
      <c r="AL395" s="8">
        <f t="shared" ref="AL395:AL398" si="334">AK395/100+$AT$1</f>
        <v>4.2500000000000003E-2</v>
      </c>
      <c r="AM395" s="35">
        <f t="shared" ref="AM395:AM398" si="335">AK395/100-$AT$1</f>
        <v>2.2499999999999999E-2</v>
      </c>
      <c r="AN395" s="4">
        <f t="shared" ref="AN395:AN398" si="336">IF(AND(RIGHT(O395,3)="Max",AM395&lt;0%),0%,AM395)</f>
        <v>2.2499999999999999E-2</v>
      </c>
      <c r="AO395" s="36">
        <f t="shared" ref="AO395:AO398" si="337">-(((AL395+AF395)*AD395*V395))</f>
        <v>0</v>
      </c>
      <c r="AP395" s="37">
        <f t="shared" ref="AP395:AP398" si="338">-(((AE395+AF395)*AD395*V395))</f>
        <v>0</v>
      </c>
      <c r="AQ395" s="36">
        <f t="shared" ref="AQ395:AQ398" si="339">-(((AN395+AF395)*AD395*V395))</f>
        <v>0</v>
      </c>
      <c r="AR395" s="31">
        <v>45121</v>
      </c>
      <c r="AS395" s="32">
        <v>3.66</v>
      </c>
      <c r="AT395" s="10"/>
      <c r="BU395" s="1"/>
      <c r="CC395" s="11"/>
      <c r="CD395" s="11"/>
    </row>
    <row r="396" spans="1:82" ht="15" customHeight="1" x14ac:dyDescent="0.25">
      <c r="A396">
        <v>23661</v>
      </c>
      <c r="B396" t="s">
        <v>885</v>
      </c>
      <c r="C396" t="s">
        <v>886</v>
      </c>
      <c r="D396">
        <v>30816</v>
      </c>
      <c r="E396" t="s">
        <v>2</v>
      </c>
      <c r="F396" t="s">
        <v>3</v>
      </c>
      <c r="G396" t="s">
        <v>4</v>
      </c>
      <c r="H396" t="s">
        <v>764</v>
      </c>
      <c r="I396" s="1">
        <v>45105</v>
      </c>
      <c r="J396" s="1">
        <v>45107</v>
      </c>
      <c r="K396" s="1">
        <v>45138</v>
      </c>
      <c r="L396" s="1">
        <v>45138</v>
      </c>
      <c r="M396" s="2">
        <v>185841.77</v>
      </c>
      <c r="N396" s="39">
        <f t="shared" si="320"/>
        <v>45107</v>
      </c>
      <c r="O396" t="s">
        <v>33</v>
      </c>
      <c r="P396" t="s">
        <v>223</v>
      </c>
      <c r="Q396" s="4">
        <v>2.5000000000000001E-2</v>
      </c>
      <c r="R396" s="1">
        <v>45105</v>
      </c>
      <c r="S396" s="1">
        <v>45107</v>
      </c>
      <c r="T396" s="1">
        <v>45138</v>
      </c>
      <c r="U396" s="1">
        <v>45138</v>
      </c>
      <c r="V396" s="5">
        <f t="shared" si="321"/>
        <v>0</v>
      </c>
      <c r="W396">
        <f t="shared" si="322"/>
        <v>0</v>
      </c>
      <c r="X396" s="6">
        <v>-618.36780623358504</v>
      </c>
      <c r="Y396" s="6">
        <v>-618.36780623358504</v>
      </c>
      <c r="Z396" s="6">
        <v>-620.30418737260277</v>
      </c>
      <c r="AA396" s="6">
        <v>-620.30418737260277</v>
      </c>
      <c r="AB396">
        <v>0.99687833618015775</v>
      </c>
      <c r="AC396">
        <v>-32.738700852054798</v>
      </c>
      <c r="AD396" s="7">
        <v>185841.77</v>
      </c>
      <c r="AE396" s="13">
        <v>3.9300000000000002E-2</v>
      </c>
      <c r="AF396" s="8">
        <v>2.5000000000000001E-2</v>
      </c>
      <c r="AG396" s="6">
        <v>-393.36374442340014</v>
      </c>
      <c r="AH396" s="6">
        <v>-394.59553904109589</v>
      </c>
      <c r="AI396" s="9">
        <v>-1011.7315506569852</v>
      </c>
      <c r="AJ396" t="s">
        <v>6</v>
      </c>
      <c r="AK396">
        <f t="shared" si="333"/>
        <v>3.5979999999999999</v>
      </c>
      <c r="AL396" s="8">
        <f t="shared" si="334"/>
        <v>4.598E-2</v>
      </c>
      <c r="AM396" s="35">
        <f t="shared" si="335"/>
        <v>2.5979999999999996E-2</v>
      </c>
      <c r="AN396" s="4">
        <f t="shared" si="336"/>
        <v>2.5979999999999996E-2</v>
      </c>
      <c r="AO396" s="36">
        <f t="shared" si="337"/>
        <v>0</v>
      </c>
      <c r="AP396" s="37">
        <f t="shared" si="338"/>
        <v>0</v>
      </c>
      <c r="AQ396" s="36">
        <f t="shared" si="339"/>
        <v>0</v>
      </c>
      <c r="AR396" s="31">
        <v>45124</v>
      </c>
      <c r="AS396" s="32">
        <v>3.6850000000000001</v>
      </c>
      <c r="AT396" s="10"/>
      <c r="BU396" s="1"/>
      <c r="CC396" s="11"/>
      <c r="CD396" s="11"/>
    </row>
    <row r="397" spans="1:82" ht="15" customHeight="1" x14ac:dyDescent="0.25">
      <c r="A397">
        <v>25217</v>
      </c>
      <c r="B397" t="s">
        <v>887</v>
      </c>
      <c r="C397" t="s">
        <v>888</v>
      </c>
      <c r="D397">
        <v>30876</v>
      </c>
      <c r="E397" t="s">
        <v>2</v>
      </c>
      <c r="F397" t="s">
        <v>3</v>
      </c>
      <c r="G397" t="s">
        <v>4</v>
      </c>
      <c r="H397" t="s">
        <v>266</v>
      </c>
      <c r="I397" s="1">
        <v>45105</v>
      </c>
      <c r="J397" s="1">
        <v>45107</v>
      </c>
      <c r="K397" s="1">
        <v>45198</v>
      </c>
      <c r="L397" s="1">
        <v>45198</v>
      </c>
      <c r="M397" s="2">
        <v>10616666.630000001</v>
      </c>
      <c r="N397" s="39">
        <f t="shared" si="320"/>
        <v>45107</v>
      </c>
      <c r="O397" t="s">
        <v>15</v>
      </c>
      <c r="P397" t="s">
        <v>8</v>
      </c>
      <c r="Q397" s="4">
        <v>1.7999999999999999E-2</v>
      </c>
      <c r="R397" s="1">
        <v>45105</v>
      </c>
      <c r="S397" s="1">
        <v>45107</v>
      </c>
      <c r="T397" s="1">
        <v>45198</v>
      </c>
      <c r="U397" s="1">
        <v>45198</v>
      </c>
      <c r="V397" s="5">
        <f t="shared" si="321"/>
        <v>0</v>
      </c>
      <c r="W397">
        <f t="shared" si="322"/>
        <v>0</v>
      </c>
      <c r="X397" s="6">
        <v>-95676.032462446266</v>
      </c>
      <c r="Y397" s="6">
        <v>-95676.032462446266</v>
      </c>
      <c r="Z397" s="6">
        <v>-96557.993185037223</v>
      </c>
      <c r="AA397" s="6">
        <v>-96557.993185037223</v>
      </c>
      <c r="AB397">
        <v>0.99086599986703505</v>
      </c>
      <c r="AC397">
        <v>-1591.9101796872221</v>
      </c>
      <c r="AD397" s="7">
        <v>10616666.630000001</v>
      </c>
      <c r="AE397" s="13">
        <v>3.5979999999999998E-2</v>
      </c>
      <c r="AF397" s="8">
        <v>1.7999999999999999E-2</v>
      </c>
      <c r="AG397" s="6">
        <v>-47864.607679934204</v>
      </c>
      <c r="AH397" s="6">
        <v>-48305.833166500001</v>
      </c>
      <c r="AI397" s="9">
        <v>-143540.64014238046</v>
      </c>
      <c r="AJ397" t="s">
        <v>6</v>
      </c>
      <c r="AK397">
        <f t="shared" si="333"/>
        <v>3.5979999999999999</v>
      </c>
      <c r="AL397" s="8">
        <f t="shared" si="334"/>
        <v>4.598E-2</v>
      </c>
      <c r="AM397" s="35">
        <f t="shared" si="335"/>
        <v>2.5979999999999996E-2</v>
      </c>
      <c r="AN397" s="4">
        <f t="shared" si="336"/>
        <v>2.5979999999999996E-2</v>
      </c>
      <c r="AO397" s="36">
        <f t="shared" si="337"/>
        <v>0</v>
      </c>
      <c r="AP397" s="37">
        <f t="shared" si="338"/>
        <v>0</v>
      </c>
      <c r="AQ397" s="36">
        <f t="shared" si="339"/>
        <v>0</v>
      </c>
      <c r="AR397" s="31">
        <v>45125</v>
      </c>
      <c r="AS397" s="32">
        <v>3.7050000000000001</v>
      </c>
      <c r="AT397" s="10"/>
      <c r="BU397" s="1"/>
      <c r="CC397" s="11"/>
      <c r="CD397" s="11"/>
    </row>
    <row r="398" spans="1:82" ht="15" customHeight="1" x14ac:dyDescent="0.25">
      <c r="A398">
        <v>25454</v>
      </c>
      <c r="B398" t="s">
        <v>889</v>
      </c>
      <c r="C398" t="s">
        <v>890</v>
      </c>
      <c r="D398">
        <v>30880</v>
      </c>
      <c r="E398" t="s">
        <v>2</v>
      </c>
      <c r="F398" t="s">
        <v>3</v>
      </c>
      <c r="G398" t="s">
        <v>4</v>
      </c>
      <c r="H398" t="s">
        <v>764</v>
      </c>
      <c r="I398" s="1">
        <v>45105</v>
      </c>
      <c r="J398" s="1">
        <v>45107</v>
      </c>
      <c r="K398" s="1">
        <v>45138</v>
      </c>
      <c r="L398" s="1">
        <v>45138</v>
      </c>
      <c r="M398" s="2">
        <v>82036.56</v>
      </c>
      <c r="N398" s="39">
        <f t="shared" si="320"/>
        <v>45107</v>
      </c>
      <c r="O398" t="s">
        <v>174</v>
      </c>
      <c r="P398" t="s">
        <v>223</v>
      </c>
      <c r="Q398" s="4">
        <v>3.1E-2</v>
      </c>
      <c r="R398" s="1">
        <v>45105</v>
      </c>
      <c r="S398" s="1">
        <v>45107</v>
      </c>
      <c r="T398" s="1">
        <v>45138</v>
      </c>
      <c r="U398" s="1">
        <v>45138</v>
      </c>
      <c r="V398" s="5">
        <f t="shared" si="321"/>
        <v>0</v>
      </c>
      <c r="W398">
        <f t="shared" si="322"/>
        <v>0</v>
      </c>
      <c r="X398" s="6">
        <v>-272.96752306088064</v>
      </c>
      <c r="Y398" s="6">
        <v>-272.96752306088064</v>
      </c>
      <c r="Z398" s="6">
        <v>-273.82230424109588</v>
      </c>
      <c r="AA398" s="6">
        <v>-273.82230424109588</v>
      </c>
      <c r="AB398">
        <v>0.99687833618015775</v>
      </c>
      <c r="AC398">
        <v>-15.80046621369863</v>
      </c>
      <c r="AD398" s="7">
        <v>82036.56</v>
      </c>
      <c r="AE398" s="13">
        <v>3.9300000000000002E-2</v>
      </c>
      <c r="AF398" s="8">
        <v>3.1E-2</v>
      </c>
      <c r="AG398" s="6">
        <v>-215.31789350858264</v>
      </c>
      <c r="AH398" s="6">
        <v>-215.99214838356161</v>
      </c>
      <c r="AI398" s="9">
        <v>-488.28541656946328</v>
      </c>
      <c r="AJ398" t="s">
        <v>6</v>
      </c>
      <c r="AK398">
        <f t="shared" si="333"/>
        <v>3.5979999999999999</v>
      </c>
      <c r="AL398" s="8">
        <f t="shared" si="334"/>
        <v>4.598E-2</v>
      </c>
      <c r="AM398" s="35">
        <f t="shared" si="335"/>
        <v>2.5979999999999996E-2</v>
      </c>
      <c r="AN398" s="4">
        <f t="shared" si="336"/>
        <v>2.5979999999999996E-2</v>
      </c>
      <c r="AO398" s="36">
        <f t="shared" si="337"/>
        <v>0</v>
      </c>
      <c r="AP398" s="37">
        <f t="shared" si="338"/>
        <v>0</v>
      </c>
      <c r="AQ398" s="36">
        <f t="shared" si="339"/>
        <v>0</v>
      </c>
      <c r="AR398" s="31">
        <v>45126</v>
      </c>
      <c r="AS398" s="32">
        <v>3.6459999999999999</v>
      </c>
      <c r="AT398" s="10"/>
      <c r="BU398" s="1"/>
      <c r="CC398" s="11"/>
      <c r="CD398" s="11"/>
    </row>
    <row r="399" spans="1:82" ht="15" customHeight="1" x14ac:dyDescent="0.25">
      <c r="A399">
        <v>25639</v>
      </c>
      <c r="B399" t="s">
        <v>891</v>
      </c>
      <c r="C399" t="s">
        <v>892</v>
      </c>
      <c r="D399">
        <v>30882</v>
      </c>
      <c r="E399" t="s">
        <v>127</v>
      </c>
      <c r="F399" t="s">
        <v>3</v>
      </c>
      <c r="G399" t="s">
        <v>4</v>
      </c>
      <c r="H399" t="s">
        <v>893</v>
      </c>
      <c r="I399" s="1"/>
      <c r="J399" s="1">
        <v>45082</v>
      </c>
      <c r="K399" s="1">
        <v>45112</v>
      </c>
      <c r="L399" s="1">
        <v>45112</v>
      </c>
      <c r="M399" s="2">
        <v>74363.28</v>
      </c>
      <c r="N399" s="39">
        <f t="shared" si="320"/>
        <v>45107</v>
      </c>
      <c r="O399">
        <v>1.2E-2</v>
      </c>
      <c r="P399" t="s">
        <v>109</v>
      </c>
      <c r="Q399" s="4"/>
      <c r="R399" s="1">
        <v>45112</v>
      </c>
      <c r="S399" s="1">
        <v>45082</v>
      </c>
      <c r="T399" s="1">
        <v>45112</v>
      </c>
      <c r="U399" s="1">
        <v>45112</v>
      </c>
      <c r="V399" s="5">
        <f t="shared" si="321"/>
        <v>6.8493150684931503E-2</v>
      </c>
      <c r="W399">
        <f t="shared" si="322"/>
        <v>25</v>
      </c>
      <c r="X399" s="6">
        <v>-74.319716608649543</v>
      </c>
      <c r="Y399" s="6">
        <v>-74.319716608649543</v>
      </c>
      <c r="Z399" s="6">
        <v>-74.363280000000003</v>
      </c>
      <c r="AA399" s="6">
        <v>-74.363280000000003</v>
      </c>
      <c r="AB399">
        <v>0.99941418141654781</v>
      </c>
      <c r="AC399">
        <v>-2.4787760000000003</v>
      </c>
      <c r="AD399" s="7">
        <v>74363.28</v>
      </c>
      <c r="AE399" s="13">
        <v>1.2E-2</v>
      </c>
      <c r="AF399" s="8">
        <v>0</v>
      </c>
      <c r="AG399" s="6">
        <v>0</v>
      </c>
      <c r="AH399" s="6">
        <v>0</v>
      </c>
      <c r="AI399" s="9">
        <v>-74.319716608649543</v>
      </c>
      <c r="AJ399" t="s">
        <v>6</v>
      </c>
      <c r="AO399" s="40">
        <f t="shared" ref="AO399:AO402" si="340">AP399</f>
        <v>-61.120504109589042</v>
      </c>
      <c r="AP399" s="40">
        <f t="shared" ref="AP399:AP402" si="341">-V399*M399*AE399</f>
        <v>-61.120504109589042</v>
      </c>
      <c r="AQ399" s="40">
        <f t="shared" ref="AQ399:AQ402" si="342">AP399</f>
        <v>-61.120504109589042</v>
      </c>
      <c r="AR399" s="31">
        <v>45127</v>
      </c>
      <c r="AS399" s="32">
        <v>3.698</v>
      </c>
      <c r="AT399" s="10"/>
      <c r="BU399" s="1"/>
      <c r="CC399" s="11"/>
      <c r="CD399" s="11"/>
    </row>
    <row r="400" spans="1:82" ht="15" customHeight="1" x14ac:dyDescent="0.25">
      <c r="A400">
        <v>25689</v>
      </c>
      <c r="B400" t="s">
        <v>894</v>
      </c>
      <c r="C400" t="s">
        <v>895</v>
      </c>
      <c r="D400">
        <v>30883</v>
      </c>
      <c r="E400" t="s">
        <v>127</v>
      </c>
      <c r="F400" t="s">
        <v>3</v>
      </c>
      <c r="G400" t="s">
        <v>4</v>
      </c>
      <c r="H400" t="s">
        <v>893</v>
      </c>
      <c r="I400" s="1"/>
      <c r="J400" s="1">
        <v>45082</v>
      </c>
      <c r="K400" s="1">
        <v>45112</v>
      </c>
      <c r="L400" s="1">
        <v>45112</v>
      </c>
      <c r="M400" s="2">
        <v>54056.24</v>
      </c>
      <c r="N400" s="39">
        <f t="shared" si="320"/>
        <v>45107</v>
      </c>
      <c r="O400">
        <v>0.01</v>
      </c>
      <c r="P400" t="s">
        <v>109</v>
      </c>
      <c r="Q400" s="4"/>
      <c r="R400" s="1">
        <v>45112</v>
      </c>
      <c r="S400" s="1">
        <v>45082</v>
      </c>
      <c r="T400" s="1">
        <v>45112</v>
      </c>
      <c r="U400" s="1">
        <v>45112</v>
      </c>
      <c r="V400" s="5">
        <f t="shared" si="321"/>
        <v>6.8493150684931503E-2</v>
      </c>
      <c r="W400">
        <f t="shared" si="322"/>
        <v>25</v>
      </c>
      <c r="X400" s="6">
        <v>-45.020477375047037</v>
      </c>
      <c r="Y400" s="6">
        <v>-45.020477375047037</v>
      </c>
      <c r="Z400" s="6">
        <v>-45.046866666666666</v>
      </c>
      <c r="AA400" s="6">
        <v>-45.046866666666666</v>
      </c>
      <c r="AB400">
        <v>0.99941418141654781</v>
      </c>
      <c r="AC400">
        <v>-1.5015622222222222</v>
      </c>
      <c r="AD400" s="7">
        <v>54056.24</v>
      </c>
      <c r="AE400" s="13">
        <v>0.01</v>
      </c>
      <c r="AF400" s="8">
        <v>0</v>
      </c>
      <c r="AG400" s="6">
        <v>0</v>
      </c>
      <c r="AH400" s="6">
        <v>0</v>
      </c>
      <c r="AI400" s="9">
        <v>-45.020477375047037</v>
      </c>
      <c r="AJ400" t="s">
        <v>6</v>
      </c>
      <c r="AO400" s="40">
        <f t="shared" si="340"/>
        <v>-37.024821917808218</v>
      </c>
      <c r="AP400" s="40">
        <f t="shared" si="341"/>
        <v>-37.024821917808218</v>
      </c>
      <c r="AQ400" s="40">
        <f t="shared" si="342"/>
        <v>-37.024821917808218</v>
      </c>
      <c r="AR400" s="31">
        <v>45128</v>
      </c>
      <c r="AS400" s="32">
        <v>3.7210000000000001</v>
      </c>
      <c r="AT400" s="10"/>
      <c r="BU400" s="1"/>
      <c r="CC400" s="11"/>
      <c r="CD400" s="11"/>
    </row>
    <row r="401" spans="1:82" ht="15" customHeight="1" x14ac:dyDescent="0.25">
      <c r="A401">
        <v>25871</v>
      </c>
      <c r="B401" t="s">
        <v>896</v>
      </c>
      <c r="C401" t="s">
        <v>897</v>
      </c>
      <c r="D401">
        <v>30889</v>
      </c>
      <c r="E401" t="s">
        <v>127</v>
      </c>
      <c r="F401" t="s">
        <v>3</v>
      </c>
      <c r="G401" t="s">
        <v>4</v>
      </c>
      <c r="H401" t="s">
        <v>898</v>
      </c>
      <c r="I401" s="1"/>
      <c r="J401" s="1">
        <v>45087</v>
      </c>
      <c r="K401" s="1">
        <v>45117</v>
      </c>
      <c r="L401" s="1">
        <v>45117</v>
      </c>
      <c r="M401" s="2">
        <v>56022.06</v>
      </c>
      <c r="N401" s="39">
        <f t="shared" si="320"/>
        <v>45107</v>
      </c>
      <c r="O401">
        <v>6.4999999999999997E-3</v>
      </c>
      <c r="P401" t="s">
        <v>109</v>
      </c>
      <c r="Q401" s="4"/>
      <c r="R401" s="1">
        <v>45117</v>
      </c>
      <c r="S401" s="1">
        <v>45087</v>
      </c>
      <c r="T401" s="1">
        <v>45117</v>
      </c>
      <c r="U401" s="1">
        <v>45117</v>
      </c>
      <c r="V401" s="5">
        <f t="shared" si="321"/>
        <v>5.4794520547945202E-2</v>
      </c>
      <c r="W401">
        <f t="shared" si="322"/>
        <v>20</v>
      </c>
      <c r="X401" s="6">
        <v>-30.31067425033207</v>
      </c>
      <c r="Y401" s="6">
        <v>-30.31067425033207</v>
      </c>
      <c r="Z401" s="6">
        <v>-30.345282499999996</v>
      </c>
      <c r="AA401" s="6">
        <v>-30.345282499999996</v>
      </c>
      <c r="AB401">
        <v>0.99885951796072669</v>
      </c>
      <c r="AC401">
        <v>-1.0115094166666665</v>
      </c>
      <c r="AD401" s="7">
        <v>56022.06</v>
      </c>
      <c r="AE401" s="13">
        <v>6.4999999999999997E-3</v>
      </c>
      <c r="AF401" s="8">
        <v>0</v>
      </c>
      <c r="AG401" s="6">
        <v>0</v>
      </c>
      <c r="AH401" s="6">
        <v>0</v>
      </c>
      <c r="AI401" s="9">
        <v>-30.31067425033207</v>
      </c>
      <c r="AJ401" t="s">
        <v>6</v>
      </c>
      <c r="AO401" s="40">
        <f t="shared" si="340"/>
        <v>-19.953062465753419</v>
      </c>
      <c r="AP401" s="40">
        <f t="shared" si="341"/>
        <v>-19.953062465753419</v>
      </c>
      <c r="AQ401" s="40">
        <f t="shared" si="342"/>
        <v>-19.953062465753419</v>
      </c>
      <c r="AR401" s="31">
        <v>45131</v>
      </c>
      <c r="AS401" s="32">
        <v>3.7160000000000002</v>
      </c>
      <c r="AT401" s="10"/>
      <c r="BU401" s="1"/>
      <c r="CC401" s="11"/>
      <c r="CD401" s="11"/>
    </row>
    <row r="402" spans="1:82" ht="15" customHeight="1" x14ac:dyDescent="0.25">
      <c r="A402">
        <v>26005</v>
      </c>
      <c r="B402" t="s">
        <v>899</v>
      </c>
      <c r="C402" t="s">
        <v>900</v>
      </c>
      <c r="D402">
        <v>30894</v>
      </c>
      <c r="E402" t="s">
        <v>127</v>
      </c>
      <c r="F402" t="s">
        <v>3</v>
      </c>
      <c r="G402" t="s">
        <v>4</v>
      </c>
      <c r="H402" t="s">
        <v>901</v>
      </c>
      <c r="I402" s="1"/>
      <c r="J402" s="1">
        <v>45087</v>
      </c>
      <c r="K402" s="1">
        <v>45117</v>
      </c>
      <c r="L402" s="1">
        <v>45117</v>
      </c>
      <c r="M402" s="2">
        <v>6341.29</v>
      </c>
      <c r="N402" s="39">
        <f t="shared" si="320"/>
        <v>45107</v>
      </c>
      <c r="O402">
        <v>1.4999999999999999E-2</v>
      </c>
      <c r="P402" t="s">
        <v>109</v>
      </c>
      <c r="Q402" s="4"/>
      <c r="R402" s="1">
        <v>45117</v>
      </c>
      <c r="S402" s="1">
        <v>45087</v>
      </c>
      <c r="T402" s="1">
        <v>45117</v>
      </c>
      <c r="U402" s="1">
        <v>45117</v>
      </c>
      <c r="V402" s="5">
        <f t="shared" si="321"/>
        <v>5.4794520547945202E-2</v>
      </c>
      <c r="W402">
        <f t="shared" si="322"/>
        <v>20</v>
      </c>
      <c r="X402" s="6">
        <v>-7.9175723408114695</v>
      </c>
      <c r="Y402" s="6">
        <v>-7.9175723408114695</v>
      </c>
      <c r="Z402" s="6">
        <v>-7.9266124999999992</v>
      </c>
      <c r="AA402" s="6">
        <v>-7.9266124999999992</v>
      </c>
      <c r="AB402">
        <v>0.99885951796072669</v>
      </c>
      <c r="AC402">
        <v>-0.26422041666666662</v>
      </c>
      <c r="AD402" s="7">
        <v>6341.29</v>
      </c>
      <c r="AE402" s="13">
        <v>1.4999999999999999E-2</v>
      </c>
      <c r="AF402" s="8">
        <v>0</v>
      </c>
      <c r="AG402" s="6">
        <v>0</v>
      </c>
      <c r="AH402" s="6">
        <v>0</v>
      </c>
      <c r="AI402" s="9">
        <v>-7.9175723408114695</v>
      </c>
      <c r="AJ402" t="s">
        <v>6</v>
      </c>
      <c r="AO402" s="40">
        <f t="shared" si="340"/>
        <v>-5.2120191780821914</v>
      </c>
      <c r="AP402" s="40">
        <f t="shared" si="341"/>
        <v>-5.2120191780821914</v>
      </c>
      <c r="AQ402" s="40">
        <f t="shared" si="342"/>
        <v>-5.2120191780821914</v>
      </c>
      <c r="AR402" s="31">
        <v>45132</v>
      </c>
      <c r="AS402" s="32">
        <v>3.7050000000000001</v>
      </c>
      <c r="AT402" s="10"/>
      <c r="BU402" s="1"/>
      <c r="CC402" s="11"/>
      <c r="CD402" s="11"/>
    </row>
    <row r="403" spans="1:82" ht="15" customHeight="1" x14ac:dyDescent="0.25">
      <c r="A403">
        <v>26348</v>
      </c>
      <c r="B403" t="s">
        <v>902</v>
      </c>
      <c r="C403" t="s">
        <v>903</v>
      </c>
      <c r="D403">
        <v>30908</v>
      </c>
      <c r="E403" t="s">
        <v>2</v>
      </c>
      <c r="F403" t="s">
        <v>3</v>
      </c>
      <c r="G403" t="s">
        <v>4</v>
      </c>
      <c r="H403" t="s">
        <v>95</v>
      </c>
      <c r="I403" s="1">
        <v>45091</v>
      </c>
      <c r="J403" s="1">
        <v>45093</v>
      </c>
      <c r="K403" s="1">
        <v>45187</v>
      </c>
      <c r="L403" s="1">
        <v>45187</v>
      </c>
      <c r="M403" s="2">
        <v>23084711.93</v>
      </c>
      <c r="N403" s="39">
        <f t="shared" si="320"/>
        <v>45107</v>
      </c>
      <c r="O403" t="s">
        <v>7</v>
      </c>
      <c r="P403" t="s">
        <v>8</v>
      </c>
      <c r="Q403" s="4">
        <v>1.15E-2</v>
      </c>
      <c r="R403" s="1">
        <v>45091</v>
      </c>
      <c r="S403" s="1">
        <v>45093</v>
      </c>
      <c r="T403" s="1">
        <v>45187</v>
      </c>
      <c r="U403" s="1">
        <v>45187</v>
      </c>
      <c r="V403" s="5">
        <f t="shared" si="321"/>
        <v>3.8356164383561646E-2</v>
      </c>
      <c r="W403">
        <f t="shared" si="322"/>
        <v>14</v>
      </c>
      <c r="X403" s="6">
        <v>-210604.91116998106</v>
      </c>
      <c r="Y403" s="6">
        <v>-210604.91116998106</v>
      </c>
      <c r="Z403" s="6">
        <v>-212294.7058122567</v>
      </c>
      <c r="AA403" s="6">
        <v>-212294.7058122567</v>
      </c>
      <c r="AB403">
        <v>0.99204033545815318</v>
      </c>
      <c r="AC403">
        <v>-2995.8826149155557</v>
      </c>
      <c r="AD403" s="7">
        <v>23084711.93</v>
      </c>
      <c r="AE403" s="13">
        <v>3.5220000000000001E-2</v>
      </c>
      <c r="AF403" s="8">
        <v>1.15E-2</v>
      </c>
      <c r="AG403" s="6">
        <v>-68766.509893662194</v>
      </c>
      <c r="AH403" s="6">
        <v>-69318.259989805563</v>
      </c>
      <c r="AI403" s="9">
        <v>-279371.42106364324</v>
      </c>
      <c r="AJ403" t="s">
        <v>6</v>
      </c>
      <c r="AK403">
        <f>VLOOKUP(I403,$AR$2:$AS$603,2,FALSE)</f>
        <v>3.5219999999999998</v>
      </c>
      <c r="AL403" s="8">
        <f>AK403/100+$AT$1</f>
        <v>4.5220000000000003E-2</v>
      </c>
      <c r="AM403" s="35">
        <f>AK403/100-$AT$1</f>
        <v>2.5219999999999999E-2</v>
      </c>
      <c r="AN403" s="4">
        <f>IF(AND(RIGHT(O403,3)="Max",AM403&lt;0%),0%,AM403)</f>
        <v>2.5219999999999999E-2</v>
      </c>
      <c r="AO403" s="36">
        <f>-(((AL403+AF403)*AD403*V403))</f>
        <v>-50222.213833902475</v>
      </c>
      <c r="AP403" s="37">
        <f>-(((AE403+AF403)*AD403*V403))</f>
        <v>-41367.803778560003</v>
      </c>
      <c r="AQ403" s="36">
        <f>-(((AN403+AF403)*AD403*V403))</f>
        <v>-32513.393723217538</v>
      </c>
      <c r="AR403" s="31">
        <v>45133</v>
      </c>
      <c r="AS403" s="32">
        <v>3.714</v>
      </c>
      <c r="AT403" s="10"/>
      <c r="BU403" s="1"/>
      <c r="CC403" s="11"/>
      <c r="CD403" s="11"/>
    </row>
    <row r="404" spans="1:82" ht="15" customHeight="1" x14ac:dyDescent="0.25">
      <c r="A404">
        <v>27594</v>
      </c>
      <c r="B404" t="s">
        <v>904</v>
      </c>
      <c r="C404" t="s">
        <v>905</v>
      </c>
      <c r="D404">
        <v>30917</v>
      </c>
      <c r="E404" t="s">
        <v>127</v>
      </c>
      <c r="F404" t="s">
        <v>3</v>
      </c>
      <c r="G404" t="s">
        <v>4</v>
      </c>
      <c r="I404" s="1"/>
      <c r="J404" s="1">
        <v>45054</v>
      </c>
      <c r="K404" s="1">
        <v>45145</v>
      </c>
      <c r="L404" s="1">
        <v>45145</v>
      </c>
      <c r="M404" s="2">
        <v>161366262.40000001</v>
      </c>
      <c r="N404" s="39">
        <f t="shared" si="320"/>
        <v>45107</v>
      </c>
      <c r="O404">
        <v>0</v>
      </c>
      <c r="P404" t="s">
        <v>109</v>
      </c>
      <c r="Q404" s="4"/>
      <c r="R404" s="1">
        <v>45107</v>
      </c>
      <c r="S404" s="1">
        <v>45054</v>
      </c>
      <c r="T404" s="1">
        <v>45145</v>
      </c>
      <c r="U404" s="1">
        <v>45107</v>
      </c>
      <c r="V404" s="5">
        <f t="shared" si="321"/>
        <v>0.14520547945205478</v>
      </c>
      <c r="W404">
        <f t="shared" si="322"/>
        <v>53</v>
      </c>
      <c r="X404" s="6">
        <v>0</v>
      </c>
      <c r="Y404" s="6">
        <v>0</v>
      </c>
      <c r="Z404" s="6">
        <v>0</v>
      </c>
      <c r="AA404" s="6">
        <v>0</v>
      </c>
      <c r="AB404">
        <v>0</v>
      </c>
      <c r="AC404">
        <v>0</v>
      </c>
      <c r="AD404" s="7">
        <v>127900000</v>
      </c>
      <c r="AE404" s="13">
        <v>0</v>
      </c>
      <c r="AF404" s="8">
        <v>0</v>
      </c>
      <c r="AG404" s="6">
        <v>0</v>
      </c>
      <c r="AH404" s="6">
        <v>0</v>
      </c>
      <c r="AI404" s="9">
        <v>0</v>
      </c>
      <c r="AJ404" t="s">
        <v>6</v>
      </c>
      <c r="AO404" s="40">
        <f t="shared" ref="AO404:AO438" si="343">AP404</f>
        <v>0</v>
      </c>
      <c r="AP404" s="40">
        <f t="shared" ref="AP404:AP438" si="344">-V404*M404*AE404</f>
        <v>0</v>
      </c>
      <c r="AQ404" s="40">
        <f t="shared" ref="AQ404:AQ438" si="345">AP404</f>
        <v>0</v>
      </c>
      <c r="AR404" s="31">
        <v>45134</v>
      </c>
      <c r="AS404" s="32">
        <v>3.714</v>
      </c>
      <c r="AT404" s="10"/>
      <c r="BU404" s="1"/>
      <c r="CC404" s="11"/>
      <c r="CD404" s="11"/>
    </row>
    <row r="405" spans="1:82" ht="15" customHeight="1" x14ac:dyDescent="0.25">
      <c r="A405">
        <v>27593</v>
      </c>
      <c r="B405" t="s">
        <v>904</v>
      </c>
      <c r="C405" t="s">
        <v>905</v>
      </c>
      <c r="D405">
        <v>30917</v>
      </c>
      <c r="E405" t="s">
        <v>127</v>
      </c>
      <c r="F405" t="s">
        <v>3</v>
      </c>
      <c r="G405" t="s">
        <v>4</v>
      </c>
      <c r="I405" s="1"/>
      <c r="J405" s="1">
        <v>45054</v>
      </c>
      <c r="K405" s="1">
        <v>45145</v>
      </c>
      <c r="L405" s="1">
        <v>45107</v>
      </c>
      <c r="M405" s="2">
        <v>127900000</v>
      </c>
      <c r="N405" s="39">
        <f t="shared" si="320"/>
        <v>45107</v>
      </c>
      <c r="O405">
        <v>0</v>
      </c>
      <c r="P405" t="s">
        <v>109</v>
      </c>
      <c r="Q405" s="4"/>
      <c r="R405" s="1">
        <v>45145</v>
      </c>
      <c r="S405" s="1">
        <v>45054</v>
      </c>
      <c r="T405" s="1">
        <v>45145</v>
      </c>
      <c r="U405" s="1">
        <v>45145</v>
      </c>
      <c r="V405" s="5">
        <f t="shared" si="321"/>
        <v>0.14520547945205478</v>
      </c>
      <c r="W405">
        <f t="shared" si="322"/>
        <v>53</v>
      </c>
      <c r="X405" s="6">
        <v>0</v>
      </c>
      <c r="Y405" s="6">
        <v>0</v>
      </c>
      <c r="Z405" s="6">
        <v>0</v>
      </c>
      <c r="AA405" s="6">
        <v>0</v>
      </c>
      <c r="AB405">
        <v>0.99619232138760849</v>
      </c>
      <c r="AC405">
        <v>0</v>
      </c>
      <c r="AD405" s="7">
        <v>161366262.40000001</v>
      </c>
      <c r="AE405" s="13">
        <v>0</v>
      </c>
      <c r="AF405" s="8">
        <v>0</v>
      </c>
      <c r="AG405" s="6">
        <v>0</v>
      </c>
      <c r="AH405" s="6">
        <v>0</v>
      </c>
      <c r="AI405" s="9">
        <v>0</v>
      </c>
      <c r="AJ405" t="s">
        <v>6</v>
      </c>
      <c r="AO405" s="40">
        <f t="shared" si="343"/>
        <v>0</v>
      </c>
      <c r="AP405" s="40">
        <f t="shared" si="344"/>
        <v>0</v>
      </c>
      <c r="AQ405" s="40">
        <f t="shared" si="345"/>
        <v>0</v>
      </c>
      <c r="AR405" s="31">
        <v>45135</v>
      </c>
      <c r="AS405" s="32">
        <v>3.7250000000000001</v>
      </c>
      <c r="AT405" s="10"/>
      <c r="BU405" s="1"/>
      <c r="CC405" s="11"/>
      <c r="CD405" s="11"/>
    </row>
    <row r="406" spans="1:82" ht="15" customHeight="1" x14ac:dyDescent="0.25">
      <c r="A406">
        <v>27646</v>
      </c>
      <c r="B406" t="s">
        <v>906</v>
      </c>
      <c r="C406" t="s">
        <v>907</v>
      </c>
      <c r="D406">
        <v>30919</v>
      </c>
      <c r="E406" t="s">
        <v>127</v>
      </c>
      <c r="F406" t="s">
        <v>3</v>
      </c>
      <c r="G406" t="s">
        <v>4</v>
      </c>
      <c r="H406" t="s">
        <v>482</v>
      </c>
      <c r="I406" s="1"/>
      <c r="J406" s="1">
        <v>45078</v>
      </c>
      <c r="K406" s="1">
        <v>45108</v>
      </c>
      <c r="L406" s="1">
        <v>45078</v>
      </c>
      <c r="M406" s="2">
        <v>10320942.42</v>
      </c>
      <c r="N406" s="39">
        <f t="shared" si="320"/>
        <v>45107</v>
      </c>
      <c r="O406">
        <v>6.1999999999999998E-3</v>
      </c>
      <c r="P406" t="s">
        <v>8</v>
      </c>
      <c r="Q406" s="4"/>
      <c r="R406" s="1">
        <v>45078</v>
      </c>
      <c r="S406" s="1">
        <v>45078</v>
      </c>
      <c r="T406" s="1">
        <v>45108</v>
      </c>
      <c r="U406" s="1">
        <v>45078</v>
      </c>
      <c r="V406" s="5">
        <f t="shared" si="321"/>
        <v>7.9452054794520555E-2</v>
      </c>
      <c r="W406">
        <f t="shared" si="322"/>
        <v>29</v>
      </c>
      <c r="X406" s="6">
        <v>0</v>
      </c>
      <c r="Y406" s="6">
        <v>0</v>
      </c>
      <c r="Z406" s="6">
        <v>-5332.4869169999993</v>
      </c>
      <c r="AA406" s="6">
        <v>-5332.4869169999993</v>
      </c>
      <c r="AB406">
        <v>0</v>
      </c>
      <c r="AC406">
        <v>-177.74956389999997</v>
      </c>
      <c r="AD406" s="7">
        <v>10320942.42</v>
      </c>
      <c r="AE406" s="13">
        <v>6.1999999999999998E-3</v>
      </c>
      <c r="AF406" s="8">
        <v>0</v>
      </c>
      <c r="AG406" s="6">
        <v>0</v>
      </c>
      <c r="AH406" s="6">
        <v>0</v>
      </c>
      <c r="AI406" s="9">
        <v>-5332.4869169999993</v>
      </c>
      <c r="AJ406" t="s">
        <v>6</v>
      </c>
      <c r="AO406" s="40">
        <f t="shared" si="343"/>
        <v>-5084.1245126465756</v>
      </c>
      <c r="AP406" s="40">
        <f t="shared" si="344"/>
        <v>-5084.1245126465756</v>
      </c>
      <c r="AQ406" s="40">
        <f t="shared" si="345"/>
        <v>-5084.1245126465756</v>
      </c>
      <c r="AR406" s="31">
        <v>45138</v>
      </c>
      <c r="AS406" s="32">
        <v>3.7149999999999999</v>
      </c>
      <c r="AT406" s="10"/>
      <c r="BU406" s="1"/>
      <c r="CC406" s="11"/>
      <c r="CD406" s="11"/>
    </row>
    <row r="407" spans="1:82" ht="15" customHeight="1" x14ac:dyDescent="0.25">
      <c r="A407">
        <v>27757</v>
      </c>
      <c r="B407" t="s">
        <v>908</v>
      </c>
      <c r="C407" t="s">
        <v>909</v>
      </c>
      <c r="D407">
        <v>30920</v>
      </c>
      <c r="E407" t="s">
        <v>127</v>
      </c>
      <c r="F407" t="s">
        <v>3</v>
      </c>
      <c r="G407" t="s">
        <v>4</v>
      </c>
      <c r="H407" t="s">
        <v>910</v>
      </c>
      <c r="I407" s="1"/>
      <c r="J407" s="1">
        <v>45078</v>
      </c>
      <c r="K407" s="1">
        <v>45108</v>
      </c>
      <c r="L407" s="1">
        <v>45078</v>
      </c>
      <c r="M407" s="2">
        <v>4236633.1500000004</v>
      </c>
      <c r="N407" s="39">
        <f t="shared" si="320"/>
        <v>45107</v>
      </c>
      <c r="O407">
        <v>1.15E-2</v>
      </c>
      <c r="P407" t="s">
        <v>8</v>
      </c>
      <c r="Q407" s="4"/>
      <c r="R407" s="1">
        <v>45078</v>
      </c>
      <c r="S407" s="1">
        <v>45078</v>
      </c>
      <c r="T407" s="1">
        <v>45108</v>
      </c>
      <c r="U407" s="1">
        <v>45078</v>
      </c>
      <c r="V407" s="5">
        <f t="shared" si="321"/>
        <v>7.9452054794520555E-2</v>
      </c>
      <c r="W407">
        <f t="shared" si="322"/>
        <v>29</v>
      </c>
      <c r="X407" s="6">
        <v>0</v>
      </c>
      <c r="Y407" s="6">
        <v>0</v>
      </c>
      <c r="Z407" s="6">
        <v>-4060.1067687500004</v>
      </c>
      <c r="AA407" s="6">
        <v>-4060.1067687500004</v>
      </c>
      <c r="AB407">
        <v>0</v>
      </c>
      <c r="AC407">
        <v>-135.33689229166669</v>
      </c>
      <c r="AD407" s="7">
        <v>4236633.1500000004</v>
      </c>
      <c r="AE407" s="13">
        <v>1.15E-2</v>
      </c>
      <c r="AF407" s="8">
        <v>0</v>
      </c>
      <c r="AG407" s="6">
        <v>0</v>
      </c>
      <c r="AH407" s="6">
        <v>0</v>
      </c>
      <c r="AI407" s="9">
        <v>-4060.1067687500004</v>
      </c>
      <c r="AJ407" t="s">
        <v>6</v>
      </c>
      <c r="AO407" s="40">
        <f t="shared" si="343"/>
        <v>-3871.0059055479455</v>
      </c>
      <c r="AP407" s="40">
        <f t="shared" si="344"/>
        <v>-3871.0059055479455</v>
      </c>
      <c r="AQ407" s="40">
        <f t="shared" si="345"/>
        <v>-3871.0059055479455</v>
      </c>
      <c r="AT407" s="10"/>
      <c r="BU407" s="1"/>
      <c r="CC407" s="11"/>
      <c r="CD407" s="11"/>
    </row>
    <row r="408" spans="1:82" ht="15" customHeight="1" x14ac:dyDescent="0.25">
      <c r="A408">
        <v>27829</v>
      </c>
      <c r="B408" t="s">
        <v>911</v>
      </c>
      <c r="C408" t="s">
        <v>912</v>
      </c>
      <c r="D408">
        <v>30921</v>
      </c>
      <c r="E408" t="s">
        <v>127</v>
      </c>
      <c r="F408" t="s">
        <v>3</v>
      </c>
      <c r="G408" t="s">
        <v>4</v>
      </c>
      <c r="H408" t="s">
        <v>95</v>
      </c>
      <c r="I408" s="1"/>
      <c r="J408" s="1">
        <v>45078</v>
      </c>
      <c r="K408" s="1">
        <v>45108</v>
      </c>
      <c r="L408" s="1">
        <v>45078</v>
      </c>
      <c r="M408" s="2">
        <v>5222001.34</v>
      </c>
      <c r="N408" s="39">
        <f t="shared" si="320"/>
        <v>45107</v>
      </c>
      <c r="O408">
        <v>1.4999999999999999E-2</v>
      </c>
      <c r="P408" t="s">
        <v>8</v>
      </c>
      <c r="Q408" s="4"/>
      <c r="R408" s="1">
        <v>45078</v>
      </c>
      <c r="S408" s="1">
        <v>45078</v>
      </c>
      <c r="T408" s="1">
        <v>45108</v>
      </c>
      <c r="U408" s="1">
        <v>45078</v>
      </c>
      <c r="V408" s="5">
        <f t="shared" si="321"/>
        <v>7.9452054794520555E-2</v>
      </c>
      <c r="W408">
        <f t="shared" si="322"/>
        <v>29</v>
      </c>
      <c r="X408" s="6">
        <v>0</v>
      </c>
      <c r="Y408" s="6">
        <v>0</v>
      </c>
      <c r="Z408" s="6">
        <v>-6527.5016749999995</v>
      </c>
      <c r="AA408" s="6">
        <v>-6527.5016749999995</v>
      </c>
      <c r="AB408">
        <v>0</v>
      </c>
      <c r="AC408">
        <v>-217.58338916666665</v>
      </c>
      <c r="AD408" s="7">
        <v>5222001.34</v>
      </c>
      <c r="AE408" s="13">
        <v>1.4999999999999999E-2</v>
      </c>
      <c r="AF408" s="8">
        <v>0</v>
      </c>
      <c r="AG408" s="6">
        <v>0</v>
      </c>
      <c r="AH408" s="6">
        <v>0</v>
      </c>
      <c r="AI408" s="9">
        <v>-6527.5016749999995</v>
      </c>
      <c r="AJ408" t="s">
        <v>6</v>
      </c>
      <c r="AO408" s="40">
        <f t="shared" si="343"/>
        <v>-6223.4810490410955</v>
      </c>
      <c r="AP408" s="40">
        <f t="shared" si="344"/>
        <v>-6223.4810490410955</v>
      </c>
      <c r="AQ408" s="40">
        <f t="shared" si="345"/>
        <v>-6223.4810490410955</v>
      </c>
      <c r="AT408" s="10"/>
      <c r="BU408" s="1"/>
      <c r="CC408" s="11"/>
      <c r="CD408" s="11"/>
    </row>
    <row r="409" spans="1:82" ht="15" customHeight="1" x14ac:dyDescent="0.25">
      <c r="A409">
        <v>27971</v>
      </c>
      <c r="B409" t="s">
        <v>913</v>
      </c>
      <c r="C409" t="s">
        <v>914</v>
      </c>
      <c r="D409">
        <v>30922</v>
      </c>
      <c r="E409" t="s">
        <v>127</v>
      </c>
      <c r="F409" t="s">
        <v>3</v>
      </c>
      <c r="G409" t="s">
        <v>4</v>
      </c>
      <c r="H409" t="s">
        <v>915</v>
      </c>
      <c r="I409" s="1"/>
      <c r="J409" s="1">
        <v>45078</v>
      </c>
      <c r="K409" s="1">
        <v>45108</v>
      </c>
      <c r="L409" s="1">
        <v>45078</v>
      </c>
      <c r="M409" s="2">
        <v>6095458.5499999998</v>
      </c>
      <c r="N409" s="39">
        <f t="shared" si="320"/>
        <v>45107</v>
      </c>
      <c r="O409">
        <v>1.15E-2</v>
      </c>
      <c r="P409" t="s">
        <v>8</v>
      </c>
      <c r="Q409" s="4"/>
      <c r="R409" s="1">
        <v>45078</v>
      </c>
      <c r="S409" s="1">
        <v>45078</v>
      </c>
      <c r="T409" s="1">
        <v>45108</v>
      </c>
      <c r="U409" s="1">
        <v>45078</v>
      </c>
      <c r="V409" s="5">
        <f t="shared" si="321"/>
        <v>7.9452054794520555E-2</v>
      </c>
      <c r="W409">
        <f t="shared" si="322"/>
        <v>29</v>
      </c>
      <c r="X409" s="6">
        <v>0</v>
      </c>
      <c r="Y409" s="6">
        <v>0</v>
      </c>
      <c r="Z409" s="6">
        <v>-5841.4811104166665</v>
      </c>
      <c r="AA409" s="6">
        <v>-5841.4811104166665</v>
      </c>
      <c r="AB409">
        <v>0</v>
      </c>
      <c r="AC409">
        <v>-194.71603701388889</v>
      </c>
      <c r="AD409" s="7">
        <v>6095458.5499999998</v>
      </c>
      <c r="AE409" s="13">
        <v>1.15E-2</v>
      </c>
      <c r="AF409" s="8">
        <v>0</v>
      </c>
      <c r="AG409" s="6">
        <v>0</v>
      </c>
      <c r="AH409" s="6">
        <v>0</v>
      </c>
      <c r="AI409" s="9">
        <v>-5841.4811104166665</v>
      </c>
      <c r="AJ409" t="s">
        <v>6</v>
      </c>
      <c r="AO409" s="40">
        <f t="shared" si="343"/>
        <v>-5569.4121271917811</v>
      </c>
      <c r="AP409" s="40">
        <f t="shared" si="344"/>
        <v>-5569.4121271917811</v>
      </c>
      <c r="AQ409" s="40">
        <f t="shared" si="345"/>
        <v>-5569.4121271917811</v>
      </c>
      <c r="AT409" s="10"/>
      <c r="BU409" s="1"/>
      <c r="CC409" s="11"/>
      <c r="CD409" s="11"/>
    </row>
    <row r="410" spans="1:82" ht="15" customHeight="1" x14ac:dyDescent="0.25">
      <c r="A410">
        <v>27912</v>
      </c>
      <c r="B410" t="s">
        <v>916</v>
      </c>
      <c r="C410" t="s">
        <v>917</v>
      </c>
      <c r="D410">
        <v>30924</v>
      </c>
      <c r="E410" t="s">
        <v>127</v>
      </c>
      <c r="F410" t="s">
        <v>3</v>
      </c>
      <c r="G410" t="s">
        <v>4</v>
      </c>
      <c r="H410" t="s">
        <v>910</v>
      </c>
      <c r="I410" s="1"/>
      <c r="J410" s="1">
        <v>45078</v>
      </c>
      <c r="K410" s="1">
        <v>45108</v>
      </c>
      <c r="L410" s="1">
        <v>45078</v>
      </c>
      <c r="M410" s="2">
        <v>4292901.88</v>
      </c>
      <c r="N410" s="39">
        <f t="shared" si="320"/>
        <v>45107</v>
      </c>
      <c r="O410">
        <v>1.15E-2</v>
      </c>
      <c r="P410" t="s">
        <v>8</v>
      </c>
      <c r="Q410" s="4"/>
      <c r="R410" s="1">
        <v>45078</v>
      </c>
      <c r="S410" s="1">
        <v>45078</v>
      </c>
      <c r="T410" s="1">
        <v>45108</v>
      </c>
      <c r="U410" s="1">
        <v>45078</v>
      </c>
      <c r="V410" s="5">
        <f t="shared" si="321"/>
        <v>7.9452054794520555E-2</v>
      </c>
      <c r="W410">
        <f t="shared" si="322"/>
        <v>29</v>
      </c>
      <c r="X410" s="6">
        <v>0</v>
      </c>
      <c r="Y410" s="6">
        <v>0</v>
      </c>
      <c r="Z410" s="6">
        <v>-4114.0309683333326</v>
      </c>
      <c r="AA410" s="6">
        <v>-4114.0309683333326</v>
      </c>
      <c r="AB410">
        <v>0</v>
      </c>
      <c r="AC410">
        <v>-137.13436561111109</v>
      </c>
      <c r="AD410" s="7">
        <v>4292901.88</v>
      </c>
      <c r="AE410" s="13">
        <v>1.15E-2</v>
      </c>
      <c r="AF410" s="8">
        <v>0</v>
      </c>
      <c r="AG410" s="6">
        <v>0</v>
      </c>
      <c r="AH410" s="6">
        <v>0</v>
      </c>
      <c r="AI410" s="9">
        <v>-4114.0309683333326</v>
      </c>
      <c r="AJ410" t="s">
        <v>6</v>
      </c>
      <c r="AO410" s="40">
        <f t="shared" si="343"/>
        <v>-3922.4185670684933</v>
      </c>
      <c r="AP410" s="40">
        <f t="shared" si="344"/>
        <v>-3922.4185670684933</v>
      </c>
      <c r="AQ410" s="40">
        <f t="shared" si="345"/>
        <v>-3922.4185670684933</v>
      </c>
      <c r="AT410" s="10"/>
      <c r="BU410" s="1"/>
      <c r="CC410" s="11"/>
      <c r="CD410" s="11"/>
    </row>
    <row r="411" spans="1:82" ht="15" customHeight="1" x14ac:dyDescent="0.25">
      <c r="A411">
        <v>28099</v>
      </c>
      <c r="B411" t="s">
        <v>918</v>
      </c>
      <c r="C411" t="s">
        <v>919</v>
      </c>
      <c r="D411">
        <v>30925</v>
      </c>
      <c r="E411" t="s">
        <v>127</v>
      </c>
      <c r="F411" t="s">
        <v>3</v>
      </c>
      <c r="G411" t="s">
        <v>4</v>
      </c>
      <c r="H411" t="s">
        <v>482</v>
      </c>
      <c r="I411" s="1"/>
      <c r="J411" s="1">
        <v>45078</v>
      </c>
      <c r="K411" s="1">
        <v>45108</v>
      </c>
      <c r="L411" s="1">
        <v>45078</v>
      </c>
      <c r="M411" s="2">
        <v>2655960.5699999998</v>
      </c>
      <c r="N411" s="39">
        <f t="shared" si="320"/>
        <v>45107</v>
      </c>
      <c r="O411">
        <v>1.15E-2</v>
      </c>
      <c r="P411" t="s">
        <v>8</v>
      </c>
      <c r="Q411" s="4"/>
      <c r="R411" s="1">
        <v>45078</v>
      </c>
      <c r="S411" s="1">
        <v>45078</v>
      </c>
      <c r="T411" s="1">
        <v>45108</v>
      </c>
      <c r="U411" s="1">
        <v>45078</v>
      </c>
      <c r="V411" s="5">
        <f t="shared" si="321"/>
        <v>7.9452054794520555E-2</v>
      </c>
      <c r="W411">
        <f t="shared" si="322"/>
        <v>29</v>
      </c>
      <c r="X411" s="6">
        <v>0</v>
      </c>
      <c r="Y411" s="6">
        <v>0</v>
      </c>
      <c r="Z411" s="6">
        <v>-2545.2955462499995</v>
      </c>
      <c r="AA411" s="6">
        <v>-2545.2955462499995</v>
      </c>
      <c r="AB411">
        <v>0</v>
      </c>
      <c r="AC411">
        <v>-84.843184874999977</v>
      </c>
      <c r="AD411" s="7">
        <v>2655960.5699999998</v>
      </c>
      <c r="AE411" s="13">
        <v>1.15E-2</v>
      </c>
      <c r="AF411" s="8">
        <v>0</v>
      </c>
      <c r="AG411" s="6">
        <v>0</v>
      </c>
      <c r="AH411" s="6">
        <v>0</v>
      </c>
      <c r="AI411" s="9">
        <v>-2545.2955462499995</v>
      </c>
      <c r="AJ411" t="s">
        <v>6</v>
      </c>
      <c r="AO411" s="40">
        <f t="shared" si="343"/>
        <v>-2426.7475345068492</v>
      </c>
      <c r="AP411" s="40">
        <f t="shared" si="344"/>
        <v>-2426.7475345068492</v>
      </c>
      <c r="AQ411" s="40">
        <f t="shared" si="345"/>
        <v>-2426.7475345068492</v>
      </c>
      <c r="AT411" s="10"/>
      <c r="BU411" s="1"/>
      <c r="CC411" s="11"/>
      <c r="CD411" s="11"/>
    </row>
    <row r="412" spans="1:82" ht="15" customHeight="1" x14ac:dyDescent="0.25">
      <c r="A412">
        <v>28186</v>
      </c>
      <c r="B412" t="s">
        <v>920</v>
      </c>
      <c r="C412" t="s">
        <v>921</v>
      </c>
      <c r="D412">
        <v>30927</v>
      </c>
      <c r="E412" t="s">
        <v>127</v>
      </c>
      <c r="F412" t="s">
        <v>3</v>
      </c>
      <c r="G412" t="s">
        <v>4</v>
      </c>
      <c r="H412" t="s">
        <v>922</v>
      </c>
      <c r="I412" s="1"/>
      <c r="J412" s="1">
        <v>45098</v>
      </c>
      <c r="K412" s="1">
        <v>45128</v>
      </c>
      <c r="L412" s="1">
        <v>45098</v>
      </c>
      <c r="M412" s="2">
        <v>4996260.57</v>
      </c>
      <c r="N412" s="39">
        <f t="shared" si="320"/>
        <v>45107</v>
      </c>
      <c r="O412">
        <v>1.15E-2</v>
      </c>
      <c r="P412" t="s">
        <v>8</v>
      </c>
      <c r="Q412" s="4"/>
      <c r="R412" s="1">
        <v>45098</v>
      </c>
      <c r="S412" s="1">
        <v>45098</v>
      </c>
      <c r="T412" s="1">
        <v>45128</v>
      </c>
      <c r="U412" s="1">
        <v>45098</v>
      </c>
      <c r="V412" s="5">
        <f t="shared" si="321"/>
        <v>2.4657534246575342E-2</v>
      </c>
      <c r="W412">
        <f t="shared" si="322"/>
        <v>9</v>
      </c>
      <c r="X412" s="6">
        <v>0</v>
      </c>
      <c r="Y412" s="6">
        <v>0</v>
      </c>
      <c r="Z412" s="6">
        <v>-4788.0830462499998</v>
      </c>
      <c r="AA412" s="6">
        <v>-4788.0830462499998</v>
      </c>
      <c r="AB412">
        <v>0</v>
      </c>
      <c r="AC412">
        <v>-159.60276820833332</v>
      </c>
      <c r="AD412" s="7">
        <v>4996260.57</v>
      </c>
      <c r="AE412" s="13">
        <v>1.15E-2</v>
      </c>
      <c r="AF412" s="8">
        <v>0</v>
      </c>
      <c r="AG412" s="6">
        <v>0</v>
      </c>
      <c r="AH412" s="6">
        <v>0</v>
      </c>
      <c r="AI412" s="9">
        <v>-4788.0830462499998</v>
      </c>
      <c r="AJ412" t="s">
        <v>6</v>
      </c>
      <c r="AO412" s="40">
        <f t="shared" si="343"/>
        <v>-1416.7478602602741</v>
      </c>
      <c r="AP412" s="40">
        <f t="shared" si="344"/>
        <v>-1416.7478602602741</v>
      </c>
      <c r="AQ412" s="40">
        <f t="shared" si="345"/>
        <v>-1416.7478602602741</v>
      </c>
      <c r="AT412" s="10"/>
      <c r="BU412" s="1"/>
      <c r="CC412" s="11"/>
      <c r="CD412" s="11"/>
    </row>
    <row r="413" spans="1:82" ht="15" customHeight="1" x14ac:dyDescent="0.25">
      <c r="A413">
        <v>28277</v>
      </c>
      <c r="B413" t="s">
        <v>923</v>
      </c>
      <c r="C413" t="s">
        <v>924</v>
      </c>
      <c r="D413">
        <v>30929</v>
      </c>
      <c r="E413" t="s">
        <v>127</v>
      </c>
      <c r="F413" t="s">
        <v>3</v>
      </c>
      <c r="G413" t="s">
        <v>4</v>
      </c>
      <c r="H413" t="s">
        <v>751</v>
      </c>
      <c r="I413" s="1"/>
      <c r="J413" s="1">
        <v>45107</v>
      </c>
      <c r="K413" s="1">
        <v>45138</v>
      </c>
      <c r="L413" s="1">
        <v>45107</v>
      </c>
      <c r="M413" s="2">
        <v>2022144.61</v>
      </c>
      <c r="N413" s="39">
        <f t="shared" si="320"/>
        <v>45107</v>
      </c>
      <c r="O413">
        <v>6.6E-3</v>
      </c>
      <c r="P413" t="s">
        <v>8</v>
      </c>
      <c r="Q413" s="4"/>
      <c r="R413" s="1">
        <v>45107</v>
      </c>
      <c r="S413" s="1">
        <v>45107</v>
      </c>
      <c r="T413" s="1">
        <v>45138</v>
      </c>
      <c r="U413" s="1">
        <v>45107</v>
      </c>
      <c r="V413" s="5">
        <f t="shared" si="321"/>
        <v>0</v>
      </c>
      <c r="W413">
        <f t="shared" si="322"/>
        <v>0</v>
      </c>
      <c r="X413" s="6">
        <v>0</v>
      </c>
      <c r="Y413" s="6">
        <v>0</v>
      </c>
      <c r="Z413" s="6">
        <v>-1149.2521866833333</v>
      </c>
      <c r="AA413" s="6">
        <v>-1149.2521866833333</v>
      </c>
      <c r="AB413">
        <v>0</v>
      </c>
      <c r="AC413">
        <v>-37.072651183333335</v>
      </c>
      <c r="AD413" s="7">
        <v>2022144.61</v>
      </c>
      <c r="AE413" s="13">
        <v>6.6E-3</v>
      </c>
      <c r="AF413" s="8">
        <v>0</v>
      </c>
      <c r="AG413" s="6">
        <v>0</v>
      </c>
      <c r="AH413" s="6">
        <v>0</v>
      </c>
      <c r="AI413" s="9">
        <v>-1149.2521866833333</v>
      </c>
      <c r="AJ413" t="s">
        <v>6</v>
      </c>
      <c r="AO413" s="40">
        <f t="shared" si="343"/>
        <v>0</v>
      </c>
      <c r="AP413" s="40">
        <f t="shared" si="344"/>
        <v>0</v>
      </c>
      <c r="AQ413" s="40">
        <f t="shared" si="345"/>
        <v>0</v>
      </c>
      <c r="AT413" s="10"/>
      <c r="BU413" s="1"/>
      <c r="CC413" s="11"/>
      <c r="CD413" s="11"/>
    </row>
    <row r="414" spans="1:82" ht="15" customHeight="1" x14ac:dyDescent="0.25">
      <c r="A414">
        <v>28548</v>
      </c>
      <c r="B414" t="s">
        <v>925</v>
      </c>
      <c r="C414" t="s">
        <v>926</v>
      </c>
      <c r="D414">
        <v>30936</v>
      </c>
      <c r="E414" t="s">
        <v>127</v>
      </c>
      <c r="F414" t="s">
        <v>3</v>
      </c>
      <c r="G414" t="s">
        <v>4</v>
      </c>
      <c r="H414" t="s">
        <v>927</v>
      </c>
      <c r="I414" s="1"/>
      <c r="J414" s="1">
        <v>45089</v>
      </c>
      <c r="K414" s="1">
        <v>45119</v>
      </c>
      <c r="L414" s="1">
        <v>45089</v>
      </c>
      <c r="M414" s="2">
        <v>76439.899999999994</v>
      </c>
      <c r="N414" s="39">
        <f t="shared" si="320"/>
        <v>45107</v>
      </c>
      <c r="O414">
        <v>1.8700000000000001E-2</v>
      </c>
      <c r="P414" t="s">
        <v>8</v>
      </c>
      <c r="Q414" s="4"/>
      <c r="R414" s="1">
        <v>45089</v>
      </c>
      <c r="S414" s="1">
        <v>45089</v>
      </c>
      <c r="T414" s="1">
        <v>45119</v>
      </c>
      <c r="U414" s="1">
        <v>45089</v>
      </c>
      <c r="V414" s="5">
        <f t="shared" si="321"/>
        <v>4.9315068493150684E-2</v>
      </c>
      <c r="W414">
        <f t="shared" si="322"/>
        <v>18</v>
      </c>
      <c r="X414" s="6">
        <v>0</v>
      </c>
      <c r="Y414" s="6">
        <v>0</v>
      </c>
      <c r="Z414" s="6">
        <v>-119.11884416666666</v>
      </c>
      <c r="AA414" s="6">
        <v>-119.11884416666666</v>
      </c>
      <c r="AB414">
        <v>0</v>
      </c>
      <c r="AC414">
        <v>-3.9706281388888889</v>
      </c>
      <c r="AD414" s="7">
        <v>76439.899999999994</v>
      </c>
      <c r="AE414" s="13">
        <v>1.8700000000000001E-2</v>
      </c>
      <c r="AF414" s="8">
        <v>0</v>
      </c>
      <c r="AG414" s="6">
        <v>0</v>
      </c>
      <c r="AH414" s="6">
        <v>0</v>
      </c>
      <c r="AI414" s="9">
        <v>-119.11884416666666</v>
      </c>
      <c r="AJ414" t="s">
        <v>6</v>
      </c>
      <c r="AO414" s="40">
        <f t="shared" si="343"/>
        <v>-70.49224750684931</v>
      </c>
      <c r="AP414" s="40">
        <f t="shared" si="344"/>
        <v>-70.49224750684931</v>
      </c>
      <c r="AQ414" s="40">
        <f t="shared" si="345"/>
        <v>-70.49224750684931</v>
      </c>
      <c r="AT414" s="10"/>
      <c r="BU414" s="1"/>
      <c r="CC414" s="11"/>
      <c r="CD414" s="11"/>
    </row>
    <row r="415" spans="1:82" ht="15" customHeight="1" x14ac:dyDescent="0.25">
      <c r="A415">
        <v>28636</v>
      </c>
      <c r="B415" t="s">
        <v>928</v>
      </c>
      <c r="C415" t="s">
        <v>929</v>
      </c>
      <c r="D415">
        <v>30937</v>
      </c>
      <c r="E415" t="s">
        <v>127</v>
      </c>
      <c r="F415" t="s">
        <v>3</v>
      </c>
      <c r="G415" t="s">
        <v>4</v>
      </c>
      <c r="H415" t="s">
        <v>927</v>
      </c>
      <c r="I415" s="1"/>
      <c r="J415" s="1">
        <v>45094</v>
      </c>
      <c r="K415" s="1">
        <v>45124</v>
      </c>
      <c r="L415" s="1">
        <v>45094</v>
      </c>
      <c r="M415" s="2">
        <v>11587.06</v>
      </c>
      <c r="N415" s="39">
        <f t="shared" si="320"/>
        <v>45107</v>
      </c>
      <c r="O415">
        <v>1.83E-2</v>
      </c>
      <c r="P415" t="s">
        <v>8</v>
      </c>
      <c r="Q415" s="4"/>
      <c r="R415" s="1">
        <v>45094</v>
      </c>
      <c r="S415" s="1">
        <v>45094</v>
      </c>
      <c r="T415" s="1">
        <v>45124</v>
      </c>
      <c r="U415" s="1">
        <v>45094</v>
      </c>
      <c r="V415" s="5">
        <f t="shared" si="321"/>
        <v>3.5616438356164383E-2</v>
      </c>
      <c r="W415">
        <f t="shared" si="322"/>
        <v>13</v>
      </c>
      <c r="X415" s="6">
        <v>0</v>
      </c>
      <c r="Y415" s="6">
        <v>0</v>
      </c>
      <c r="Z415" s="6">
        <v>-17.670266499999997</v>
      </c>
      <c r="AA415" s="6">
        <v>-17.670266499999997</v>
      </c>
      <c r="AB415">
        <v>0</v>
      </c>
      <c r="AC415">
        <v>-0.58900888333333323</v>
      </c>
      <c r="AD415" s="7">
        <v>11587.06</v>
      </c>
      <c r="AE415" s="13">
        <v>1.83E-2</v>
      </c>
      <c r="AF415" s="8">
        <v>0</v>
      </c>
      <c r="AG415" s="6">
        <v>0</v>
      </c>
      <c r="AH415" s="6">
        <v>0</v>
      </c>
      <c r="AI415" s="9">
        <v>-17.670266499999997</v>
      </c>
      <c r="AJ415" t="s">
        <v>6</v>
      </c>
      <c r="AO415" s="40">
        <f t="shared" si="343"/>
        <v>-7.5522234904109586</v>
      </c>
      <c r="AP415" s="40">
        <f t="shared" si="344"/>
        <v>-7.5522234904109586</v>
      </c>
      <c r="AQ415" s="40">
        <f t="shared" si="345"/>
        <v>-7.5522234904109586</v>
      </c>
      <c r="AT415" s="10"/>
      <c r="BU415" s="1"/>
      <c r="CC415" s="11"/>
      <c r="CD415" s="11"/>
    </row>
    <row r="416" spans="1:82" ht="15" customHeight="1" x14ac:dyDescent="0.25">
      <c r="A416">
        <v>28696</v>
      </c>
      <c r="B416" t="s">
        <v>930</v>
      </c>
      <c r="C416" t="s">
        <v>931</v>
      </c>
      <c r="D416">
        <v>30938</v>
      </c>
      <c r="E416" t="s">
        <v>127</v>
      </c>
      <c r="F416" t="s">
        <v>3</v>
      </c>
      <c r="G416" t="s">
        <v>4</v>
      </c>
      <c r="H416" t="s">
        <v>927</v>
      </c>
      <c r="I416" s="1"/>
      <c r="J416" s="1">
        <v>45090</v>
      </c>
      <c r="K416" s="1">
        <v>45120</v>
      </c>
      <c r="L416" s="1">
        <v>45090</v>
      </c>
      <c r="M416" s="2">
        <v>337208.04</v>
      </c>
      <c r="N416" s="39">
        <f t="shared" si="320"/>
        <v>45107</v>
      </c>
      <c r="O416">
        <v>1.89E-2</v>
      </c>
      <c r="P416" t="s">
        <v>8</v>
      </c>
      <c r="Q416" s="4"/>
      <c r="R416" s="1">
        <v>45090</v>
      </c>
      <c r="S416" s="1">
        <v>45090</v>
      </c>
      <c r="T416" s="1">
        <v>45120</v>
      </c>
      <c r="U416" s="1">
        <v>45090</v>
      </c>
      <c r="V416" s="5">
        <f t="shared" si="321"/>
        <v>4.6575342465753428E-2</v>
      </c>
      <c r="W416">
        <f t="shared" si="322"/>
        <v>17</v>
      </c>
      <c r="X416" s="6">
        <v>0</v>
      </c>
      <c r="Y416" s="6">
        <v>0</v>
      </c>
      <c r="Z416" s="6">
        <v>-531.10266299999989</v>
      </c>
      <c r="AA416" s="6">
        <v>-531.10266299999989</v>
      </c>
      <c r="AB416">
        <v>0</v>
      </c>
      <c r="AC416">
        <v>-17.703422099999997</v>
      </c>
      <c r="AD416" s="7">
        <v>337208.04</v>
      </c>
      <c r="AE416" s="13">
        <v>1.89E-2</v>
      </c>
      <c r="AF416" s="8">
        <v>0</v>
      </c>
      <c r="AG416" s="6">
        <v>0</v>
      </c>
      <c r="AH416" s="6">
        <v>0</v>
      </c>
      <c r="AI416" s="9">
        <v>-531.10266299999989</v>
      </c>
      <c r="AJ416" t="s">
        <v>6</v>
      </c>
      <c r="AO416" s="40">
        <f t="shared" si="343"/>
        <v>-296.83546096438357</v>
      </c>
      <c r="AP416" s="40">
        <f t="shared" si="344"/>
        <v>-296.83546096438357</v>
      </c>
      <c r="AQ416" s="40">
        <f t="shared" si="345"/>
        <v>-296.83546096438357</v>
      </c>
      <c r="AT416" s="10"/>
      <c r="BU416" s="1"/>
      <c r="CC416" s="11"/>
      <c r="CD416" s="11"/>
    </row>
    <row r="417" spans="1:82" ht="15" customHeight="1" x14ac:dyDescent="0.25">
      <c r="A417">
        <v>28786</v>
      </c>
      <c r="B417" t="s">
        <v>932</v>
      </c>
      <c r="C417" t="s">
        <v>933</v>
      </c>
      <c r="D417">
        <v>30939</v>
      </c>
      <c r="E417" t="s">
        <v>127</v>
      </c>
      <c r="F417" t="s">
        <v>3</v>
      </c>
      <c r="G417" t="s">
        <v>4</v>
      </c>
      <c r="H417" t="s">
        <v>927</v>
      </c>
      <c r="I417" s="1"/>
      <c r="J417" s="1">
        <v>45096</v>
      </c>
      <c r="K417" s="1">
        <v>45126</v>
      </c>
      <c r="L417" s="1">
        <v>45096</v>
      </c>
      <c r="M417" s="2">
        <v>10230.450000000001</v>
      </c>
      <c r="N417" s="39">
        <f t="shared" si="320"/>
        <v>45107</v>
      </c>
      <c r="O417">
        <v>1.9199999999999998E-2</v>
      </c>
      <c r="P417" t="s">
        <v>8</v>
      </c>
      <c r="Q417" s="4"/>
      <c r="R417" s="1">
        <v>45096</v>
      </c>
      <c r="S417" s="1">
        <v>45096</v>
      </c>
      <c r="T417" s="1">
        <v>45126</v>
      </c>
      <c r="U417" s="1">
        <v>45096</v>
      </c>
      <c r="V417" s="5">
        <f t="shared" si="321"/>
        <v>3.0136986301369864E-2</v>
      </c>
      <c r="W417">
        <f t="shared" si="322"/>
        <v>11</v>
      </c>
      <c r="X417" s="6">
        <v>0</v>
      </c>
      <c r="Y417" s="6">
        <v>0</v>
      </c>
      <c r="Z417" s="6">
        <v>-16.36872</v>
      </c>
      <c r="AA417" s="6">
        <v>-16.36872</v>
      </c>
      <c r="AB417">
        <v>0</v>
      </c>
      <c r="AC417">
        <v>-0.545624</v>
      </c>
      <c r="AD417" s="7">
        <v>10230.450000000001</v>
      </c>
      <c r="AE417" s="13">
        <v>1.9199999999999998E-2</v>
      </c>
      <c r="AF417" s="8">
        <v>0</v>
      </c>
      <c r="AG417" s="6">
        <v>0</v>
      </c>
      <c r="AH417" s="6">
        <v>0</v>
      </c>
      <c r="AI417" s="9">
        <v>-16.36872</v>
      </c>
      <c r="AJ417" t="s">
        <v>6</v>
      </c>
      <c r="AO417" s="40">
        <f t="shared" si="343"/>
        <v>-5.9196466849315073</v>
      </c>
      <c r="AP417" s="40">
        <f t="shared" si="344"/>
        <v>-5.9196466849315073</v>
      </c>
      <c r="AQ417" s="40">
        <f t="shared" si="345"/>
        <v>-5.9196466849315073</v>
      </c>
      <c r="AT417" s="10"/>
      <c r="BU417" s="1"/>
      <c r="CC417" s="11"/>
      <c r="CD417" s="11"/>
    </row>
    <row r="418" spans="1:82" ht="15" customHeight="1" x14ac:dyDescent="0.25">
      <c r="A418">
        <v>28841</v>
      </c>
      <c r="B418" t="s">
        <v>934</v>
      </c>
      <c r="C418" t="s">
        <v>935</v>
      </c>
      <c r="D418">
        <v>30940</v>
      </c>
      <c r="E418" t="s">
        <v>127</v>
      </c>
      <c r="F418" t="s">
        <v>3</v>
      </c>
      <c r="G418" t="s">
        <v>4</v>
      </c>
      <c r="H418" t="s">
        <v>927</v>
      </c>
      <c r="I418" s="1"/>
      <c r="J418" s="1">
        <v>45078</v>
      </c>
      <c r="K418" s="1">
        <v>45108</v>
      </c>
      <c r="L418" s="1">
        <v>45078</v>
      </c>
      <c r="M418" s="2">
        <v>13554.91</v>
      </c>
      <c r="N418" s="39">
        <f t="shared" si="320"/>
        <v>45107</v>
      </c>
      <c r="O418">
        <v>1.9199999999999998E-2</v>
      </c>
      <c r="P418" t="s">
        <v>8</v>
      </c>
      <c r="Q418" s="4"/>
      <c r="R418" s="1">
        <v>45078</v>
      </c>
      <c r="S418" s="1">
        <v>45078</v>
      </c>
      <c r="T418" s="1">
        <v>45108</v>
      </c>
      <c r="U418" s="1">
        <v>45078</v>
      </c>
      <c r="V418" s="5">
        <f t="shared" si="321"/>
        <v>7.9452054794520555E-2</v>
      </c>
      <c r="W418">
        <f t="shared" si="322"/>
        <v>29</v>
      </c>
      <c r="X418" s="6">
        <v>0</v>
      </c>
      <c r="Y418" s="6">
        <v>0</v>
      </c>
      <c r="Z418" s="6">
        <v>-21.687855999999996</v>
      </c>
      <c r="AA418" s="6">
        <v>-21.687855999999996</v>
      </c>
      <c r="AB418">
        <v>0</v>
      </c>
      <c r="AC418">
        <v>-0.72292853333333318</v>
      </c>
      <c r="AD418" s="7">
        <v>13554.91</v>
      </c>
      <c r="AE418" s="13">
        <v>1.9199999999999998E-2</v>
      </c>
      <c r="AF418" s="8">
        <v>0</v>
      </c>
      <c r="AG418" s="6">
        <v>0</v>
      </c>
      <c r="AH418" s="6">
        <v>0</v>
      </c>
      <c r="AI418" s="9">
        <v>-21.687855999999996</v>
      </c>
      <c r="AJ418" t="s">
        <v>6</v>
      </c>
      <c r="AO418" s="40">
        <f t="shared" si="343"/>
        <v>-20.677736679452057</v>
      </c>
      <c r="AP418" s="40">
        <f t="shared" si="344"/>
        <v>-20.677736679452057</v>
      </c>
      <c r="AQ418" s="40">
        <f t="shared" si="345"/>
        <v>-20.677736679452057</v>
      </c>
      <c r="AT418" s="10"/>
      <c r="BU418" s="1"/>
      <c r="CC418" s="11"/>
      <c r="CD418" s="11"/>
    </row>
    <row r="419" spans="1:82" ht="15" customHeight="1" x14ac:dyDescent="0.25">
      <c r="A419">
        <v>28933</v>
      </c>
      <c r="B419" t="s">
        <v>936</v>
      </c>
      <c r="C419" t="s">
        <v>937</v>
      </c>
      <c r="D419">
        <v>30942</v>
      </c>
      <c r="E419" t="s">
        <v>127</v>
      </c>
      <c r="F419" t="s">
        <v>3</v>
      </c>
      <c r="G419" t="s">
        <v>4</v>
      </c>
      <c r="H419" t="s">
        <v>193</v>
      </c>
      <c r="I419" s="1"/>
      <c r="J419" s="1">
        <v>45085</v>
      </c>
      <c r="K419" s="1">
        <v>45115</v>
      </c>
      <c r="L419" s="1">
        <v>45085</v>
      </c>
      <c r="M419" s="2">
        <v>6443.56</v>
      </c>
      <c r="N419" s="39">
        <f t="shared" si="320"/>
        <v>45107</v>
      </c>
      <c r="O419">
        <v>4.1000000000000003E-3</v>
      </c>
      <c r="P419" t="s">
        <v>8</v>
      </c>
      <c r="Q419" s="4"/>
      <c r="R419" s="1">
        <v>45085</v>
      </c>
      <c r="S419" s="1">
        <v>45085</v>
      </c>
      <c r="T419" s="1">
        <v>45115</v>
      </c>
      <c r="U419" s="1">
        <v>45085</v>
      </c>
      <c r="V419" s="5">
        <f t="shared" si="321"/>
        <v>6.0273972602739728E-2</v>
      </c>
      <c r="W419">
        <f t="shared" si="322"/>
        <v>22</v>
      </c>
      <c r="X419" s="6">
        <v>0</v>
      </c>
      <c r="Y419" s="6">
        <v>0</v>
      </c>
      <c r="Z419" s="6">
        <v>-2.2015496666666667</v>
      </c>
      <c r="AA419" s="6">
        <v>-2.2015496666666667</v>
      </c>
      <c r="AB419">
        <v>0</v>
      </c>
      <c r="AC419">
        <v>-7.3384988888888891E-2</v>
      </c>
      <c r="AD419" s="7">
        <v>6443.56</v>
      </c>
      <c r="AE419" s="13">
        <v>4.1000000000000003E-3</v>
      </c>
      <c r="AF419" s="8">
        <v>0</v>
      </c>
      <c r="AG419" s="6">
        <v>0</v>
      </c>
      <c r="AH419" s="6">
        <v>0</v>
      </c>
      <c r="AI419" s="9">
        <v>-2.2015496666666667</v>
      </c>
      <c r="AJ419" t="s">
        <v>6</v>
      </c>
      <c r="AO419" s="40">
        <f t="shared" si="343"/>
        <v>-1.5923537315068497</v>
      </c>
      <c r="AP419" s="40">
        <f t="shared" si="344"/>
        <v>-1.5923537315068497</v>
      </c>
      <c r="AQ419" s="40">
        <f t="shared" si="345"/>
        <v>-1.5923537315068497</v>
      </c>
      <c r="AT419" s="10"/>
      <c r="BU419" s="1"/>
      <c r="CC419" s="11"/>
      <c r="CD419" s="11"/>
    </row>
    <row r="420" spans="1:82" ht="15" customHeight="1" x14ac:dyDescent="0.25">
      <c r="A420">
        <v>29121</v>
      </c>
      <c r="B420" t="s">
        <v>938</v>
      </c>
      <c r="C420" t="s">
        <v>939</v>
      </c>
      <c r="D420">
        <v>30944</v>
      </c>
      <c r="E420" t="s">
        <v>127</v>
      </c>
      <c r="F420" t="s">
        <v>3</v>
      </c>
      <c r="G420" t="s">
        <v>4</v>
      </c>
      <c r="H420" t="s">
        <v>193</v>
      </c>
      <c r="I420" s="1"/>
      <c r="J420" s="1">
        <v>45095</v>
      </c>
      <c r="K420" s="1">
        <v>45125</v>
      </c>
      <c r="L420" s="1">
        <v>45095</v>
      </c>
      <c r="M420" s="2">
        <v>4002.16</v>
      </c>
      <c r="N420" s="39">
        <f t="shared" si="320"/>
        <v>45107</v>
      </c>
      <c r="O420">
        <v>1.7999999999999999E-2</v>
      </c>
      <c r="P420" t="s">
        <v>8</v>
      </c>
      <c r="Q420" s="4"/>
      <c r="R420" s="1">
        <v>45095</v>
      </c>
      <c r="S420" s="1">
        <v>45095</v>
      </c>
      <c r="T420" s="1">
        <v>45125</v>
      </c>
      <c r="U420" s="1">
        <v>45095</v>
      </c>
      <c r="V420" s="5">
        <f t="shared" si="321"/>
        <v>3.287671232876712E-2</v>
      </c>
      <c r="W420">
        <f t="shared" si="322"/>
        <v>12</v>
      </c>
      <c r="X420" s="6">
        <v>0</v>
      </c>
      <c r="Y420" s="6">
        <v>0</v>
      </c>
      <c r="Z420" s="6">
        <v>-6.003239999999999</v>
      </c>
      <c r="AA420" s="6">
        <v>-6.003239999999999</v>
      </c>
      <c r="AB420">
        <v>0</v>
      </c>
      <c r="AC420">
        <v>-0.20010799999999998</v>
      </c>
      <c r="AD420" s="7">
        <v>4002.16</v>
      </c>
      <c r="AE420" s="13">
        <v>1.7999999999999999E-2</v>
      </c>
      <c r="AF420" s="8">
        <v>0</v>
      </c>
      <c r="AG420" s="6">
        <v>0</v>
      </c>
      <c r="AH420" s="6">
        <v>0</v>
      </c>
      <c r="AI420" s="9">
        <v>-6.003239999999999</v>
      </c>
      <c r="AJ420" t="s">
        <v>6</v>
      </c>
      <c r="AO420" s="40">
        <f t="shared" si="343"/>
        <v>-2.368401534246575</v>
      </c>
      <c r="AP420" s="40">
        <f t="shared" si="344"/>
        <v>-2.368401534246575</v>
      </c>
      <c r="AQ420" s="40">
        <f t="shared" si="345"/>
        <v>-2.368401534246575</v>
      </c>
      <c r="AT420" s="10"/>
      <c r="BU420" s="1"/>
      <c r="CC420" s="11"/>
      <c r="CD420" s="11"/>
    </row>
    <row r="421" spans="1:82" ht="15" customHeight="1" x14ac:dyDescent="0.25">
      <c r="A421">
        <v>29385</v>
      </c>
      <c r="B421" t="s">
        <v>940</v>
      </c>
      <c r="C421" t="s">
        <v>941</v>
      </c>
      <c r="D421">
        <v>30945</v>
      </c>
      <c r="E421" t="s">
        <v>127</v>
      </c>
      <c r="F421" t="s">
        <v>3</v>
      </c>
      <c r="G421" t="s">
        <v>4</v>
      </c>
      <c r="H421" t="s">
        <v>42</v>
      </c>
      <c r="I421" s="1"/>
      <c r="J421" s="1">
        <v>45092</v>
      </c>
      <c r="K421" s="1">
        <v>45122</v>
      </c>
      <c r="L421" s="1">
        <v>45092</v>
      </c>
      <c r="M421" s="2">
        <v>64846.66</v>
      </c>
      <c r="N421" s="39">
        <f t="shared" si="320"/>
        <v>45107</v>
      </c>
      <c r="O421">
        <v>5.5999999999999999E-3</v>
      </c>
      <c r="P421" t="s">
        <v>8</v>
      </c>
      <c r="Q421" s="4"/>
      <c r="R421" s="1">
        <v>45092</v>
      </c>
      <c r="S421" s="1">
        <v>45092</v>
      </c>
      <c r="T421" s="1">
        <v>45122</v>
      </c>
      <c r="U421" s="1">
        <v>45092</v>
      </c>
      <c r="V421" s="5">
        <f t="shared" si="321"/>
        <v>4.1095890410958902E-2</v>
      </c>
      <c r="W421">
        <f t="shared" si="322"/>
        <v>15</v>
      </c>
      <c r="X421" s="6">
        <v>0</v>
      </c>
      <c r="Y421" s="6">
        <v>0</v>
      </c>
      <c r="Z421" s="6">
        <v>-30.261774666666668</v>
      </c>
      <c r="AA421" s="6">
        <v>-30.261774666666668</v>
      </c>
      <c r="AB421">
        <v>0</v>
      </c>
      <c r="AC421">
        <v>-1.0087258222222222</v>
      </c>
      <c r="AD421" s="7">
        <v>64846.66</v>
      </c>
      <c r="AE421" s="13">
        <v>5.5999999999999999E-3</v>
      </c>
      <c r="AF421" s="8">
        <v>0</v>
      </c>
      <c r="AG421" s="6">
        <v>0</v>
      </c>
      <c r="AH421" s="6">
        <v>0</v>
      </c>
      <c r="AI421" s="9">
        <v>-30.261774666666668</v>
      </c>
      <c r="AJ421" t="s">
        <v>6</v>
      </c>
      <c r="AO421" s="40">
        <f t="shared" si="343"/>
        <v>-14.92361490410959</v>
      </c>
      <c r="AP421" s="40">
        <f t="shared" si="344"/>
        <v>-14.92361490410959</v>
      </c>
      <c r="AQ421" s="40">
        <f t="shared" si="345"/>
        <v>-14.92361490410959</v>
      </c>
      <c r="AT421" s="10"/>
      <c r="BU421" s="1"/>
      <c r="CC421" s="11"/>
      <c r="CD421" s="11"/>
    </row>
    <row r="422" spans="1:82" ht="15" customHeight="1" x14ac:dyDescent="0.25">
      <c r="A422">
        <v>29461</v>
      </c>
      <c r="B422" t="s">
        <v>942</v>
      </c>
      <c r="C422" t="s">
        <v>943</v>
      </c>
      <c r="D422">
        <v>30946</v>
      </c>
      <c r="E422" t="s">
        <v>127</v>
      </c>
      <c r="F422" t="s">
        <v>3</v>
      </c>
      <c r="G422" t="s">
        <v>4</v>
      </c>
      <c r="H422" t="s">
        <v>42</v>
      </c>
      <c r="I422" s="1"/>
      <c r="J422" s="1">
        <v>45101</v>
      </c>
      <c r="K422" s="1">
        <v>45131</v>
      </c>
      <c r="L422" s="1">
        <v>45101</v>
      </c>
      <c r="M422" s="2">
        <v>9600.4500000000007</v>
      </c>
      <c r="N422" s="39">
        <f t="shared" si="320"/>
        <v>45107</v>
      </c>
      <c r="O422">
        <v>1.3599999999999999E-2</v>
      </c>
      <c r="P422" t="s">
        <v>8</v>
      </c>
      <c r="Q422" s="4"/>
      <c r="R422" s="1">
        <v>45101</v>
      </c>
      <c r="S422" s="1">
        <v>45101</v>
      </c>
      <c r="T422" s="1">
        <v>45131</v>
      </c>
      <c r="U422" s="1">
        <v>45101</v>
      </c>
      <c r="V422" s="5">
        <f t="shared" si="321"/>
        <v>1.643835616438356E-2</v>
      </c>
      <c r="W422">
        <f t="shared" si="322"/>
        <v>6</v>
      </c>
      <c r="X422" s="6">
        <v>0</v>
      </c>
      <c r="Y422" s="6">
        <v>0</v>
      </c>
      <c r="Z422" s="6">
        <v>-10.880510000000001</v>
      </c>
      <c r="AA422" s="6">
        <v>-10.880510000000001</v>
      </c>
      <c r="AB422">
        <v>0</v>
      </c>
      <c r="AC422">
        <v>-0.36268366666666668</v>
      </c>
      <c r="AD422" s="7">
        <v>9600.4500000000007</v>
      </c>
      <c r="AE422" s="13">
        <v>1.3599999999999999E-2</v>
      </c>
      <c r="AF422" s="8">
        <v>0</v>
      </c>
      <c r="AG422" s="6">
        <v>0</v>
      </c>
      <c r="AH422" s="6">
        <v>0</v>
      </c>
      <c r="AI422" s="9">
        <v>-10.880510000000001</v>
      </c>
      <c r="AJ422" t="s">
        <v>6</v>
      </c>
      <c r="AO422" s="40">
        <f t="shared" si="343"/>
        <v>-2.1462923835616436</v>
      </c>
      <c r="AP422" s="40">
        <f t="shared" si="344"/>
        <v>-2.1462923835616436</v>
      </c>
      <c r="AQ422" s="40">
        <f t="shared" si="345"/>
        <v>-2.1462923835616436</v>
      </c>
      <c r="AT422" s="10"/>
      <c r="BU422" s="1"/>
      <c r="CC422" s="11"/>
      <c r="CD422" s="11"/>
    </row>
    <row r="423" spans="1:82" ht="15" customHeight="1" x14ac:dyDescent="0.25">
      <c r="A423">
        <v>29515</v>
      </c>
      <c r="B423" t="s">
        <v>944</v>
      </c>
      <c r="C423" t="s">
        <v>945</v>
      </c>
      <c r="D423">
        <v>30947</v>
      </c>
      <c r="E423" t="s">
        <v>127</v>
      </c>
      <c r="F423" t="s">
        <v>3</v>
      </c>
      <c r="G423" t="s">
        <v>4</v>
      </c>
      <c r="H423" t="s">
        <v>144</v>
      </c>
      <c r="I423" s="1"/>
      <c r="J423" s="1">
        <v>45089</v>
      </c>
      <c r="K423" s="1">
        <v>45119</v>
      </c>
      <c r="L423" s="1">
        <v>45119</v>
      </c>
      <c r="M423" s="2">
        <v>120</v>
      </c>
      <c r="N423" s="39">
        <f t="shared" si="320"/>
        <v>45107</v>
      </c>
      <c r="O423">
        <v>1.4200000000000001E-2</v>
      </c>
      <c r="P423" t="s">
        <v>8</v>
      </c>
      <c r="Q423" s="4"/>
      <c r="R423" s="1">
        <v>45089</v>
      </c>
      <c r="S423" s="1">
        <v>45089</v>
      </c>
      <c r="T423" s="1">
        <v>45119</v>
      </c>
      <c r="U423" s="1">
        <v>45089</v>
      </c>
      <c r="V423" s="5">
        <f t="shared" si="321"/>
        <v>4.9315068493150684E-2</v>
      </c>
      <c r="W423">
        <f t="shared" si="322"/>
        <v>18</v>
      </c>
      <c r="X423" s="6">
        <v>0</v>
      </c>
      <c r="Y423" s="6">
        <v>0</v>
      </c>
      <c r="Z423" s="6">
        <v>-20.197216166666667</v>
      </c>
      <c r="AA423" s="6">
        <v>-20.197216166666667</v>
      </c>
      <c r="AB423">
        <v>0</v>
      </c>
      <c r="AC423">
        <v>-0.67324053888888891</v>
      </c>
      <c r="AD423" s="7">
        <v>17068.07</v>
      </c>
      <c r="AE423" s="13">
        <v>1.4200000000000001E-2</v>
      </c>
      <c r="AF423" s="8">
        <v>0</v>
      </c>
      <c r="AG423" s="6">
        <v>0</v>
      </c>
      <c r="AH423" s="6">
        <v>0</v>
      </c>
      <c r="AI423" s="9">
        <v>-20.197216166666667</v>
      </c>
      <c r="AJ423" t="s">
        <v>6</v>
      </c>
      <c r="AO423" s="40">
        <f t="shared" si="343"/>
        <v>-8.4032876712328772E-2</v>
      </c>
      <c r="AP423" s="40">
        <f t="shared" si="344"/>
        <v>-8.4032876712328772E-2</v>
      </c>
      <c r="AQ423" s="40">
        <f t="shared" si="345"/>
        <v>-8.4032876712328772E-2</v>
      </c>
      <c r="AT423" s="10"/>
      <c r="BU423" s="1"/>
      <c r="CC423" s="11"/>
      <c r="CD423" s="11"/>
    </row>
    <row r="424" spans="1:82" ht="15" customHeight="1" x14ac:dyDescent="0.25">
      <c r="A424">
        <v>29514</v>
      </c>
      <c r="B424" t="s">
        <v>944</v>
      </c>
      <c r="C424" t="s">
        <v>945</v>
      </c>
      <c r="D424">
        <v>30947</v>
      </c>
      <c r="E424" t="s">
        <v>127</v>
      </c>
      <c r="F424" t="s">
        <v>3</v>
      </c>
      <c r="G424" t="s">
        <v>4</v>
      </c>
      <c r="H424" t="s">
        <v>144</v>
      </c>
      <c r="I424" s="1"/>
      <c r="J424" s="1">
        <v>45089</v>
      </c>
      <c r="K424" s="1">
        <v>45119</v>
      </c>
      <c r="L424" s="1">
        <v>45089</v>
      </c>
      <c r="M424" s="2">
        <v>17068.07</v>
      </c>
      <c r="N424" s="39">
        <f t="shared" si="320"/>
        <v>45107</v>
      </c>
      <c r="O424">
        <v>1.4200000000000001E-2</v>
      </c>
      <c r="P424" t="s">
        <v>8</v>
      </c>
      <c r="Q424" s="4"/>
      <c r="R424" s="1">
        <v>45119</v>
      </c>
      <c r="S424" s="1">
        <v>45089</v>
      </c>
      <c r="T424" s="1">
        <v>45119</v>
      </c>
      <c r="U424" s="1">
        <v>45119</v>
      </c>
      <c r="V424" s="5">
        <f t="shared" si="321"/>
        <v>4.9315068493150684E-2</v>
      </c>
      <c r="W424">
        <f t="shared" si="322"/>
        <v>18</v>
      </c>
      <c r="X424" s="6">
        <v>-0.14180877637630687</v>
      </c>
      <c r="Y424" s="6">
        <v>-0.14180877637630687</v>
      </c>
      <c r="Z424" s="6">
        <v>-0.14200000000000002</v>
      </c>
      <c r="AA424" s="6">
        <v>-0.14200000000000002</v>
      </c>
      <c r="AB424">
        <v>0.99865335476272443</v>
      </c>
      <c r="AC424">
        <v>-4.7333333333333342E-3</v>
      </c>
      <c r="AD424" s="7">
        <v>120</v>
      </c>
      <c r="AE424" s="13">
        <v>1.4200000000000001E-2</v>
      </c>
      <c r="AF424" s="8">
        <v>0</v>
      </c>
      <c r="AG424" s="6">
        <v>0</v>
      </c>
      <c r="AH424" s="6">
        <v>0</v>
      </c>
      <c r="AI424" s="9">
        <v>-0.14180877637630687</v>
      </c>
      <c r="AJ424" t="s">
        <v>6</v>
      </c>
      <c r="AO424" s="40">
        <f t="shared" si="343"/>
        <v>-11.952325183561644</v>
      </c>
      <c r="AP424" s="40">
        <f t="shared" si="344"/>
        <v>-11.952325183561644</v>
      </c>
      <c r="AQ424" s="40">
        <f t="shared" si="345"/>
        <v>-11.952325183561644</v>
      </c>
      <c r="AT424" s="10"/>
      <c r="BU424" s="1"/>
      <c r="CC424" s="11"/>
      <c r="CD424" s="11"/>
    </row>
    <row r="425" spans="1:82" ht="15" customHeight="1" x14ac:dyDescent="0.25">
      <c r="A425">
        <v>29576</v>
      </c>
      <c r="B425" t="s">
        <v>946</v>
      </c>
      <c r="C425" t="s">
        <v>947</v>
      </c>
      <c r="D425">
        <v>30948</v>
      </c>
      <c r="E425" t="s">
        <v>127</v>
      </c>
      <c r="F425" t="s">
        <v>3</v>
      </c>
      <c r="G425" t="s">
        <v>4</v>
      </c>
      <c r="H425" t="s">
        <v>927</v>
      </c>
      <c r="I425" s="1"/>
      <c r="J425" s="1">
        <v>45100</v>
      </c>
      <c r="K425" s="1">
        <v>45130</v>
      </c>
      <c r="L425" s="1">
        <v>45100</v>
      </c>
      <c r="M425" s="2">
        <v>29044.98</v>
      </c>
      <c r="N425" s="39">
        <f t="shared" si="320"/>
        <v>45107</v>
      </c>
      <c r="O425">
        <v>1.1299999999999999E-2</v>
      </c>
      <c r="P425" t="s">
        <v>8</v>
      </c>
      <c r="Q425" s="4"/>
      <c r="R425" s="1">
        <v>45100</v>
      </c>
      <c r="S425" s="1">
        <v>45100</v>
      </c>
      <c r="T425" s="1">
        <v>45130</v>
      </c>
      <c r="U425" s="1">
        <v>45100</v>
      </c>
      <c r="V425" s="5">
        <f t="shared" si="321"/>
        <v>1.9178082191780823E-2</v>
      </c>
      <c r="W425">
        <f t="shared" si="322"/>
        <v>7</v>
      </c>
      <c r="X425" s="6">
        <v>0</v>
      </c>
      <c r="Y425" s="6">
        <v>0</v>
      </c>
      <c r="Z425" s="6">
        <v>-27.350689499999994</v>
      </c>
      <c r="AA425" s="6">
        <v>-27.350689499999994</v>
      </c>
      <c r="AB425">
        <v>0</v>
      </c>
      <c r="AC425">
        <v>-0.9116896499999998</v>
      </c>
      <c r="AD425" s="7">
        <v>29044.98</v>
      </c>
      <c r="AE425" s="13">
        <v>1.1299999999999999E-2</v>
      </c>
      <c r="AF425" s="8">
        <v>0</v>
      </c>
      <c r="AG425" s="6">
        <v>0</v>
      </c>
      <c r="AH425" s="6">
        <v>0</v>
      </c>
      <c r="AI425" s="9">
        <v>-27.350689499999994</v>
      </c>
      <c r="AJ425" t="s">
        <v>6</v>
      </c>
      <c r="AO425" s="40">
        <f t="shared" si="343"/>
        <v>-6.2944052547945208</v>
      </c>
      <c r="AP425" s="40">
        <f t="shared" si="344"/>
        <v>-6.2944052547945208</v>
      </c>
      <c r="AQ425" s="40">
        <f t="shared" si="345"/>
        <v>-6.2944052547945208</v>
      </c>
      <c r="AT425" s="10"/>
      <c r="BU425" s="1"/>
      <c r="CC425" s="11"/>
      <c r="CD425" s="11"/>
    </row>
    <row r="426" spans="1:82" ht="15" customHeight="1" x14ac:dyDescent="0.25">
      <c r="A426">
        <v>29665</v>
      </c>
      <c r="B426" t="s">
        <v>948</v>
      </c>
      <c r="C426" t="s">
        <v>949</v>
      </c>
      <c r="D426">
        <v>30949</v>
      </c>
      <c r="E426" t="s">
        <v>127</v>
      </c>
      <c r="F426" t="s">
        <v>3</v>
      </c>
      <c r="G426" t="s">
        <v>4</v>
      </c>
      <c r="H426" t="s">
        <v>42</v>
      </c>
      <c r="I426" s="1"/>
      <c r="J426" s="1">
        <v>45096</v>
      </c>
      <c r="K426" s="1">
        <v>45126</v>
      </c>
      <c r="L426" s="1">
        <v>45096</v>
      </c>
      <c r="M426" s="2">
        <v>37922.43</v>
      </c>
      <c r="N426" s="39">
        <f t="shared" si="320"/>
        <v>45107</v>
      </c>
      <c r="O426">
        <v>1.44E-2</v>
      </c>
      <c r="P426" t="s">
        <v>8</v>
      </c>
      <c r="Q426" s="4"/>
      <c r="R426" s="1">
        <v>45096</v>
      </c>
      <c r="S426" s="1">
        <v>45096</v>
      </c>
      <c r="T426" s="1">
        <v>45126</v>
      </c>
      <c r="U426" s="1">
        <v>45096</v>
      </c>
      <c r="V426" s="5">
        <f t="shared" si="321"/>
        <v>3.0136986301369864E-2</v>
      </c>
      <c r="W426">
        <f t="shared" si="322"/>
        <v>11</v>
      </c>
      <c r="X426" s="6">
        <v>0</v>
      </c>
      <c r="Y426" s="6">
        <v>0</v>
      </c>
      <c r="Z426" s="6">
        <v>-45.506915999999997</v>
      </c>
      <c r="AA426" s="6">
        <v>-45.506915999999997</v>
      </c>
      <c r="AB426">
        <v>0</v>
      </c>
      <c r="AC426">
        <v>-1.5168971999999998</v>
      </c>
      <c r="AD426" s="7">
        <v>37922.43</v>
      </c>
      <c r="AE426" s="13">
        <v>1.44E-2</v>
      </c>
      <c r="AF426" s="8">
        <v>0</v>
      </c>
      <c r="AG426" s="6">
        <v>0</v>
      </c>
      <c r="AH426" s="6">
        <v>0</v>
      </c>
      <c r="AI426" s="9">
        <v>-45.506915999999997</v>
      </c>
      <c r="AJ426" t="s">
        <v>6</v>
      </c>
      <c r="AO426" s="40">
        <f t="shared" si="343"/>
        <v>-16.457295649315068</v>
      </c>
      <c r="AP426" s="40">
        <f t="shared" si="344"/>
        <v>-16.457295649315068</v>
      </c>
      <c r="AQ426" s="40">
        <f t="shared" si="345"/>
        <v>-16.457295649315068</v>
      </c>
      <c r="AT426" s="10"/>
      <c r="BU426" s="1"/>
      <c r="CC426" s="11"/>
      <c r="CD426" s="11"/>
    </row>
    <row r="427" spans="1:82" ht="15" customHeight="1" x14ac:dyDescent="0.25">
      <c r="A427">
        <v>29730</v>
      </c>
      <c r="B427" t="s">
        <v>950</v>
      </c>
      <c r="C427" t="s">
        <v>951</v>
      </c>
      <c r="D427">
        <v>30950</v>
      </c>
      <c r="E427" t="s">
        <v>127</v>
      </c>
      <c r="F427" t="s">
        <v>3</v>
      </c>
      <c r="G427" t="s">
        <v>4</v>
      </c>
      <c r="H427" t="s">
        <v>42</v>
      </c>
      <c r="I427" s="1"/>
      <c r="J427" s="1">
        <v>45096</v>
      </c>
      <c r="K427" s="1">
        <v>45126</v>
      </c>
      <c r="L427" s="1">
        <v>45096</v>
      </c>
      <c r="M427" s="2">
        <v>39895.07</v>
      </c>
      <c r="N427" s="39">
        <f t="shared" si="320"/>
        <v>45107</v>
      </c>
      <c r="O427">
        <v>1.2200000000000001E-2</v>
      </c>
      <c r="P427" t="s">
        <v>8</v>
      </c>
      <c r="Q427" s="4"/>
      <c r="R427" s="1">
        <v>45096</v>
      </c>
      <c r="S427" s="1">
        <v>45096</v>
      </c>
      <c r="T427" s="1">
        <v>45126</v>
      </c>
      <c r="U427" s="1">
        <v>45096</v>
      </c>
      <c r="V427" s="5">
        <f t="shared" si="321"/>
        <v>3.0136986301369864E-2</v>
      </c>
      <c r="W427">
        <f t="shared" si="322"/>
        <v>11</v>
      </c>
      <c r="X427" s="6">
        <v>0</v>
      </c>
      <c r="Y427" s="6">
        <v>0</v>
      </c>
      <c r="Z427" s="6">
        <v>-40.559987833333338</v>
      </c>
      <c r="AA427" s="6">
        <v>-40.559987833333338</v>
      </c>
      <c r="AB427">
        <v>0</v>
      </c>
      <c r="AC427">
        <v>-1.3519995944444445</v>
      </c>
      <c r="AD427" s="7">
        <v>39895.07</v>
      </c>
      <c r="AE427" s="13">
        <v>1.2200000000000001E-2</v>
      </c>
      <c r="AF427" s="8">
        <v>0</v>
      </c>
      <c r="AG427" s="6">
        <v>0</v>
      </c>
      <c r="AH427" s="6">
        <v>0</v>
      </c>
      <c r="AI427" s="9">
        <v>-40.559987833333338</v>
      </c>
      <c r="AJ427" t="s">
        <v>6</v>
      </c>
      <c r="AO427" s="40">
        <f t="shared" si="343"/>
        <v>-14.668269572602741</v>
      </c>
      <c r="AP427" s="40">
        <f t="shared" si="344"/>
        <v>-14.668269572602741</v>
      </c>
      <c r="AQ427" s="40">
        <f t="shared" si="345"/>
        <v>-14.668269572602741</v>
      </c>
      <c r="AT427" s="10"/>
      <c r="BU427" s="1"/>
      <c r="CC427" s="11"/>
      <c r="CD427" s="11"/>
    </row>
    <row r="428" spans="1:82" ht="15" customHeight="1" x14ac:dyDescent="0.25">
      <c r="A428">
        <v>29799</v>
      </c>
      <c r="B428" t="s">
        <v>952</v>
      </c>
      <c r="C428" t="s">
        <v>953</v>
      </c>
      <c r="D428">
        <v>30951</v>
      </c>
      <c r="E428" t="s">
        <v>127</v>
      </c>
      <c r="F428" t="s">
        <v>3</v>
      </c>
      <c r="G428" t="s">
        <v>4</v>
      </c>
      <c r="H428" t="s">
        <v>42</v>
      </c>
      <c r="I428" s="1"/>
      <c r="J428" s="1">
        <v>45103</v>
      </c>
      <c r="K428" s="1">
        <v>45133</v>
      </c>
      <c r="L428" s="1">
        <v>45103</v>
      </c>
      <c r="M428" s="2">
        <v>86748.77</v>
      </c>
      <c r="N428" s="39">
        <f t="shared" si="320"/>
        <v>45107</v>
      </c>
      <c r="O428">
        <v>1.2200000000000001E-2</v>
      </c>
      <c r="P428" t="s">
        <v>8</v>
      </c>
      <c r="Q428" s="4"/>
      <c r="R428" s="1">
        <v>45103</v>
      </c>
      <c r="S428" s="1">
        <v>45103</v>
      </c>
      <c r="T428" s="1">
        <v>45133</v>
      </c>
      <c r="U428" s="1">
        <v>45103</v>
      </c>
      <c r="V428" s="5">
        <f t="shared" si="321"/>
        <v>1.0958904109589041E-2</v>
      </c>
      <c r="W428">
        <f t="shared" si="322"/>
        <v>4</v>
      </c>
      <c r="X428" s="6">
        <v>0</v>
      </c>
      <c r="Y428" s="6">
        <v>0</v>
      </c>
      <c r="Z428" s="6">
        <v>-88.194582833333328</v>
      </c>
      <c r="AA428" s="6">
        <v>-88.194582833333328</v>
      </c>
      <c r="AB428">
        <v>0</v>
      </c>
      <c r="AC428">
        <v>-2.9398194277777776</v>
      </c>
      <c r="AD428" s="7">
        <v>86748.77</v>
      </c>
      <c r="AE428" s="13">
        <v>1.2200000000000001E-2</v>
      </c>
      <c r="AF428" s="8">
        <v>0</v>
      </c>
      <c r="AG428" s="6">
        <v>0</v>
      </c>
      <c r="AH428" s="6">
        <v>0</v>
      </c>
      <c r="AI428" s="9">
        <v>-88.194582833333328</v>
      </c>
      <c r="AJ428" t="s">
        <v>6</v>
      </c>
      <c r="AO428" s="40">
        <f t="shared" si="343"/>
        <v>-11.598191715068495</v>
      </c>
      <c r="AP428" s="40">
        <f t="shared" si="344"/>
        <v>-11.598191715068495</v>
      </c>
      <c r="AQ428" s="40">
        <f t="shared" si="345"/>
        <v>-11.598191715068495</v>
      </c>
      <c r="AT428" s="10"/>
      <c r="BU428" s="1"/>
      <c r="CC428" s="11"/>
      <c r="CD428" s="11"/>
    </row>
    <row r="429" spans="1:82" ht="15" customHeight="1" x14ac:dyDescent="0.25">
      <c r="A429">
        <v>29920</v>
      </c>
      <c r="B429" t="s">
        <v>954</v>
      </c>
      <c r="C429" t="s">
        <v>955</v>
      </c>
      <c r="D429">
        <v>30954</v>
      </c>
      <c r="E429" t="s">
        <v>127</v>
      </c>
      <c r="F429" t="s">
        <v>3</v>
      </c>
      <c r="G429" t="s">
        <v>4</v>
      </c>
      <c r="H429" t="s">
        <v>956</v>
      </c>
      <c r="I429" s="1"/>
      <c r="J429" s="1">
        <v>45084</v>
      </c>
      <c r="K429" s="1">
        <v>45114</v>
      </c>
      <c r="L429" s="1">
        <v>45084</v>
      </c>
      <c r="M429" s="2">
        <v>3305.87</v>
      </c>
      <c r="N429" s="39">
        <f t="shared" si="320"/>
        <v>45107</v>
      </c>
      <c r="O429">
        <v>5.3E-3</v>
      </c>
      <c r="P429" t="s">
        <v>8</v>
      </c>
      <c r="Q429" s="4"/>
      <c r="R429" s="1">
        <v>45084</v>
      </c>
      <c r="S429" s="1">
        <v>45084</v>
      </c>
      <c r="T429" s="1">
        <v>45114</v>
      </c>
      <c r="U429" s="1">
        <v>45084</v>
      </c>
      <c r="V429" s="5">
        <f t="shared" si="321"/>
        <v>6.3013698630136991E-2</v>
      </c>
      <c r="W429">
        <f t="shared" si="322"/>
        <v>23</v>
      </c>
      <c r="X429" s="6">
        <v>0</v>
      </c>
      <c r="Y429" s="6">
        <v>0</v>
      </c>
      <c r="Z429" s="6">
        <v>-1.4600925833333334</v>
      </c>
      <c r="AA429" s="6">
        <v>-1.4600925833333334</v>
      </c>
      <c r="AB429">
        <v>0</v>
      </c>
      <c r="AC429">
        <v>-4.8669752777777776E-2</v>
      </c>
      <c r="AD429" s="7">
        <v>3305.87</v>
      </c>
      <c r="AE429" s="13">
        <v>5.3E-3</v>
      </c>
      <c r="AF429" s="8">
        <v>0</v>
      </c>
      <c r="AG429" s="6">
        <v>0</v>
      </c>
      <c r="AH429" s="6">
        <v>0</v>
      </c>
      <c r="AI429" s="9">
        <v>-1.4600925833333334</v>
      </c>
      <c r="AJ429" t="s">
        <v>6</v>
      </c>
      <c r="AO429" s="40">
        <f t="shared" si="343"/>
        <v>-1.1040700082191781</v>
      </c>
      <c r="AP429" s="40">
        <f t="shared" si="344"/>
        <v>-1.1040700082191781</v>
      </c>
      <c r="AQ429" s="40">
        <f t="shared" si="345"/>
        <v>-1.1040700082191781</v>
      </c>
      <c r="AT429" s="10"/>
      <c r="BU429" s="1"/>
      <c r="CC429" s="11"/>
      <c r="CD429" s="11"/>
    </row>
    <row r="430" spans="1:82" ht="15" customHeight="1" x14ac:dyDescent="0.25">
      <c r="A430">
        <v>30130</v>
      </c>
      <c r="B430" t="s">
        <v>957</v>
      </c>
      <c r="C430" t="s">
        <v>958</v>
      </c>
      <c r="D430">
        <v>30958</v>
      </c>
      <c r="E430" t="s">
        <v>127</v>
      </c>
      <c r="F430" t="s">
        <v>3</v>
      </c>
      <c r="G430" t="s">
        <v>4</v>
      </c>
      <c r="H430" t="s">
        <v>193</v>
      </c>
      <c r="I430" s="1"/>
      <c r="J430" s="1">
        <v>45093</v>
      </c>
      <c r="K430" s="1">
        <v>45123</v>
      </c>
      <c r="L430" s="1">
        <v>45093</v>
      </c>
      <c r="M430" s="2">
        <v>3495.54</v>
      </c>
      <c r="N430" s="39">
        <f t="shared" si="320"/>
        <v>45107</v>
      </c>
      <c r="O430">
        <v>1.55E-2</v>
      </c>
      <c r="P430" t="s">
        <v>8</v>
      </c>
      <c r="Q430" s="4"/>
      <c r="R430" s="1">
        <v>45093</v>
      </c>
      <c r="S430" s="1">
        <v>45093</v>
      </c>
      <c r="T430" s="1">
        <v>45123</v>
      </c>
      <c r="U430" s="1">
        <v>45093</v>
      </c>
      <c r="V430" s="5">
        <f t="shared" si="321"/>
        <v>3.8356164383561646E-2</v>
      </c>
      <c r="W430">
        <f t="shared" si="322"/>
        <v>14</v>
      </c>
      <c r="X430" s="6">
        <v>0</v>
      </c>
      <c r="Y430" s="6">
        <v>0</v>
      </c>
      <c r="Z430" s="6">
        <v>-4.5150724999999996</v>
      </c>
      <c r="AA430" s="6">
        <v>-4.5150724999999996</v>
      </c>
      <c r="AB430">
        <v>0</v>
      </c>
      <c r="AC430">
        <v>-0.15050241666666667</v>
      </c>
      <c r="AD430" s="7">
        <v>3495.54</v>
      </c>
      <c r="AE430" s="13">
        <v>1.55E-2</v>
      </c>
      <c r="AF430" s="8">
        <v>0</v>
      </c>
      <c r="AG430" s="6">
        <v>0</v>
      </c>
      <c r="AH430" s="6">
        <v>0</v>
      </c>
      <c r="AI430" s="9">
        <v>-4.5150724999999996</v>
      </c>
      <c r="AJ430" t="s">
        <v>6</v>
      </c>
      <c r="AO430" s="40">
        <f t="shared" si="343"/>
        <v>-2.0781703561643838</v>
      </c>
      <c r="AP430" s="40">
        <f t="shared" si="344"/>
        <v>-2.0781703561643838</v>
      </c>
      <c r="AQ430" s="40">
        <f t="shared" si="345"/>
        <v>-2.0781703561643838</v>
      </c>
      <c r="AT430" s="10"/>
      <c r="BU430" s="1"/>
      <c r="CC430" s="11"/>
      <c r="CD430" s="11"/>
    </row>
    <row r="431" spans="1:82" ht="15" customHeight="1" x14ac:dyDescent="0.25">
      <c r="A431">
        <v>30131</v>
      </c>
      <c r="B431" t="s">
        <v>957</v>
      </c>
      <c r="C431" t="s">
        <v>958</v>
      </c>
      <c r="D431">
        <v>30958</v>
      </c>
      <c r="E431" t="s">
        <v>127</v>
      </c>
      <c r="F431" t="s">
        <v>3</v>
      </c>
      <c r="G431" t="s">
        <v>4</v>
      </c>
      <c r="H431" t="s">
        <v>193</v>
      </c>
      <c r="I431" s="1"/>
      <c r="J431" s="1">
        <v>45093</v>
      </c>
      <c r="K431" s="1">
        <v>45123</v>
      </c>
      <c r="L431" s="1">
        <v>45123</v>
      </c>
      <c r="M431" s="2">
        <v>1279.6300000000001</v>
      </c>
      <c r="N431" s="39">
        <f t="shared" si="320"/>
        <v>45107</v>
      </c>
      <c r="O431">
        <v>1.55E-2</v>
      </c>
      <c r="P431" t="s">
        <v>8</v>
      </c>
      <c r="Q431" s="4"/>
      <c r="R431" s="1">
        <v>45123</v>
      </c>
      <c r="S431" s="1">
        <v>45093</v>
      </c>
      <c r="T431" s="1">
        <v>45123</v>
      </c>
      <c r="U431" s="1">
        <v>45123</v>
      </c>
      <c r="V431" s="5">
        <f t="shared" si="321"/>
        <v>3.8356164383561646E-2</v>
      </c>
      <c r="W431">
        <f t="shared" si="322"/>
        <v>14</v>
      </c>
      <c r="X431" s="6">
        <v>-1.6500041936075098</v>
      </c>
      <c r="Y431" s="6">
        <v>-1.6500041936075098</v>
      </c>
      <c r="Z431" s="6">
        <v>-1.6528554166666667</v>
      </c>
      <c r="AA431" s="6">
        <v>-1.6528554166666667</v>
      </c>
      <c r="AB431">
        <v>0.99827497128278353</v>
      </c>
      <c r="AC431">
        <v>-5.5095180555555553E-2</v>
      </c>
      <c r="AD431" s="7">
        <v>1279.6300000000001</v>
      </c>
      <c r="AE431" s="13">
        <v>1.55E-2</v>
      </c>
      <c r="AF431" s="8">
        <v>0</v>
      </c>
      <c r="AG431" s="6">
        <v>0</v>
      </c>
      <c r="AH431" s="6">
        <v>0</v>
      </c>
      <c r="AI431" s="9">
        <v>-1.6500041936075098</v>
      </c>
      <c r="AJ431" t="s">
        <v>6</v>
      </c>
      <c r="AO431" s="40">
        <f t="shared" si="343"/>
        <v>-0.76076632876712336</v>
      </c>
      <c r="AP431" s="40">
        <f t="shared" si="344"/>
        <v>-0.76076632876712336</v>
      </c>
      <c r="AQ431" s="40">
        <f t="shared" si="345"/>
        <v>-0.76076632876712336</v>
      </c>
      <c r="AT431" s="10"/>
      <c r="BU431" s="1"/>
      <c r="CC431" s="11"/>
      <c r="CD431" s="11"/>
    </row>
    <row r="432" spans="1:82" ht="15" customHeight="1" x14ac:dyDescent="0.25">
      <c r="A432">
        <v>30225</v>
      </c>
      <c r="B432" t="s">
        <v>959</v>
      </c>
      <c r="C432" t="s">
        <v>960</v>
      </c>
      <c r="D432">
        <v>30959</v>
      </c>
      <c r="E432" t="s">
        <v>127</v>
      </c>
      <c r="F432" t="s">
        <v>3</v>
      </c>
      <c r="G432" t="s">
        <v>4</v>
      </c>
      <c r="H432" t="s">
        <v>193</v>
      </c>
      <c r="I432" s="1"/>
      <c r="J432" s="1">
        <v>45093</v>
      </c>
      <c r="K432" s="1">
        <v>45123</v>
      </c>
      <c r="L432" s="1">
        <v>45123</v>
      </c>
      <c r="M432" s="2">
        <v>2437.5300000000002</v>
      </c>
      <c r="N432" s="39">
        <f t="shared" si="320"/>
        <v>45107</v>
      </c>
      <c r="O432">
        <v>1.55E-2</v>
      </c>
      <c r="P432" t="s">
        <v>8</v>
      </c>
      <c r="Q432" s="4"/>
      <c r="R432" s="1">
        <v>45093</v>
      </c>
      <c r="S432" s="1">
        <v>45093</v>
      </c>
      <c r="T432" s="1">
        <v>45123</v>
      </c>
      <c r="U432" s="1">
        <v>45093</v>
      </c>
      <c r="V432" s="5">
        <f t="shared" si="321"/>
        <v>3.8356164383561646E-2</v>
      </c>
      <c r="W432">
        <f t="shared" si="322"/>
        <v>14</v>
      </c>
      <c r="X432" s="6">
        <v>0</v>
      </c>
      <c r="Y432" s="6">
        <v>0</v>
      </c>
      <c r="Z432" s="6">
        <v>-8.6006787500000002</v>
      </c>
      <c r="AA432" s="6">
        <v>-8.6006787500000002</v>
      </c>
      <c r="AB432">
        <v>0</v>
      </c>
      <c r="AC432">
        <v>-0.28668929166666668</v>
      </c>
      <c r="AD432" s="7">
        <v>6658.59</v>
      </c>
      <c r="AE432" s="13">
        <v>1.55E-2</v>
      </c>
      <c r="AF432" s="8">
        <v>0</v>
      </c>
      <c r="AG432" s="6">
        <v>0</v>
      </c>
      <c r="AH432" s="6">
        <v>0</v>
      </c>
      <c r="AI432" s="9">
        <v>-8.6006787500000002</v>
      </c>
      <c r="AJ432" t="s">
        <v>6</v>
      </c>
      <c r="AO432" s="40">
        <f t="shared" si="343"/>
        <v>-1.4491616712328768</v>
      </c>
      <c r="AP432" s="40">
        <f t="shared" si="344"/>
        <v>-1.4491616712328768</v>
      </c>
      <c r="AQ432" s="40">
        <f t="shared" si="345"/>
        <v>-1.4491616712328768</v>
      </c>
      <c r="AT432" s="10"/>
      <c r="BU432" s="1"/>
      <c r="CC432" s="11"/>
      <c r="CD432" s="11"/>
    </row>
    <row r="433" spans="1:82" ht="15" customHeight="1" x14ac:dyDescent="0.25">
      <c r="A433">
        <v>30224</v>
      </c>
      <c r="B433" t="s">
        <v>959</v>
      </c>
      <c r="C433" t="s">
        <v>960</v>
      </c>
      <c r="D433">
        <v>30959</v>
      </c>
      <c r="E433" t="s">
        <v>127</v>
      </c>
      <c r="F433" t="s">
        <v>3</v>
      </c>
      <c r="G433" t="s">
        <v>4</v>
      </c>
      <c r="H433" t="s">
        <v>193</v>
      </c>
      <c r="I433" s="1"/>
      <c r="J433" s="1">
        <v>45093</v>
      </c>
      <c r="K433" s="1">
        <v>45123</v>
      </c>
      <c r="L433" s="1">
        <v>45093</v>
      </c>
      <c r="M433" s="2">
        <v>6658.59</v>
      </c>
      <c r="N433" s="39">
        <f t="shared" si="320"/>
        <v>45107</v>
      </c>
      <c r="O433">
        <v>1.55E-2</v>
      </c>
      <c r="P433" t="s">
        <v>8</v>
      </c>
      <c r="Q433" s="4"/>
      <c r="R433" s="1">
        <v>45123</v>
      </c>
      <c r="S433" s="1">
        <v>45093</v>
      </c>
      <c r="T433" s="1">
        <v>45123</v>
      </c>
      <c r="U433" s="1">
        <v>45123</v>
      </c>
      <c r="V433" s="5">
        <f t="shared" si="321"/>
        <v>3.8356164383561646E-2</v>
      </c>
      <c r="W433">
        <f t="shared" si="322"/>
        <v>14</v>
      </c>
      <c r="X433" s="6">
        <v>-3.1430450380532764</v>
      </c>
      <c r="Y433" s="6">
        <v>-3.1430450380532764</v>
      </c>
      <c r="Z433" s="6">
        <v>-3.1484762500000003</v>
      </c>
      <c r="AA433" s="6">
        <v>-3.1484762500000003</v>
      </c>
      <c r="AB433">
        <v>0.99827497128278353</v>
      </c>
      <c r="AC433">
        <v>-0.10494920833333335</v>
      </c>
      <c r="AD433" s="7">
        <v>2437.5300000000002</v>
      </c>
      <c r="AE433" s="13">
        <v>1.55E-2</v>
      </c>
      <c r="AF433" s="8">
        <v>0</v>
      </c>
      <c r="AG433" s="6">
        <v>0</v>
      </c>
      <c r="AH433" s="6">
        <v>0</v>
      </c>
      <c r="AI433" s="9">
        <v>-3.1430450380532764</v>
      </c>
      <c r="AJ433" t="s">
        <v>6</v>
      </c>
      <c r="AO433" s="40">
        <f t="shared" si="343"/>
        <v>-3.958668575342466</v>
      </c>
      <c r="AP433" s="40">
        <f t="shared" si="344"/>
        <v>-3.958668575342466</v>
      </c>
      <c r="AQ433" s="40">
        <f t="shared" si="345"/>
        <v>-3.958668575342466</v>
      </c>
      <c r="AT433" s="10"/>
      <c r="BU433" s="1"/>
      <c r="CC433" s="11"/>
      <c r="CD433" s="11"/>
    </row>
    <row r="434" spans="1:82" ht="15" customHeight="1" x14ac:dyDescent="0.25">
      <c r="A434">
        <v>30280</v>
      </c>
      <c r="B434" t="s">
        <v>961</v>
      </c>
      <c r="C434" t="s">
        <v>962</v>
      </c>
      <c r="D434">
        <v>30960</v>
      </c>
      <c r="E434" t="s">
        <v>127</v>
      </c>
      <c r="F434" t="s">
        <v>3</v>
      </c>
      <c r="G434" t="s">
        <v>4</v>
      </c>
      <c r="H434" t="s">
        <v>95</v>
      </c>
      <c r="I434" s="1"/>
      <c r="J434" s="1">
        <v>45093</v>
      </c>
      <c r="K434" s="1">
        <v>45123</v>
      </c>
      <c r="L434" s="1">
        <v>45123</v>
      </c>
      <c r="M434" s="2">
        <v>3730.71</v>
      </c>
      <c r="N434" s="39">
        <f t="shared" si="320"/>
        <v>45107</v>
      </c>
      <c r="O434">
        <v>1.55E-2</v>
      </c>
      <c r="P434" t="s">
        <v>8</v>
      </c>
      <c r="Q434" s="4"/>
      <c r="R434" s="1">
        <v>45093</v>
      </c>
      <c r="S434" s="1">
        <v>45093</v>
      </c>
      <c r="T434" s="1">
        <v>45123</v>
      </c>
      <c r="U434" s="1">
        <v>45093</v>
      </c>
      <c r="V434" s="5">
        <f t="shared" si="321"/>
        <v>3.8356164383561646E-2</v>
      </c>
      <c r="W434">
        <f t="shared" si="322"/>
        <v>14</v>
      </c>
      <c r="X434" s="6">
        <v>0</v>
      </c>
      <c r="Y434" s="6">
        <v>0</v>
      </c>
      <c r="Z434" s="6">
        <v>-13.126639999999998</v>
      </c>
      <c r="AA434" s="6">
        <v>-13.126639999999998</v>
      </c>
      <c r="AB434">
        <v>0</v>
      </c>
      <c r="AC434">
        <v>-0.43755466666666659</v>
      </c>
      <c r="AD434" s="7">
        <v>10162.56</v>
      </c>
      <c r="AE434" s="13">
        <v>1.55E-2</v>
      </c>
      <c r="AF434" s="8">
        <v>0</v>
      </c>
      <c r="AG434" s="6">
        <v>0</v>
      </c>
      <c r="AH434" s="6">
        <v>0</v>
      </c>
      <c r="AI434" s="9">
        <v>-13.126639999999998</v>
      </c>
      <c r="AJ434" t="s">
        <v>6</v>
      </c>
      <c r="AO434" s="40">
        <f t="shared" si="343"/>
        <v>-2.2179837534246576</v>
      </c>
      <c r="AP434" s="40">
        <f t="shared" si="344"/>
        <v>-2.2179837534246576</v>
      </c>
      <c r="AQ434" s="40">
        <f t="shared" si="345"/>
        <v>-2.2179837534246576</v>
      </c>
      <c r="AT434" s="10"/>
      <c r="BU434" s="1"/>
      <c r="CC434" s="11"/>
      <c r="CD434" s="11"/>
    </row>
    <row r="435" spans="1:82" ht="15" customHeight="1" x14ac:dyDescent="0.25">
      <c r="A435">
        <v>30279</v>
      </c>
      <c r="B435" t="s">
        <v>961</v>
      </c>
      <c r="C435" t="s">
        <v>962</v>
      </c>
      <c r="D435">
        <v>30960</v>
      </c>
      <c r="E435" t="s">
        <v>127</v>
      </c>
      <c r="F435" t="s">
        <v>3</v>
      </c>
      <c r="G435" t="s">
        <v>4</v>
      </c>
      <c r="H435" t="s">
        <v>95</v>
      </c>
      <c r="I435" s="1"/>
      <c r="J435" s="1">
        <v>45093</v>
      </c>
      <c r="K435" s="1">
        <v>45123</v>
      </c>
      <c r="L435" s="1">
        <v>45093</v>
      </c>
      <c r="M435" s="2">
        <v>10162.56</v>
      </c>
      <c r="N435" s="39">
        <f t="shared" si="320"/>
        <v>45107</v>
      </c>
      <c r="O435">
        <v>1.55E-2</v>
      </c>
      <c r="P435" t="s">
        <v>8</v>
      </c>
      <c r="Q435" s="4"/>
      <c r="R435" s="1">
        <v>45123</v>
      </c>
      <c r="S435" s="1">
        <v>45093</v>
      </c>
      <c r="T435" s="1">
        <v>45123</v>
      </c>
      <c r="U435" s="1">
        <v>45123</v>
      </c>
      <c r="V435" s="5">
        <f t="shared" si="321"/>
        <v>3.8356164383561646E-2</v>
      </c>
      <c r="W435">
        <f t="shared" si="322"/>
        <v>14</v>
      </c>
      <c r="X435" s="6">
        <v>-4.8105211233977574</v>
      </c>
      <c r="Y435" s="6">
        <v>-4.8105211233977574</v>
      </c>
      <c r="Z435" s="6">
        <v>-4.8188337499999996</v>
      </c>
      <c r="AA435" s="6">
        <v>-4.8188337499999996</v>
      </c>
      <c r="AB435">
        <v>0.99827497128278353</v>
      </c>
      <c r="AC435">
        <v>-0.16062779166666666</v>
      </c>
      <c r="AD435" s="7">
        <v>3730.71</v>
      </c>
      <c r="AE435" s="13">
        <v>1.55E-2</v>
      </c>
      <c r="AF435" s="8">
        <v>0</v>
      </c>
      <c r="AG435" s="6">
        <v>0</v>
      </c>
      <c r="AH435" s="6">
        <v>0</v>
      </c>
      <c r="AI435" s="9">
        <v>-4.8105211233977574</v>
      </c>
      <c r="AJ435" t="s">
        <v>6</v>
      </c>
      <c r="AO435" s="40">
        <f t="shared" si="343"/>
        <v>-6.0418507397260282</v>
      </c>
      <c r="AP435" s="40">
        <f t="shared" si="344"/>
        <v>-6.0418507397260282</v>
      </c>
      <c r="AQ435" s="40">
        <f t="shared" si="345"/>
        <v>-6.0418507397260282</v>
      </c>
      <c r="AT435" s="10"/>
      <c r="BU435" s="1"/>
      <c r="CC435" s="11"/>
      <c r="CD435" s="11"/>
    </row>
    <row r="436" spans="1:82" ht="15" customHeight="1" x14ac:dyDescent="0.25">
      <c r="A436">
        <v>30320</v>
      </c>
      <c r="B436" t="s">
        <v>963</v>
      </c>
      <c r="C436" t="s">
        <v>964</v>
      </c>
      <c r="D436">
        <v>30961</v>
      </c>
      <c r="E436" t="s">
        <v>127</v>
      </c>
      <c r="F436" t="s">
        <v>3</v>
      </c>
      <c r="G436" t="s">
        <v>4</v>
      </c>
      <c r="H436" t="s">
        <v>965</v>
      </c>
      <c r="I436" s="1"/>
      <c r="J436" s="1">
        <v>45095</v>
      </c>
      <c r="K436" s="1">
        <v>45125</v>
      </c>
      <c r="L436" s="1">
        <v>45095</v>
      </c>
      <c r="M436" s="2">
        <v>899286.84</v>
      </c>
      <c r="N436" s="39">
        <f t="shared" si="320"/>
        <v>45107</v>
      </c>
      <c r="O436">
        <v>9.7000000000000003E-3</v>
      </c>
      <c r="P436" t="s">
        <v>8</v>
      </c>
      <c r="Q436" s="4"/>
      <c r="R436" s="1">
        <v>45095</v>
      </c>
      <c r="S436" s="1">
        <v>45095</v>
      </c>
      <c r="T436" s="1">
        <v>45125</v>
      </c>
      <c r="U436" s="1">
        <v>45095</v>
      </c>
      <c r="V436" s="5">
        <f t="shared" si="321"/>
        <v>3.287671232876712E-2</v>
      </c>
      <c r="W436">
        <f t="shared" si="322"/>
        <v>12</v>
      </c>
      <c r="X436" s="6">
        <v>0</v>
      </c>
      <c r="Y436" s="6">
        <v>0</v>
      </c>
      <c r="Z436" s="6">
        <v>-726.92352899999992</v>
      </c>
      <c r="AA436" s="6">
        <v>-726.92352899999992</v>
      </c>
      <c r="AB436">
        <v>0</v>
      </c>
      <c r="AC436">
        <v>-24.230784299999996</v>
      </c>
      <c r="AD436" s="7">
        <v>899286.84</v>
      </c>
      <c r="AE436" s="13">
        <v>9.7000000000000003E-3</v>
      </c>
      <c r="AF436" s="8">
        <v>0</v>
      </c>
      <c r="AG436" s="6">
        <v>0</v>
      </c>
      <c r="AH436" s="6">
        <v>0</v>
      </c>
      <c r="AI436" s="9">
        <v>-726.92352899999992</v>
      </c>
      <c r="AJ436" t="s">
        <v>6</v>
      </c>
      <c r="AO436" s="40">
        <f t="shared" si="343"/>
        <v>-286.78626897534247</v>
      </c>
      <c r="AP436" s="40">
        <f t="shared" si="344"/>
        <v>-286.78626897534247</v>
      </c>
      <c r="AQ436" s="40">
        <f t="shared" si="345"/>
        <v>-286.78626897534247</v>
      </c>
      <c r="AT436" s="10"/>
      <c r="BU436" s="1"/>
      <c r="CC436" s="11"/>
      <c r="CD436" s="11"/>
    </row>
    <row r="437" spans="1:82" ht="15" customHeight="1" x14ac:dyDescent="0.25">
      <c r="A437">
        <v>30416</v>
      </c>
      <c r="B437" t="s">
        <v>966</v>
      </c>
      <c r="C437" t="s">
        <v>967</v>
      </c>
      <c r="D437">
        <v>30962</v>
      </c>
      <c r="E437" t="s">
        <v>127</v>
      </c>
      <c r="F437" t="s">
        <v>3</v>
      </c>
      <c r="G437" t="s">
        <v>4</v>
      </c>
      <c r="H437" t="s">
        <v>965</v>
      </c>
      <c r="I437" s="1"/>
      <c r="J437" s="1">
        <v>45083</v>
      </c>
      <c r="K437" s="1">
        <v>45113</v>
      </c>
      <c r="L437" s="1">
        <v>45083</v>
      </c>
      <c r="M437" s="2">
        <v>12274.82</v>
      </c>
      <c r="N437" s="39">
        <f t="shared" si="320"/>
        <v>45107</v>
      </c>
      <c r="O437">
        <v>1.2699999999999999E-2</v>
      </c>
      <c r="P437" t="s">
        <v>8</v>
      </c>
      <c r="Q437" s="4"/>
      <c r="R437" s="1">
        <v>45083</v>
      </c>
      <c r="S437" s="1">
        <v>45083</v>
      </c>
      <c r="T437" s="1">
        <v>45113</v>
      </c>
      <c r="U437" s="1">
        <v>45083</v>
      </c>
      <c r="V437" s="5">
        <f t="shared" si="321"/>
        <v>6.575342465753424E-2</v>
      </c>
      <c r="W437">
        <f t="shared" si="322"/>
        <v>24</v>
      </c>
      <c r="X437" s="6">
        <v>0</v>
      </c>
      <c r="Y437" s="6">
        <v>0</v>
      </c>
      <c r="Z437" s="6">
        <v>-12.990851166666666</v>
      </c>
      <c r="AA437" s="6">
        <v>-12.990851166666666</v>
      </c>
      <c r="AB437">
        <v>0</v>
      </c>
      <c r="AC437">
        <v>-0.43302837222222218</v>
      </c>
      <c r="AD437" s="7">
        <v>12274.82</v>
      </c>
      <c r="AE437" s="13">
        <v>1.2699999999999999E-2</v>
      </c>
      <c r="AF437" s="8">
        <v>0</v>
      </c>
      <c r="AG437" s="6">
        <v>0</v>
      </c>
      <c r="AH437" s="6">
        <v>0</v>
      </c>
      <c r="AI437" s="9">
        <v>-12.990851166666666</v>
      </c>
      <c r="AJ437" t="s">
        <v>6</v>
      </c>
      <c r="AO437" s="40">
        <f t="shared" si="343"/>
        <v>-10.250315441095889</v>
      </c>
      <c r="AP437" s="40">
        <f t="shared" si="344"/>
        <v>-10.250315441095889</v>
      </c>
      <c r="AQ437" s="40">
        <f t="shared" si="345"/>
        <v>-10.250315441095889</v>
      </c>
      <c r="AT437" s="10"/>
      <c r="BU437" s="1"/>
      <c r="CC437" s="11"/>
      <c r="CD437" s="11"/>
    </row>
    <row r="438" spans="1:82" ht="15" customHeight="1" x14ac:dyDescent="0.25">
      <c r="A438">
        <v>30473</v>
      </c>
      <c r="B438" t="s">
        <v>968</v>
      </c>
      <c r="C438" t="s">
        <v>969</v>
      </c>
      <c r="D438">
        <v>30964</v>
      </c>
      <c r="E438" t="s">
        <v>127</v>
      </c>
      <c r="F438" t="s">
        <v>3</v>
      </c>
      <c r="G438" t="s">
        <v>4</v>
      </c>
      <c r="H438" t="s">
        <v>910</v>
      </c>
      <c r="I438" s="1"/>
      <c r="J438" s="1">
        <v>45095</v>
      </c>
      <c r="K438" s="1">
        <v>45187</v>
      </c>
      <c r="L438" s="1">
        <v>45095</v>
      </c>
      <c r="M438" s="2">
        <v>13274.4</v>
      </c>
      <c r="N438" s="39">
        <f t="shared" si="320"/>
        <v>45107</v>
      </c>
      <c r="O438">
        <v>1.6E-2</v>
      </c>
      <c r="P438" t="s">
        <v>8</v>
      </c>
      <c r="Q438" s="4"/>
      <c r="R438" s="1">
        <v>45095</v>
      </c>
      <c r="S438" s="1">
        <v>45095</v>
      </c>
      <c r="T438" s="1">
        <v>45187</v>
      </c>
      <c r="U438" s="1">
        <v>45095</v>
      </c>
      <c r="V438" s="5">
        <f t="shared" si="321"/>
        <v>3.287671232876712E-2</v>
      </c>
      <c r="W438">
        <f t="shared" si="322"/>
        <v>12</v>
      </c>
      <c r="X438" s="6">
        <v>0</v>
      </c>
      <c r="Y438" s="6">
        <v>0</v>
      </c>
      <c r="Z438" s="6">
        <v>-54.277546666666659</v>
      </c>
      <c r="AA438" s="6">
        <v>-54.277546666666659</v>
      </c>
      <c r="AB438">
        <v>0</v>
      </c>
      <c r="AC438">
        <v>-0.58997333333333324</v>
      </c>
      <c r="AD438" s="7">
        <v>13274.4</v>
      </c>
      <c r="AE438" s="13">
        <v>1.6E-2</v>
      </c>
      <c r="AF438" s="8">
        <v>0</v>
      </c>
      <c r="AG438" s="6">
        <v>0</v>
      </c>
      <c r="AH438" s="6">
        <v>0</v>
      </c>
      <c r="AI438" s="9">
        <v>-54.277546666666659</v>
      </c>
      <c r="AJ438" t="s">
        <v>6</v>
      </c>
      <c r="AO438" s="40">
        <f t="shared" si="343"/>
        <v>-6.9826980821917797</v>
      </c>
      <c r="AP438" s="40">
        <f t="shared" si="344"/>
        <v>-6.9826980821917797</v>
      </c>
      <c r="AQ438" s="40">
        <f t="shared" si="345"/>
        <v>-6.9826980821917797</v>
      </c>
      <c r="AT438" s="10"/>
      <c r="BU438" s="1"/>
      <c r="CC438" s="11"/>
      <c r="CD438" s="11"/>
    </row>
    <row r="439" spans="1:82" ht="15" customHeight="1" x14ac:dyDescent="0.25">
      <c r="A439">
        <v>28226</v>
      </c>
      <c r="B439" t="s">
        <v>970</v>
      </c>
      <c r="C439" t="s">
        <v>971</v>
      </c>
      <c r="D439">
        <v>31019</v>
      </c>
      <c r="E439" t="s">
        <v>2</v>
      </c>
      <c r="F439" t="s">
        <v>3</v>
      </c>
      <c r="G439" t="s">
        <v>4</v>
      </c>
      <c r="H439" t="s">
        <v>530</v>
      </c>
      <c r="I439" s="1">
        <v>45063</v>
      </c>
      <c r="J439" s="1">
        <v>45068</v>
      </c>
      <c r="K439" s="1">
        <v>45160</v>
      </c>
      <c r="L439" s="1">
        <v>45160</v>
      </c>
      <c r="M439" s="2">
        <v>19698874.239999998</v>
      </c>
      <c r="N439" s="39">
        <f t="shared" si="320"/>
        <v>45107</v>
      </c>
      <c r="O439" t="s">
        <v>7</v>
      </c>
      <c r="P439" t="s">
        <v>8</v>
      </c>
      <c r="Q439" s="4">
        <v>2.1000000000000001E-2</v>
      </c>
      <c r="R439" s="1">
        <v>45063</v>
      </c>
      <c r="S439" s="1">
        <v>45068</v>
      </c>
      <c r="T439" s="1">
        <v>45160</v>
      </c>
      <c r="U439" s="1">
        <v>45160</v>
      </c>
      <c r="V439" s="5">
        <f t="shared" si="321"/>
        <v>0.10684931506849316</v>
      </c>
      <c r="W439">
        <f t="shared" si="322"/>
        <v>39</v>
      </c>
      <c r="X439" s="6">
        <v>-169661.93659295034</v>
      </c>
      <c r="Y439" s="6">
        <v>-169661.93659295034</v>
      </c>
      <c r="Z439" s="6">
        <v>-170557.23069752887</v>
      </c>
      <c r="AA439" s="6">
        <v>-170557.23069752887</v>
      </c>
      <c r="AB439">
        <v>0.99475077016132918</v>
      </c>
      <c r="AC439">
        <v>-3002.9839396977773</v>
      </c>
      <c r="AD439" s="7">
        <v>19698874.239999998</v>
      </c>
      <c r="AE439" s="13">
        <v>3.388E-2</v>
      </c>
      <c r="AF439" s="8">
        <v>2.1000000000000001E-2</v>
      </c>
      <c r="AG439" s="6">
        <v>-105162.35739232459</v>
      </c>
      <c r="AH439" s="6">
        <v>-105717.29175466666</v>
      </c>
      <c r="AI439" s="9">
        <v>-274824.29398527491</v>
      </c>
      <c r="AJ439" t="s">
        <v>6</v>
      </c>
      <c r="AK439">
        <f>VLOOKUP(I439,$AR$2:$AS$603,2,FALSE)</f>
        <v>3.3879999999999999</v>
      </c>
      <c r="AL439" s="8">
        <f>AK439/100+$AT$1</f>
        <v>4.3880000000000002E-2</v>
      </c>
      <c r="AM439" s="35">
        <f>AK439/100-$AT$1</f>
        <v>2.3879999999999998E-2</v>
      </c>
      <c r="AN439" s="4">
        <f>IF(AND(RIGHT(O439,3)="Max",AM439&lt;0%),0%,AM439)</f>
        <v>2.3879999999999998E-2</v>
      </c>
      <c r="AO439" s="36">
        <f>-(((AL439+AF439)*AD439*V439))</f>
        <v>-136560.15196426521</v>
      </c>
      <c r="AP439" s="37">
        <f>-(((AE439+AF439)*AD439*V439))</f>
        <v>-115512.03976262135</v>
      </c>
      <c r="AQ439" s="36">
        <f>-(((AN439+AF439)*AD439*V439))</f>
        <v>-94463.927560977536</v>
      </c>
      <c r="AT439" s="10"/>
      <c r="BU439" s="1"/>
      <c r="CC439" s="11"/>
      <c r="CD439" s="11"/>
    </row>
    <row r="440" spans="1:82" ht="15" customHeight="1" x14ac:dyDescent="0.25">
      <c r="A440">
        <v>28323</v>
      </c>
      <c r="B440" t="s">
        <v>972</v>
      </c>
      <c r="C440" t="s">
        <v>973</v>
      </c>
      <c r="D440">
        <v>31020</v>
      </c>
      <c r="E440" t="s">
        <v>127</v>
      </c>
      <c r="F440" t="s">
        <v>3</v>
      </c>
      <c r="G440" t="s">
        <v>4</v>
      </c>
      <c r="H440" t="s">
        <v>327</v>
      </c>
      <c r="I440" s="1"/>
      <c r="J440" s="1">
        <v>44928</v>
      </c>
      <c r="K440" s="1">
        <v>45293</v>
      </c>
      <c r="L440" s="1">
        <v>45293</v>
      </c>
      <c r="M440" s="2">
        <v>60000000</v>
      </c>
      <c r="N440" s="39">
        <f t="shared" si="320"/>
        <v>45107</v>
      </c>
      <c r="O440">
        <v>2.75E-2</v>
      </c>
      <c r="P440" t="s">
        <v>8</v>
      </c>
      <c r="Q440" s="4"/>
      <c r="R440" s="1">
        <v>45293</v>
      </c>
      <c r="S440" s="1">
        <v>44928</v>
      </c>
      <c r="T440" s="1">
        <v>45293</v>
      </c>
      <c r="U440" s="1">
        <v>45293</v>
      </c>
      <c r="V440" s="5">
        <f t="shared" si="321"/>
        <v>0.49041095890410957</v>
      </c>
      <c r="W440">
        <f t="shared" si="322"/>
        <v>179</v>
      </c>
      <c r="X440" s="6">
        <v>-1640983.9617043349</v>
      </c>
      <c r="Y440" s="6">
        <v>-1640983.9617043349</v>
      </c>
      <c r="Z440" s="6">
        <v>-1672916.6666666665</v>
      </c>
      <c r="AA440" s="6">
        <v>-1672916.6666666665</v>
      </c>
      <c r="AB440">
        <v>0.98091195718316415</v>
      </c>
      <c r="AC440">
        <v>-4583.333333333333</v>
      </c>
      <c r="AD440" s="7">
        <v>60000000</v>
      </c>
      <c r="AE440" s="13">
        <v>2.75E-2</v>
      </c>
      <c r="AF440" s="8">
        <v>0</v>
      </c>
      <c r="AG440" s="6">
        <v>0</v>
      </c>
      <c r="AH440" s="6">
        <v>0</v>
      </c>
      <c r="AI440" s="9">
        <v>-1640983.9617043349</v>
      </c>
      <c r="AJ440" t="s">
        <v>6</v>
      </c>
      <c r="AO440" s="40">
        <f t="shared" ref="AO440:AO441" si="346">AP440</f>
        <v>-809178.08219178079</v>
      </c>
      <c r="AP440" s="40">
        <f t="shared" ref="AP440:AP441" si="347">-V440*M440*AE440</f>
        <v>-809178.08219178079</v>
      </c>
      <c r="AQ440" s="40">
        <f t="shared" ref="AQ440:AQ441" si="348">AP440</f>
        <v>-809178.08219178079</v>
      </c>
      <c r="AT440" s="10"/>
      <c r="BU440" s="1"/>
      <c r="CC440" s="11"/>
      <c r="CD440" s="11"/>
    </row>
    <row r="441" spans="1:82" ht="15" customHeight="1" x14ac:dyDescent="0.25">
      <c r="A441">
        <v>28324</v>
      </c>
      <c r="B441" t="s">
        <v>972</v>
      </c>
      <c r="C441" t="s">
        <v>973</v>
      </c>
      <c r="D441">
        <v>31020</v>
      </c>
      <c r="E441" t="s">
        <v>127</v>
      </c>
      <c r="F441" t="s">
        <v>3</v>
      </c>
      <c r="G441" t="s">
        <v>4</v>
      </c>
      <c r="H441" t="s">
        <v>327</v>
      </c>
      <c r="I441" s="1"/>
      <c r="J441" s="1">
        <v>45080</v>
      </c>
      <c r="K441" s="1">
        <v>45446</v>
      </c>
      <c r="L441" s="1">
        <v>45446</v>
      </c>
      <c r="M441" s="2">
        <v>60000000</v>
      </c>
      <c r="N441" s="39">
        <f t="shared" si="320"/>
        <v>45107</v>
      </c>
      <c r="O441">
        <v>2.75E-2</v>
      </c>
      <c r="P441" t="s">
        <v>8</v>
      </c>
      <c r="Q441" s="4"/>
      <c r="R441" s="1">
        <v>45446</v>
      </c>
      <c r="S441" s="1">
        <v>45080</v>
      </c>
      <c r="T441" s="1">
        <v>45446</v>
      </c>
      <c r="U441" s="1">
        <v>45446</v>
      </c>
      <c r="V441" s="5">
        <f t="shared" si="321"/>
        <v>7.3972602739726029E-2</v>
      </c>
      <c r="W441">
        <f t="shared" si="322"/>
        <v>27</v>
      </c>
      <c r="X441" s="6">
        <v>-1618854.9893373917</v>
      </c>
      <c r="Y441" s="6">
        <v>-1618854.9893373917</v>
      </c>
      <c r="Z441" s="6">
        <v>-1677500</v>
      </c>
      <c r="AA441" s="6">
        <v>-1677500</v>
      </c>
      <c r="AB441">
        <v>0.96504023209382517</v>
      </c>
      <c r="AC441">
        <v>-4583.333333333333</v>
      </c>
      <c r="AD441" s="7">
        <v>60000000</v>
      </c>
      <c r="AE441" s="13">
        <v>2.75E-2</v>
      </c>
      <c r="AF441" s="8">
        <v>0</v>
      </c>
      <c r="AG441" s="6">
        <v>0</v>
      </c>
      <c r="AH441" s="6">
        <v>0</v>
      </c>
      <c r="AI441" s="9">
        <v>-1618854.9893373917</v>
      </c>
      <c r="AJ441" t="s">
        <v>6</v>
      </c>
      <c r="AO441" s="40">
        <f t="shared" si="346"/>
        <v>-122054.79452054793</v>
      </c>
      <c r="AP441" s="40">
        <f t="shared" si="347"/>
        <v>-122054.79452054793</v>
      </c>
      <c r="AQ441" s="40">
        <f t="shared" si="348"/>
        <v>-122054.79452054793</v>
      </c>
      <c r="AT441" s="10"/>
      <c r="BU441" s="1"/>
      <c r="CC441" s="11"/>
      <c r="CD441" s="11"/>
    </row>
    <row r="442" spans="1:82" ht="15" customHeight="1" x14ac:dyDescent="0.25">
      <c r="A442">
        <v>28378</v>
      </c>
      <c r="B442" t="s">
        <v>974</v>
      </c>
      <c r="C442" t="s">
        <v>975</v>
      </c>
      <c r="D442">
        <v>31022</v>
      </c>
      <c r="E442" t="s">
        <v>55</v>
      </c>
      <c r="F442" t="s">
        <v>3</v>
      </c>
      <c r="G442" t="s">
        <v>4</v>
      </c>
      <c r="H442" t="s">
        <v>294</v>
      </c>
      <c r="I442" s="1">
        <v>45043</v>
      </c>
      <c r="J442" s="1">
        <v>45046</v>
      </c>
      <c r="K442" s="1">
        <v>45138</v>
      </c>
      <c r="L442" s="1">
        <v>45138</v>
      </c>
      <c r="M442" s="2">
        <v>3994386.81</v>
      </c>
      <c r="N442" s="39">
        <f t="shared" si="320"/>
        <v>45107</v>
      </c>
      <c r="O442">
        <v>0</v>
      </c>
      <c r="P442" t="s">
        <v>109</v>
      </c>
      <c r="Q442" s="4"/>
      <c r="R442" s="1">
        <v>45043</v>
      </c>
      <c r="S442" s="1">
        <v>45046</v>
      </c>
      <c r="T442" s="1">
        <v>45138</v>
      </c>
      <c r="U442" s="1">
        <v>45132</v>
      </c>
      <c r="V442" s="5">
        <f t="shared" si="321"/>
        <v>0.16712328767123288</v>
      </c>
      <c r="W442">
        <f t="shared" si="322"/>
        <v>61</v>
      </c>
      <c r="X442" s="6">
        <v>0</v>
      </c>
      <c r="Y442" s="6">
        <v>0</v>
      </c>
      <c r="Z442" s="6">
        <v>0</v>
      </c>
      <c r="AA442" s="6">
        <v>0</v>
      </c>
      <c r="AB442">
        <v>0.99745643656343408</v>
      </c>
      <c r="AC442">
        <v>0</v>
      </c>
      <c r="AD442" s="7">
        <v>4874734.49</v>
      </c>
      <c r="AE442" s="13">
        <v>0</v>
      </c>
      <c r="AF442" s="8">
        <v>0</v>
      </c>
      <c r="AG442" s="6">
        <v>0</v>
      </c>
      <c r="AH442" s="6">
        <v>0</v>
      </c>
      <c r="AI442" s="9">
        <v>0</v>
      </c>
      <c r="AJ442" t="s">
        <v>6</v>
      </c>
      <c r="AT442" s="10"/>
      <c r="BU442" s="1"/>
      <c r="CC442" s="11"/>
      <c r="CD442" s="11"/>
    </row>
    <row r="443" spans="1:82" ht="15" customHeight="1" x14ac:dyDescent="0.25">
      <c r="A443">
        <v>28377</v>
      </c>
      <c r="B443" t="s">
        <v>974</v>
      </c>
      <c r="C443" t="s">
        <v>975</v>
      </c>
      <c r="D443">
        <v>31022</v>
      </c>
      <c r="E443" t="s">
        <v>55</v>
      </c>
      <c r="F443" t="s">
        <v>3</v>
      </c>
      <c r="G443" t="s">
        <v>4</v>
      </c>
      <c r="H443" t="s">
        <v>294</v>
      </c>
      <c r="I443" s="1">
        <v>45043</v>
      </c>
      <c r="J443" s="1">
        <v>45046</v>
      </c>
      <c r="K443" s="1">
        <v>45138</v>
      </c>
      <c r="L443" s="1">
        <v>45132</v>
      </c>
      <c r="M443" s="2">
        <v>4874734.49</v>
      </c>
      <c r="N443" s="39">
        <f t="shared" si="320"/>
        <v>45107</v>
      </c>
      <c r="O443">
        <v>0</v>
      </c>
      <c r="P443" t="s">
        <v>109</v>
      </c>
      <c r="Q443" s="4"/>
      <c r="R443" s="1">
        <v>45043</v>
      </c>
      <c r="S443" s="1">
        <v>45046</v>
      </c>
      <c r="T443" s="1">
        <v>45138</v>
      </c>
      <c r="U443" s="1">
        <v>45138</v>
      </c>
      <c r="V443" s="5">
        <f t="shared" si="321"/>
        <v>0.16712328767123288</v>
      </c>
      <c r="W443">
        <f t="shared" si="322"/>
        <v>61</v>
      </c>
      <c r="X443" s="6">
        <v>0</v>
      </c>
      <c r="Y443" s="6">
        <v>0</v>
      </c>
      <c r="Z443" s="6">
        <v>0</v>
      </c>
      <c r="AA443" s="6">
        <v>0</v>
      </c>
      <c r="AB443">
        <v>0.99687833618015775</v>
      </c>
      <c r="AC443">
        <v>0</v>
      </c>
      <c r="AD443" s="7">
        <v>3994386.81</v>
      </c>
      <c r="AE443" s="13">
        <v>0</v>
      </c>
      <c r="AF443" s="8">
        <v>0</v>
      </c>
      <c r="AG443" s="6">
        <v>0</v>
      </c>
      <c r="AH443" s="6">
        <v>0</v>
      </c>
      <c r="AI443" s="9">
        <v>0</v>
      </c>
      <c r="AJ443" t="s">
        <v>6</v>
      </c>
      <c r="AT443" s="10"/>
      <c r="BU443" s="1"/>
      <c r="CC443" s="11"/>
      <c r="CD443" s="11"/>
    </row>
    <row r="444" spans="1:82" ht="15" customHeight="1" x14ac:dyDescent="0.25">
      <c r="A444">
        <v>28432</v>
      </c>
      <c r="B444" t="s">
        <v>976</v>
      </c>
      <c r="C444" t="s">
        <v>977</v>
      </c>
      <c r="D444">
        <v>31025</v>
      </c>
      <c r="E444" t="s">
        <v>2</v>
      </c>
      <c r="F444" t="s">
        <v>3</v>
      </c>
      <c r="G444" t="s">
        <v>4</v>
      </c>
      <c r="H444" t="s">
        <v>759</v>
      </c>
      <c r="I444" s="1">
        <v>45105</v>
      </c>
      <c r="J444" s="1">
        <v>45107</v>
      </c>
      <c r="K444" s="1">
        <v>45198</v>
      </c>
      <c r="L444" s="1">
        <v>45198</v>
      </c>
      <c r="M444" s="2">
        <v>5625000</v>
      </c>
      <c r="N444" s="39">
        <f t="shared" si="320"/>
        <v>45107</v>
      </c>
      <c r="O444" t="s">
        <v>7</v>
      </c>
      <c r="P444" t="s">
        <v>8</v>
      </c>
      <c r="Q444" s="4">
        <v>1.2500000000000001E-2</v>
      </c>
      <c r="R444" s="1">
        <v>45105</v>
      </c>
      <c r="S444" s="1">
        <v>45107</v>
      </c>
      <c r="T444" s="1">
        <v>45198</v>
      </c>
      <c r="U444" s="1">
        <v>45198</v>
      </c>
      <c r="V444" s="5">
        <f t="shared" si="321"/>
        <v>0</v>
      </c>
      <c r="W444">
        <f t="shared" si="322"/>
        <v>0</v>
      </c>
      <c r="X444" s="6">
        <v>-50691.775616322637</v>
      </c>
      <c r="Y444" s="6">
        <v>-50691.775616322637</v>
      </c>
      <c r="Z444" s="6">
        <v>-51159.0625</v>
      </c>
      <c r="AA444" s="6">
        <v>-51159.0625</v>
      </c>
      <c r="AB444">
        <v>0.99086599986703505</v>
      </c>
      <c r="AC444">
        <v>-757.5</v>
      </c>
      <c r="AD444" s="7">
        <v>5625000</v>
      </c>
      <c r="AE444" s="13">
        <v>3.5979999999999998E-2</v>
      </c>
      <c r="AF444" s="8">
        <v>1.2500000000000001E-2</v>
      </c>
      <c r="AG444" s="6">
        <v>-17611.094919511757</v>
      </c>
      <c r="AH444" s="6">
        <v>-17773.4375</v>
      </c>
      <c r="AI444" s="9">
        <v>-68302.870535834401</v>
      </c>
      <c r="AJ444" t="s">
        <v>6</v>
      </c>
      <c r="AK444">
        <f t="shared" ref="AK444:AK447" si="349">VLOOKUP(I444,$AR$2:$AS$603,2,FALSE)</f>
        <v>3.5979999999999999</v>
      </c>
      <c r="AL444" s="8">
        <f t="shared" ref="AL444:AL447" si="350">AK444/100+$AT$1</f>
        <v>4.598E-2</v>
      </c>
      <c r="AM444" s="35">
        <f t="shared" ref="AM444:AM447" si="351">AK444/100-$AT$1</f>
        <v>2.5979999999999996E-2</v>
      </c>
      <c r="AN444" s="4">
        <f t="shared" ref="AN444:AN447" si="352">IF(AND(RIGHT(O444,3)="Max",AM444&lt;0%),0%,AM444)</f>
        <v>2.5979999999999996E-2</v>
      </c>
      <c r="AO444" s="36">
        <f t="shared" ref="AO444:AO447" si="353">-(((AL444+AF444)*AD444*V444))</f>
        <v>0</v>
      </c>
      <c r="AP444" s="37">
        <f t="shared" ref="AP444:AP447" si="354">-(((AE444+AF444)*AD444*V444))</f>
        <v>0</v>
      </c>
      <c r="AQ444" s="36">
        <f t="shared" ref="AQ444:AQ447" si="355">-(((AN444+AF444)*AD444*V444))</f>
        <v>0</v>
      </c>
      <c r="AT444" s="10"/>
      <c r="BU444" s="1"/>
      <c r="CC444" s="11"/>
      <c r="CD444" s="11"/>
    </row>
    <row r="445" spans="1:82" ht="15" customHeight="1" x14ac:dyDescent="0.25">
      <c r="A445">
        <v>28597</v>
      </c>
      <c r="B445" t="s">
        <v>978</v>
      </c>
      <c r="C445" t="s">
        <v>979</v>
      </c>
      <c r="D445">
        <v>31026</v>
      </c>
      <c r="E445" t="s">
        <v>2</v>
      </c>
      <c r="F445" t="s">
        <v>3</v>
      </c>
      <c r="G445" t="s">
        <v>4</v>
      </c>
      <c r="H445" t="s">
        <v>95</v>
      </c>
      <c r="I445" s="1">
        <v>44929</v>
      </c>
      <c r="J445" s="1">
        <v>44931</v>
      </c>
      <c r="K445" s="1">
        <v>45112</v>
      </c>
      <c r="L445" s="1">
        <v>45112</v>
      </c>
      <c r="M445" s="2">
        <v>270000000</v>
      </c>
      <c r="N445" s="39">
        <f t="shared" si="320"/>
        <v>45107</v>
      </c>
      <c r="O445" t="s">
        <v>174</v>
      </c>
      <c r="P445" t="s">
        <v>8</v>
      </c>
      <c r="Q445" s="4">
        <v>1.4E-2</v>
      </c>
      <c r="R445" s="1">
        <v>44929</v>
      </c>
      <c r="S445" s="1">
        <v>44931</v>
      </c>
      <c r="T445" s="1">
        <v>45112</v>
      </c>
      <c r="U445" s="1">
        <v>45112</v>
      </c>
      <c r="V445" s="5">
        <f t="shared" si="321"/>
        <v>0.48219178082191783</v>
      </c>
      <c r="W445">
        <f t="shared" si="322"/>
        <v>176</v>
      </c>
      <c r="X445" s="6">
        <v>-3716014.3137366469</v>
      </c>
      <c r="Y445" s="6">
        <v>-3716014.3137366469</v>
      </c>
      <c r="Z445" s="6">
        <v>-3718192.4999999995</v>
      </c>
      <c r="AA445" s="6">
        <v>-3718192.4999999995</v>
      </c>
      <c r="AB445">
        <v>0.99941418141654781</v>
      </c>
      <c r="AC445">
        <v>-31042.5</v>
      </c>
      <c r="AD445" s="7">
        <v>270000000</v>
      </c>
      <c r="AE445" s="13">
        <v>2.7389999999999998E-2</v>
      </c>
      <c r="AF445" s="8">
        <v>1.4E-2</v>
      </c>
      <c r="AG445" s="6">
        <v>-1899386.6517821492</v>
      </c>
      <c r="AH445" s="6">
        <v>-1900500</v>
      </c>
      <c r="AI445" s="9">
        <v>-5615400.9655187959</v>
      </c>
      <c r="AJ445" t="s">
        <v>6</v>
      </c>
      <c r="AK445">
        <f t="shared" si="349"/>
        <v>2.1720000000000002</v>
      </c>
      <c r="AL445" s="8">
        <f t="shared" si="350"/>
        <v>3.1720000000000005E-2</v>
      </c>
      <c r="AM445" s="35">
        <f t="shared" si="351"/>
        <v>1.1720000000000003E-2</v>
      </c>
      <c r="AN445" s="4">
        <f t="shared" si="352"/>
        <v>1.1720000000000003E-2</v>
      </c>
      <c r="AO445" s="36">
        <f t="shared" si="353"/>
        <v>-5952368.2191780834</v>
      </c>
      <c r="AP445" s="37">
        <f t="shared" si="354"/>
        <v>-5388637.8082191776</v>
      </c>
      <c r="AQ445" s="36">
        <f t="shared" si="355"/>
        <v>-3348532.6027397267</v>
      </c>
      <c r="AT445" s="10"/>
      <c r="BU445" s="1"/>
      <c r="CC445" s="11"/>
      <c r="CD445" s="11"/>
    </row>
    <row r="446" spans="1:82" ht="15" customHeight="1" x14ac:dyDescent="0.25">
      <c r="A446">
        <v>28745</v>
      </c>
      <c r="B446" t="s">
        <v>980</v>
      </c>
      <c r="C446" t="s">
        <v>981</v>
      </c>
      <c r="D446">
        <v>31028</v>
      </c>
      <c r="E446" t="s">
        <v>2</v>
      </c>
      <c r="F446" t="s">
        <v>3</v>
      </c>
      <c r="G446" t="s">
        <v>4</v>
      </c>
      <c r="H446" t="s">
        <v>95</v>
      </c>
      <c r="I446" s="1">
        <v>44929</v>
      </c>
      <c r="J446" s="1">
        <v>44931</v>
      </c>
      <c r="K446" s="1">
        <v>45112</v>
      </c>
      <c r="L446" s="1">
        <v>45112</v>
      </c>
      <c r="M446" s="2">
        <v>32500000</v>
      </c>
      <c r="N446" s="39">
        <f t="shared" si="320"/>
        <v>45107</v>
      </c>
      <c r="O446" t="s">
        <v>174</v>
      </c>
      <c r="P446" t="s">
        <v>8</v>
      </c>
      <c r="Q446" s="4">
        <v>1.4999999999999999E-2</v>
      </c>
      <c r="R446" s="1">
        <v>44929</v>
      </c>
      <c r="S446" s="1">
        <v>44931</v>
      </c>
      <c r="T446" s="1">
        <v>45112</v>
      </c>
      <c r="U446" s="1">
        <v>45112</v>
      </c>
      <c r="V446" s="5">
        <f t="shared" si="321"/>
        <v>0.48219178082191783</v>
      </c>
      <c r="W446">
        <f t="shared" si="322"/>
        <v>176</v>
      </c>
      <c r="X446" s="6">
        <v>-447298.01924607786</v>
      </c>
      <c r="Y446" s="6">
        <v>-447298.01924607786</v>
      </c>
      <c r="Z446" s="6">
        <v>-447560.20833333326</v>
      </c>
      <c r="AA446" s="6">
        <v>-447560.20833333326</v>
      </c>
      <c r="AB446">
        <v>0.99941418141654781</v>
      </c>
      <c r="AC446">
        <v>-3826.8749999999995</v>
      </c>
      <c r="AD446" s="7">
        <v>32500000</v>
      </c>
      <c r="AE446" s="13">
        <v>2.7389999999999998E-2</v>
      </c>
      <c r="AF446" s="8">
        <v>1.4999999999999999E-2</v>
      </c>
      <c r="AG446" s="6">
        <v>-244960.58009095176</v>
      </c>
      <c r="AH446" s="6">
        <v>-245104.16666666666</v>
      </c>
      <c r="AI446" s="9">
        <v>-692258.59933702962</v>
      </c>
      <c r="AJ446" t="s">
        <v>6</v>
      </c>
      <c r="AK446">
        <f t="shared" si="349"/>
        <v>2.1720000000000002</v>
      </c>
      <c r="AL446" s="8">
        <f t="shared" si="350"/>
        <v>3.1720000000000005E-2</v>
      </c>
      <c r="AM446" s="35">
        <f t="shared" si="351"/>
        <v>1.1720000000000003E-2</v>
      </c>
      <c r="AN446" s="4">
        <f t="shared" si="352"/>
        <v>1.1720000000000003E-2</v>
      </c>
      <c r="AO446" s="36">
        <f t="shared" si="353"/>
        <v>-732160.00000000012</v>
      </c>
      <c r="AP446" s="37">
        <f t="shared" si="354"/>
        <v>-664303.56164383562</v>
      </c>
      <c r="AQ446" s="36">
        <f t="shared" si="355"/>
        <v>-418735.34246575343</v>
      </c>
      <c r="AT446" s="10"/>
      <c r="BU446" s="1"/>
      <c r="CC446" s="11"/>
      <c r="CD446" s="11"/>
    </row>
    <row r="447" spans="1:82" ht="15" customHeight="1" x14ac:dyDescent="0.25">
      <c r="A447">
        <v>28798</v>
      </c>
      <c r="B447" t="s">
        <v>982</v>
      </c>
      <c r="C447" t="s">
        <v>983</v>
      </c>
      <c r="D447">
        <v>31029</v>
      </c>
      <c r="E447" t="s">
        <v>2</v>
      </c>
      <c r="F447" t="s">
        <v>3</v>
      </c>
      <c r="G447" t="s">
        <v>4</v>
      </c>
      <c r="H447" t="s">
        <v>95</v>
      </c>
      <c r="I447" s="1">
        <v>44929</v>
      </c>
      <c r="J447" s="1">
        <v>44931</v>
      </c>
      <c r="K447" s="1">
        <v>45112</v>
      </c>
      <c r="L447" s="1">
        <v>45112</v>
      </c>
      <c r="M447" s="2">
        <v>32500000</v>
      </c>
      <c r="N447" s="39">
        <f t="shared" si="320"/>
        <v>45107</v>
      </c>
      <c r="O447" t="s">
        <v>174</v>
      </c>
      <c r="P447" t="s">
        <v>8</v>
      </c>
      <c r="Q447" s="4">
        <v>1.7000000000000001E-2</v>
      </c>
      <c r="R447" s="1">
        <v>44929</v>
      </c>
      <c r="S447" s="1">
        <v>44931</v>
      </c>
      <c r="T447" s="1">
        <v>45112</v>
      </c>
      <c r="U447" s="1">
        <v>45112</v>
      </c>
      <c r="V447" s="5">
        <f t="shared" si="321"/>
        <v>0.48219178082191783</v>
      </c>
      <c r="W447">
        <f t="shared" si="322"/>
        <v>176</v>
      </c>
      <c r="X447" s="6">
        <v>-447298.01924607786</v>
      </c>
      <c r="Y447" s="6">
        <v>-447298.01924607786</v>
      </c>
      <c r="Z447" s="6">
        <v>-447560.20833333326</v>
      </c>
      <c r="AA447" s="6">
        <v>-447560.20833333326</v>
      </c>
      <c r="AB447">
        <v>0.99941418141654781</v>
      </c>
      <c r="AC447">
        <v>-4007.4305555555552</v>
      </c>
      <c r="AD447" s="7">
        <v>32500000</v>
      </c>
      <c r="AE447" s="13">
        <v>2.7389999999999998E-2</v>
      </c>
      <c r="AF447" s="8">
        <v>1.7000000000000001E-2</v>
      </c>
      <c r="AG447" s="6">
        <v>-277621.99076974532</v>
      </c>
      <c r="AH447" s="6">
        <v>-277784.72222222219</v>
      </c>
      <c r="AI447" s="9">
        <v>-724920.01001582318</v>
      </c>
      <c r="AJ447" t="s">
        <v>6</v>
      </c>
      <c r="AK447">
        <f t="shared" si="349"/>
        <v>2.1720000000000002</v>
      </c>
      <c r="AL447" s="8">
        <f t="shared" si="350"/>
        <v>3.1720000000000005E-2</v>
      </c>
      <c r="AM447" s="35">
        <f t="shared" si="351"/>
        <v>1.1720000000000003E-2</v>
      </c>
      <c r="AN447" s="4">
        <f t="shared" si="352"/>
        <v>1.1720000000000003E-2</v>
      </c>
      <c r="AO447" s="36">
        <f t="shared" si="353"/>
        <v>-763502.4657534248</v>
      </c>
      <c r="AP447" s="37">
        <f t="shared" si="354"/>
        <v>-695646.0273972603</v>
      </c>
      <c r="AQ447" s="36">
        <f t="shared" si="355"/>
        <v>-450077.80821917817</v>
      </c>
      <c r="AT447" s="10"/>
      <c r="BU447" s="1"/>
      <c r="CC447" s="11"/>
      <c r="CD447" s="11"/>
    </row>
    <row r="448" spans="1:82" ht="15" customHeight="1" x14ac:dyDescent="0.25">
      <c r="A448">
        <v>28957</v>
      </c>
      <c r="B448" t="s">
        <v>984</v>
      </c>
      <c r="C448" t="s">
        <v>985</v>
      </c>
      <c r="D448">
        <v>31033</v>
      </c>
      <c r="E448" t="s">
        <v>127</v>
      </c>
      <c r="F448" t="s">
        <v>3</v>
      </c>
      <c r="G448" t="s">
        <v>4</v>
      </c>
      <c r="H448" t="s">
        <v>986</v>
      </c>
      <c r="I448" s="1"/>
      <c r="J448" s="1">
        <v>45107</v>
      </c>
      <c r="K448" s="1">
        <v>45137</v>
      </c>
      <c r="L448" s="1">
        <v>45137</v>
      </c>
      <c r="M448" s="2">
        <v>800000</v>
      </c>
      <c r="N448" s="39">
        <f t="shared" si="320"/>
        <v>45107</v>
      </c>
      <c r="O448">
        <v>0.02</v>
      </c>
      <c r="P448" t="s">
        <v>109</v>
      </c>
      <c r="Q448" s="4"/>
      <c r="R448" s="1">
        <v>45137</v>
      </c>
      <c r="S448" s="1">
        <v>45107</v>
      </c>
      <c r="T448" s="1">
        <v>45137</v>
      </c>
      <c r="U448" s="1">
        <v>45137</v>
      </c>
      <c r="V448" s="5">
        <f t="shared" si="321"/>
        <v>0</v>
      </c>
      <c r="W448">
        <f t="shared" si="322"/>
        <v>0</v>
      </c>
      <c r="X448" s="6">
        <v>-1329.301128927226</v>
      </c>
      <c r="Y448" s="6">
        <v>-1329.301128927226</v>
      </c>
      <c r="Z448" s="6">
        <v>-1333.3333333333333</v>
      </c>
      <c r="AA448" s="6">
        <v>-1333.3333333333333</v>
      </c>
      <c r="AB448">
        <v>0.99697584669541961</v>
      </c>
      <c r="AC448">
        <v>-44.444444444444443</v>
      </c>
      <c r="AD448" s="7">
        <v>800000</v>
      </c>
      <c r="AE448" s="13">
        <v>0.02</v>
      </c>
      <c r="AF448" s="8">
        <v>0</v>
      </c>
      <c r="AG448" s="6">
        <v>0</v>
      </c>
      <c r="AH448" s="6">
        <v>0</v>
      </c>
      <c r="AI448" s="9">
        <v>-1329.301128927226</v>
      </c>
      <c r="AJ448" t="s">
        <v>6</v>
      </c>
      <c r="AO448" s="40">
        <f t="shared" ref="AO448:AO450" si="356">AP448</f>
        <v>0</v>
      </c>
      <c r="AP448" s="40">
        <f t="shared" ref="AP448:AP450" si="357">-V448*M448*AE448</f>
        <v>0</v>
      </c>
      <c r="AQ448" s="40">
        <f t="shared" ref="AQ448:AQ450" si="358">AP448</f>
        <v>0</v>
      </c>
      <c r="AT448" s="10"/>
      <c r="BU448" s="1"/>
      <c r="CC448" s="11"/>
      <c r="CD448" s="11"/>
    </row>
    <row r="449" spans="1:82" ht="15" customHeight="1" x14ac:dyDescent="0.25">
      <c r="A449">
        <v>29023</v>
      </c>
      <c r="B449" t="s">
        <v>987</v>
      </c>
      <c r="C449" t="s">
        <v>988</v>
      </c>
      <c r="D449">
        <v>31034</v>
      </c>
      <c r="E449" t="s">
        <v>127</v>
      </c>
      <c r="F449" t="s">
        <v>3</v>
      </c>
      <c r="G449" t="s">
        <v>4</v>
      </c>
      <c r="H449" t="s">
        <v>986</v>
      </c>
      <c r="I449" s="1"/>
      <c r="J449" s="1">
        <v>45107</v>
      </c>
      <c r="K449" s="1">
        <v>45137</v>
      </c>
      <c r="L449" s="1">
        <v>45137</v>
      </c>
      <c r="M449" s="2">
        <v>229180.11</v>
      </c>
      <c r="N449" s="39">
        <f t="shared" si="320"/>
        <v>45107</v>
      </c>
      <c r="O449">
        <v>1.6E-2</v>
      </c>
      <c r="P449" t="s">
        <v>109</v>
      </c>
      <c r="Q449" s="4"/>
      <c r="R449" s="1">
        <v>45137</v>
      </c>
      <c r="S449" s="1">
        <v>45107</v>
      </c>
      <c r="T449" s="1">
        <v>45137</v>
      </c>
      <c r="U449" s="1">
        <v>45137</v>
      </c>
      <c r="V449" s="5">
        <f t="shared" si="321"/>
        <v>0</v>
      </c>
      <c r="W449">
        <f t="shared" si="322"/>
        <v>0</v>
      </c>
      <c r="X449" s="6">
        <v>-304.64937895066583</v>
      </c>
      <c r="Y449" s="6">
        <v>-304.64937895066583</v>
      </c>
      <c r="Z449" s="6">
        <v>-305.57347999999996</v>
      </c>
      <c r="AA449" s="6">
        <v>-305.57347999999996</v>
      </c>
      <c r="AB449">
        <v>0.99697584669541961</v>
      </c>
      <c r="AC449">
        <v>-10.185782666666665</v>
      </c>
      <c r="AD449" s="7">
        <v>229180.11</v>
      </c>
      <c r="AE449" s="13">
        <v>1.6E-2</v>
      </c>
      <c r="AF449" s="8">
        <v>0</v>
      </c>
      <c r="AG449" s="6">
        <v>0</v>
      </c>
      <c r="AH449" s="6">
        <v>0</v>
      </c>
      <c r="AI449" s="9">
        <v>-304.64937895066583</v>
      </c>
      <c r="AJ449" t="s">
        <v>6</v>
      </c>
      <c r="AO449" s="40">
        <f t="shared" si="356"/>
        <v>0</v>
      </c>
      <c r="AP449" s="40">
        <f t="shared" si="357"/>
        <v>0</v>
      </c>
      <c r="AQ449" s="40">
        <f t="shared" si="358"/>
        <v>0</v>
      </c>
      <c r="AT449" s="10"/>
      <c r="BU449" s="1"/>
      <c r="CC449" s="11"/>
      <c r="CD449" s="11"/>
    </row>
    <row r="450" spans="1:82" ht="15" customHeight="1" x14ac:dyDescent="0.25">
      <c r="A450">
        <v>29408</v>
      </c>
      <c r="B450" t="s">
        <v>989</v>
      </c>
      <c r="C450" t="s">
        <v>990</v>
      </c>
      <c r="D450">
        <v>31036</v>
      </c>
      <c r="E450" t="s">
        <v>127</v>
      </c>
      <c r="F450" t="s">
        <v>3</v>
      </c>
      <c r="G450" t="s">
        <v>4</v>
      </c>
      <c r="H450" t="s">
        <v>991</v>
      </c>
      <c r="I450" s="1"/>
      <c r="J450" s="1">
        <v>45046</v>
      </c>
      <c r="K450" s="1">
        <v>45138</v>
      </c>
      <c r="L450" s="1">
        <v>45138</v>
      </c>
      <c r="M450" s="2">
        <v>396042.12</v>
      </c>
      <c r="N450" s="39">
        <f t="shared" si="320"/>
        <v>45107</v>
      </c>
      <c r="O450">
        <v>3.3000000000000002E-2</v>
      </c>
      <c r="P450" t="s">
        <v>109</v>
      </c>
      <c r="Q450" s="4"/>
      <c r="R450" s="1">
        <v>45138</v>
      </c>
      <c r="S450" s="1">
        <v>45046</v>
      </c>
      <c r="T450" s="1">
        <v>45138</v>
      </c>
      <c r="U450" s="1">
        <v>45138</v>
      </c>
      <c r="V450" s="5">
        <f t="shared" si="321"/>
        <v>0.16712328767123288</v>
      </c>
      <c r="W450">
        <f t="shared" si="322"/>
        <v>61</v>
      </c>
      <c r="X450" s="6">
        <v>-3257.1479295536146</v>
      </c>
      <c r="Y450" s="6">
        <v>-3257.1479295536146</v>
      </c>
      <c r="Z450" s="6">
        <v>-3267.3474900000001</v>
      </c>
      <c r="AA450" s="6">
        <v>-3267.3474900000001</v>
      </c>
      <c r="AB450">
        <v>0.99687833618015775</v>
      </c>
      <c r="AC450">
        <v>-36.303860999999998</v>
      </c>
      <c r="AD450" s="7">
        <v>396042.12</v>
      </c>
      <c r="AE450" s="13">
        <v>3.3000000000000002E-2</v>
      </c>
      <c r="AF450" s="8">
        <v>0</v>
      </c>
      <c r="AG450" s="6">
        <v>0</v>
      </c>
      <c r="AH450" s="6">
        <v>0</v>
      </c>
      <c r="AI450" s="9">
        <v>-3257.1479295536146</v>
      </c>
      <c r="AJ450" t="s">
        <v>6</v>
      </c>
      <c r="AO450" s="40">
        <f t="shared" si="356"/>
        <v>-2184.1994179726025</v>
      </c>
      <c r="AP450" s="40">
        <f t="shared" si="357"/>
        <v>-2184.1994179726025</v>
      </c>
      <c r="AQ450" s="40">
        <f t="shared" si="358"/>
        <v>-2184.1994179726025</v>
      </c>
      <c r="AT450" s="10"/>
      <c r="BU450" s="1"/>
      <c r="CC450" s="11"/>
      <c r="CD450" s="11"/>
    </row>
    <row r="451" spans="1:82" ht="15" customHeight="1" x14ac:dyDescent="0.25">
      <c r="A451">
        <v>29525</v>
      </c>
      <c r="B451" t="s">
        <v>992</v>
      </c>
      <c r="C451" t="s">
        <v>993</v>
      </c>
      <c r="D451">
        <v>31038</v>
      </c>
      <c r="E451" t="s">
        <v>2</v>
      </c>
      <c r="F451" t="s">
        <v>3</v>
      </c>
      <c r="G451" t="s">
        <v>4</v>
      </c>
      <c r="H451" t="s">
        <v>994</v>
      </c>
      <c r="I451" s="1">
        <v>45105</v>
      </c>
      <c r="J451" s="1">
        <v>45107</v>
      </c>
      <c r="K451" s="1">
        <v>45199</v>
      </c>
      <c r="L451" s="1">
        <v>45199</v>
      </c>
      <c r="M451" s="2">
        <v>1832700</v>
      </c>
      <c r="N451" s="39">
        <f t="shared" ref="N451:N514" si="359">$A$1</f>
        <v>45107</v>
      </c>
      <c r="O451" t="s">
        <v>7</v>
      </c>
      <c r="P451" t="s">
        <v>8</v>
      </c>
      <c r="Q451" s="4">
        <v>1.125E-2</v>
      </c>
      <c r="R451" s="1">
        <v>45105</v>
      </c>
      <c r="S451" s="1">
        <v>45107</v>
      </c>
      <c r="T451" s="1">
        <v>45199</v>
      </c>
      <c r="U451" s="1">
        <v>45199</v>
      </c>
      <c r="V451" s="5">
        <f t="shared" ref="V451:V514" si="360">W451/365</f>
        <v>0</v>
      </c>
      <c r="W451">
        <f t="shared" ref="W451:W514" si="361">N451-J451</f>
        <v>0</v>
      </c>
      <c r="X451" s="6">
        <v>-16695.749260520624</v>
      </c>
      <c r="Y451" s="6">
        <v>-16695.749260520624</v>
      </c>
      <c r="Z451" s="6">
        <v>-16851.472866666667</v>
      </c>
      <c r="AA451" s="6">
        <v>-16851.472866666667</v>
      </c>
      <c r="AB451">
        <v>0.99075905071454762</v>
      </c>
      <c r="AC451">
        <v>-240.44005833333335</v>
      </c>
      <c r="AD451" s="7">
        <v>1832700</v>
      </c>
      <c r="AE451" s="13">
        <v>3.5979999999999998E-2</v>
      </c>
      <c r="AF451" s="8">
        <v>1.125E-2</v>
      </c>
      <c r="AG451" s="6">
        <v>-5220.3218227030848</v>
      </c>
      <c r="AH451" s="6">
        <v>-5269.0124999999998</v>
      </c>
      <c r="AI451" s="9">
        <v>-21916.071083223709</v>
      </c>
      <c r="AJ451" t="s">
        <v>6</v>
      </c>
      <c r="AK451">
        <f>VLOOKUP(I451,$AR$2:$AS$603,2,FALSE)</f>
        <v>3.5979999999999999</v>
      </c>
      <c r="AL451" s="8">
        <f>AK451/100+$AT$1</f>
        <v>4.598E-2</v>
      </c>
      <c r="AM451" s="35">
        <f>AK451/100-$AT$1</f>
        <v>2.5979999999999996E-2</v>
      </c>
      <c r="AN451" s="4">
        <f>IF(AND(RIGHT(O451,3)="Max",AM451&lt;0%),0%,AM451)</f>
        <v>2.5979999999999996E-2</v>
      </c>
      <c r="AO451" s="36">
        <f>-(((AL451+AF451)*AD451*V451))</f>
        <v>0</v>
      </c>
      <c r="AP451" s="37">
        <f>-(((AE451+AF451)*AD451*V451))</f>
        <v>0</v>
      </c>
      <c r="AQ451" s="36">
        <f>-(((AN451+AF451)*AD451*V451))</f>
        <v>0</v>
      </c>
      <c r="AT451" s="10"/>
      <c r="BU451" s="1"/>
      <c r="CC451" s="11"/>
      <c r="CD451" s="11"/>
    </row>
    <row r="452" spans="1:82" ht="15" customHeight="1" x14ac:dyDescent="0.25">
      <c r="A452">
        <v>29629</v>
      </c>
      <c r="B452" t="s">
        <v>995</v>
      </c>
      <c r="C452" t="s">
        <v>996</v>
      </c>
      <c r="D452">
        <v>31039</v>
      </c>
      <c r="E452" t="s">
        <v>127</v>
      </c>
      <c r="F452" t="s">
        <v>3</v>
      </c>
      <c r="G452" t="s">
        <v>4</v>
      </c>
      <c r="H452" t="s">
        <v>656</v>
      </c>
      <c r="I452" s="1"/>
      <c r="J452" s="1">
        <v>45046</v>
      </c>
      <c r="K452" s="1">
        <v>45230</v>
      </c>
      <c r="L452" s="1">
        <v>45230</v>
      </c>
      <c r="M452" s="2">
        <v>362000</v>
      </c>
      <c r="N452" s="39">
        <f t="shared" si="359"/>
        <v>45107</v>
      </c>
      <c r="O452">
        <v>1.2E-2</v>
      </c>
      <c r="P452" t="s">
        <v>109</v>
      </c>
      <c r="Q452" s="4"/>
      <c r="R452" s="1">
        <v>45230</v>
      </c>
      <c r="S452" s="1">
        <v>45046</v>
      </c>
      <c r="T452" s="1">
        <v>45230</v>
      </c>
      <c r="U452" s="1">
        <v>45230</v>
      </c>
      <c r="V452" s="5">
        <f t="shared" si="360"/>
        <v>0.16712328767123288</v>
      </c>
      <c r="W452">
        <f t="shared" si="361"/>
        <v>61</v>
      </c>
      <c r="X452" s="6">
        <v>-2144.9012995758562</v>
      </c>
      <c r="Y452" s="6">
        <v>-2144.9012995758562</v>
      </c>
      <c r="Z452" s="6">
        <v>-2172</v>
      </c>
      <c r="AA452" s="6">
        <v>-2172</v>
      </c>
      <c r="AB452">
        <v>0.98752361858925231</v>
      </c>
      <c r="AC452">
        <v>-12.066666666666666</v>
      </c>
      <c r="AD452" s="7">
        <v>362000</v>
      </c>
      <c r="AE452" s="13">
        <v>1.2E-2</v>
      </c>
      <c r="AF452" s="8">
        <v>0</v>
      </c>
      <c r="AG452" s="6">
        <v>0</v>
      </c>
      <c r="AH452" s="6">
        <v>0</v>
      </c>
      <c r="AI452" s="9">
        <v>-2144.9012995758562</v>
      </c>
      <c r="AJ452" t="s">
        <v>6</v>
      </c>
      <c r="AO452" s="40">
        <f t="shared" ref="AO452:AO454" si="362">AP452</f>
        <v>-725.98356164383574</v>
      </c>
      <c r="AP452" s="40">
        <f t="shared" ref="AP452:AP454" si="363">-V452*M452*AE452</f>
        <v>-725.98356164383574</v>
      </c>
      <c r="AQ452" s="40">
        <f t="shared" ref="AQ452:AQ454" si="364">AP452</f>
        <v>-725.98356164383574</v>
      </c>
      <c r="AT452" s="10"/>
      <c r="BU452" s="1"/>
      <c r="CC452" s="11"/>
      <c r="CD452" s="11"/>
    </row>
    <row r="453" spans="1:82" ht="15" customHeight="1" x14ac:dyDescent="0.25">
      <c r="A453">
        <v>29695</v>
      </c>
      <c r="B453" t="s">
        <v>997</v>
      </c>
      <c r="C453" t="s">
        <v>998</v>
      </c>
      <c r="D453">
        <v>31040</v>
      </c>
      <c r="E453" t="s">
        <v>127</v>
      </c>
      <c r="F453" t="s">
        <v>3</v>
      </c>
      <c r="G453" t="s">
        <v>4</v>
      </c>
      <c r="H453" t="s">
        <v>656</v>
      </c>
      <c r="I453" s="1"/>
      <c r="J453" s="1">
        <v>45015</v>
      </c>
      <c r="K453" s="1">
        <v>45199</v>
      </c>
      <c r="L453" s="1">
        <v>45199</v>
      </c>
      <c r="M453" s="2">
        <v>500000</v>
      </c>
      <c r="N453" s="39">
        <f t="shared" si="359"/>
        <v>45107</v>
      </c>
      <c r="O453">
        <v>2.2499999999999999E-2</v>
      </c>
      <c r="P453" t="s">
        <v>109</v>
      </c>
      <c r="Q453" s="4"/>
      <c r="R453" s="1">
        <v>45199</v>
      </c>
      <c r="S453" s="1">
        <v>45015</v>
      </c>
      <c r="T453" s="1">
        <v>45199</v>
      </c>
      <c r="U453" s="1">
        <v>45199</v>
      </c>
      <c r="V453" s="5">
        <f t="shared" si="360"/>
        <v>0.25205479452054796</v>
      </c>
      <c r="W453">
        <f t="shared" si="361"/>
        <v>92</v>
      </c>
      <c r="X453" s="6">
        <v>-5573.0196602693304</v>
      </c>
      <c r="Y453" s="6">
        <v>-5573.0196602693304</v>
      </c>
      <c r="Z453" s="6">
        <v>-5625</v>
      </c>
      <c r="AA453" s="6">
        <v>-5625</v>
      </c>
      <c r="AB453">
        <v>0.99075905071454762</v>
      </c>
      <c r="AC453">
        <v>-31.25</v>
      </c>
      <c r="AD453" s="7">
        <v>500000</v>
      </c>
      <c r="AE453" s="13">
        <v>2.2499999999999999E-2</v>
      </c>
      <c r="AF453" s="8">
        <v>0</v>
      </c>
      <c r="AG453" s="6">
        <v>0</v>
      </c>
      <c r="AH453" s="6">
        <v>0</v>
      </c>
      <c r="AI453" s="9">
        <v>-5573.0196602693304</v>
      </c>
      <c r="AJ453" t="s">
        <v>6</v>
      </c>
      <c r="AO453" s="40">
        <f t="shared" si="362"/>
        <v>-2835.6164383561645</v>
      </c>
      <c r="AP453" s="40">
        <f t="shared" si="363"/>
        <v>-2835.6164383561645</v>
      </c>
      <c r="AQ453" s="40">
        <f t="shared" si="364"/>
        <v>-2835.6164383561645</v>
      </c>
      <c r="AT453" s="10"/>
      <c r="BU453" s="1"/>
      <c r="CC453" s="11"/>
      <c r="CD453" s="11"/>
    </row>
    <row r="454" spans="1:82" ht="15" customHeight="1" x14ac:dyDescent="0.25">
      <c r="A454">
        <v>29760</v>
      </c>
      <c r="B454" t="s">
        <v>999</v>
      </c>
      <c r="C454" t="s">
        <v>1000</v>
      </c>
      <c r="D454">
        <v>31041</v>
      </c>
      <c r="E454" t="s">
        <v>127</v>
      </c>
      <c r="F454" t="s">
        <v>3</v>
      </c>
      <c r="G454" t="s">
        <v>4</v>
      </c>
      <c r="H454" t="s">
        <v>656</v>
      </c>
      <c r="I454" s="1"/>
      <c r="J454" s="1">
        <v>45015</v>
      </c>
      <c r="K454" s="1">
        <v>45199</v>
      </c>
      <c r="L454" s="1">
        <v>45199</v>
      </c>
      <c r="M454" s="2">
        <v>1565200</v>
      </c>
      <c r="N454" s="39">
        <f t="shared" si="359"/>
        <v>45107</v>
      </c>
      <c r="O454">
        <v>1.7500000000000002E-2</v>
      </c>
      <c r="P454" t="s">
        <v>109</v>
      </c>
      <c r="Q454" s="4"/>
      <c r="R454" s="1">
        <v>45199</v>
      </c>
      <c r="S454" s="1">
        <v>45015</v>
      </c>
      <c r="T454" s="1">
        <v>45199</v>
      </c>
      <c r="U454" s="1">
        <v>45199</v>
      </c>
      <c r="V454" s="5">
        <f t="shared" si="360"/>
        <v>0.25205479452054796</v>
      </c>
      <c r="W454">
        <f t="shared" si="361"/>
        <v>92</v>
      </c>
      <c r="X454" s="6">
        <v>-13568.940579061089</v>
      </c>
      <c r="Y454" s="6">
        <v>-13568.940579061089</v>
      </c>
      <c r="Z454" s="6">
        <v>-13695.500000000002</v>
      </c>
      <c r="AA454" s="6">
        <v>-13695.500000000002</v>
      </c>
      <c r="AB454">
        <v>0.99075905071454762</v>
      </c>
      <c r="AC454">
        <v>-76.086111111111123</v>
      </c>
      <c r="AD454" s="7">
        <v>1565200</v>
      </c>
      <c r="AE454" s="13">
        <v>1.7500000000000002E-2</v>
      </c>
      <c r="AF454" s="8">
        <v>0</v>
      </c>
      <c r="AG454" s="6">
        <v>0</v>
      </c>
      <c r="AH454" s="6">
        <v>0</v>
      </c>
      <c r="AI454" s="9">
        <v>-13568.940579061089</v>
      </c>
      <c r="AJ454" t="s">
        <v>6</v>
      </c>
      <c r="AO454" s="40">
        <f t="shared" si="362"/>
        <v>-6904.0328767123301</v>
      </c>
      <c r="AP454" s="40">
        <f t="shared" si="363"/>
        <v>-6904.0328767123301</v>
      </c>
      <c r="AQ454" s="40">
        <f t="shared" si="364"/>
        <v>-6904.0328767123301</v>
      </c>
      <c r="AT454" s="10"/>
      <c r="BU454" s="1"/>
      <c r="CC454" s="11"/>
      <c r="CD454" s="11"/>
    </row>
    <row r="455" spans="1:82" ht="15" customHeight="1" x14ac:dyDescent="0.25">
      <c r="A455">
        <v>29878</v>
      </c>
      <c r="B455" t="s">
        <v>1001</v>
      </c>
      <c r="C455" t="s">
        <v>1002</v>
      </c>
      <c r="D455">
        <v>31044</v>
      </c>
      <c r="E455" t="s">
        <v>2</v>
      </c>
      <c r="F455" t="s">
        <v>3</v>
      </c>
      <c r="G455" t="s">
        <v>4</v>
      </c>
      <c r="H455" t="s">
        <v>321</v>
      </c>
      <c r="I455" s="1">
        <v>45105</v>
      </c>
      <c r="J455" s="1">
        <v>45107</v>
      </c>
      <c r="K455" s="1">
        <v>45199</v>
      </c>
      <c r="L455" s="1">
        <v>45199</v>
      </c>
      <c r="M455" s="2">
        <v>265800.03000000003</v>
      </c>
      <c r="N455" s="39">
        <f t="shared" si="359"/>
        <v>45107</v>
      </c>
      <c r="O455" t="s">
        <v>7</v>
      </c>
      <c r="P455" t="s">
        <v>8</v>
      </c>
      <c r="Q455" s="4">
        <v>1.375E-2</v>
      </c>
      <c r="R455" s="1">
        <v>45105</v>
      </c>
      <c r="S455" s="1">
        <v>45107</v>
      </c>
      <c r="T455" s="1">
        <v>45199</v>
      </c>
      <c r="U455" s="1">
        <v>45199</v>
      </c>
      <c r="V455" s="5">
        <f t="shared" si="360"/>
        <v>0</v>
      </c>
      <c r="W455">
        <f t="shared" si="361"/>
        <v>0</v>
      </c>
      <c r="X455" s="6">
        <v>-2421.4168463572105</v>
      </c>
      <c r="Y455" s="6">
        <v>-2421.4168463572105</v>
      </c>
      <c r="Z455" s="6">
        <v>-2444.0017425133333</v>
      </c>
      <c r="AA455" s="6">
        <v>-2444.0017425133333</v>
      </c>
      <c r="AB455">
        <v>0.99075905071454762</v>
      </c>
      <c r="AC455">
        <v>-36.717320810833328</v>
      </c>
      <c r="AD455" s="7">
        <v>265800.03000000003</v>
      </c>
      <c r="AE455" s="13">
        <v>3.5979999999999998E-2</v>
      </c>
      <c r="AF455" s="8">
        <v>1.375E-2</v>
      </c>
      <c r="AG455" s="6">
        <v>-925.3608014844815</v>
      </c>
      <c r="AH455" s="6">
        <v>-933.99177208333333</v>
      </c>
      <c r="AI455" s="9">
        <v>-3346.7776478416918</v>
      </c>
      <c r="AJ455" t="s">
        <v>6</v>
      </c>
      <c r="AK455">
        <f>VLOOKUP(I455,$AR$2:$AS$603,2,FALSE)</f>
        <v>3.5979999999999999</v>
      </c>
      <c r="AL455" s="8">
        <f>AK455/100+$AT$1</f>
        <v>4.598E-2</v>
      </c>
      <c r="AM455" s="35">
        <f>AK455/100-$AT$1</f>
        <v>2.5979999999999996E-2</v>
      </c>
      <c r="AN455" s="4">
        <f>IF(AND(RIGHT(O455,3)="Max",AM455&lt;0%),0%,AM455)</f>
        <v>2.5979999999999996E-2</v>
      </c>
      <c r="AO455" s="36">
        <f>-(((AL455+AF455)*AD455*V455))</f>
        <v>0</v>
      </c>
      <c r="AP455" s="37">
        <f>-(((AE455+AF455)*AD455*V455))</f>
        <v>0</v>
      </c>
      <c r="AQ455" s="36">
        <f>-(((AN455+AF455)*AD455*V455))</f>
        <v>0</v>
      </c>
      <c r="AT455" s="10"/>
      <c r="BU455" s="1"/>
      <c r="CC455" s="11"/>
      <c r="CD455" s="11"/>
    </row>
    <row r="456" spans="1:82" ht="15" customHeight="1" x14ac:dyDescent="0.25">
      <c r="A456">
        <v>29952</v>
      </c>
      <c r="B456" t="s">
        <v>1003</v>
      </c>
      <c r="C456" t="s">
        <v>1004</v>
      </c>
      <c r="D456">
        <v>31045</v>
      </c>
      <c r="E456" t="s">
        <v>127</v>
      </c>
      <c r="F456" t="s">
        <v>3</v>
      </c>
      <c r="G456" t="s">
        <v>4</v>
      </c>
      <c r="H456" t="s">
        <v>321</v>
      </c>
      <c r="I456" s="1"/>
      <c r="J456" s="1">
        <v>45107</v>
      </c>
      <c r="K456" s="1">
        <v>45137</v>
      </c>
      <c r="L456" s="1">
        <v>45137</v>
      </c>
      <c r="M456" s="2">
        <v>454051.3</v>
      </c>
      <c r="N456" s="39">
        <f t="shared" si="359"/>
        <v>45107</v>
      </c>
      <c r="O456">
        <v>0.01</v>
      </c>
      <c r="P456" t="s">
        <v>109</v>
      </c>
      <c r="Q456" s="4"/>
      <c r="R456" s="1">
        <v>45137</v>
      </c>
      <c r="S456" s="1">
        <v>45107</v>
      </c>
      <c r="T456" s="1">
        <v>45137</v>
      </c>
      <c r="U456" s="1">
        <v>45137</v>
      </c>
      <c r="V456" s="5">
        <f t="shared" si="360"/>
        <v>0</v>
      </c>
      <c r="W456">
        <f t="shared" si="361"/>
        <v>0</v>
      </c>
      <c r="X456" s="6">
        <v>-377.23181605054663</v>
      </c>
      <c r="Y456" s="6">
        <v>-377.23181605054663</v>
      </c>
      <c r="Z456" s="6">
        <v>-378.37608333333333</v>
      </c>
      <c r="AA456" s="6">
        <v>-378.37608333333333</v>
      </c>
      <c r="AB456">
        <v>0.99697584669541961</v>
      </c>
      <c r="AC456">
        <v>-12.61253611111111</v>
      </c>
      <c r="AD456" s="7">
        <v>454051.3</v>
      </c>
      <c r="AE456" s="13">
        <v>0.01</v>
      </c>
      <c r="AF456" s="8">
        <v>0</v>
      </c>
      <c r="AG456" s="6">
        <v>0</v>
      </c>
      <c r="AH456" s="6">
        <v>0</v>
      </c>
      <c r="AI456" s="9">
        <v>-377.23181605054663</v>
      </c>
      <c r="AJ456" t="s">
        <v>6</v>
      </c>
      <c r="AO456" s="40">
        <f>AP456</f>
        <v>0</v>
      </c>
      <c r="AP456" s="40">
        <f>-V456*M456*AE456</f>
        <v>0</v>
      </c>
      <c r="AQ456" s="40">
        <f>AP456</f>
        <v>0</v>
      </c>
      <c r="AT456" s="10"/>
      <c r="BU456" s="1"/>
      <c r="CC456" s="11"/>
      <c r="CD456" s="11"/>
    </row>
    <row r="457" spans="1:82" ht="15" customHeight="1" x14ac:dyDescent="0.25">
      <c r="A457">
        <v>30025</v>
      </c>
      <c r="B457" t="s">
        <v>1005</v>
      </c>
      <c r="C457" t="s">
        <v>1006</v>
      </c>
      <c r="D457">
        <v>31046</v>
      </c>
      <c r="E457" t="s">
        <v>2</v>
      </c>
      <c r="F457" t="s">
        <v>3</v>
      </c>
      <c r="G457" t="s">
        <v>4</v>
      </c>
      <c r="H457" t="s">
        <v>729</v>
      </c>
      <c r="I457" s="1">
        <v>45105</v>
      </c>
      <c r="J457" s="1">
        <v>45107</v>
      </c>
      <c r="K457" s="1">
        <v>45199</v>
      </c>
      <c r="L457" s="1">
        <v>45199</v>
      </c>
      <c r="M457" s="2">
        <v>877777.79</v>
      </c>
      <c r="N457" s="39">
        <f t="shared" si="359"/>
        <v>45107</v>
      </c>
      <c r="O457" t="s">
        <v>7</v>
      </c>
      <c r="P457" t="s">
        <v>109</v>
      </c>
      <c r="Q457" s="4">
        <v>0.01</v>
      </c>
      <c r="R457" s="1">
        <v>45105</v>
      </c>
      <c r="S457" s="1">
        <v>45107</v>
      </c>
      <c r="T457" s="1">
        <v>45199</v>
      </c>
      <c r="U457" s="1">
        <v>45199</v>
      </c>
      <c r="V457" s="5">
        <f t="shared" si="360"/>
        <v>0</v>
      </c>
      <c r="W457">
        <f t="shared" si="361"/>
        <v>0</v>
      </c>
      <c r="X457" s="6">
        <v>-7822.6482781786281</v>
      </c>
      <c r="Y457" s="6">
        <v>-7822.6482781786281</v>
      </c>
      <c r="Z457" s="6">
        <v>-7895.6112210499996</v>
      </c>
      <c r="AA457" s="6">
        <v>-7895.6112210499996</v>
      </c>
      <c r="AB457">
        <v>0.99075905071454762</v>
      </c>
      <c r="AC457">
        <v>-112.11172995611111</v>
      </c>
      <c r="AD457" s="7">
        <v>877777.79</v>
      </c>
      <c r="AE457" s="13">
        <v>3.5979999999999998E-2</v>
      </c>
      <c r="AF457" s="8">
        <v>0.01</v>
      </c>
      <c r="AG457" s="6">
        <v>-2174.165724896784</v>
      </c>
      <c r="AH457" s="6">
        <v>-2194.4444750000002</v>
      </c>
      <c r="AI457" s="9">
        <v>-9996.8140030754112</v>
      </c>
      <c r="AJ457" t="s">
        <v>6</v>
      </c>
      <c r="AK457">
        <f>VLOOKUP(I457,$AR$2:$AS$603,2,FALSE)</f>
        <v>3.5979999999999999</v>
      </c>
      <c r="AL457" s="8">
        <f>AK457/100+$AT$1</f>
        <v>4.598E-2</v>
      </c>
      <c r="AM457" s="35">
        <f>AK457/100-$AT$1</f>
        <v>2.5979999999999996E-2</v>
      </c>
      <c r="AN457" s="4">
        <f>IF(AND(RIGHT(O457,3)="Max",AM457&lt;0%),0%,AM457)</f>
        <v>2.5979999999999996E-2</v>
      </c>
      <c r="AO457" s="36">
        <f>-(((AL457+AF457)*AD457*V457))</f>
        <v>0</v>
      </c>
      <c r="AP457" s="37">
        <f>-(((AE457+AF457)*AD457*V457))</f>
        <v>0</v>
      </c>
      <c r="AQ457" s="36">
        <f>-(((AN457+AF457)*AD457*V457))</f>
        <v>0</v>
      </c>
      <c r="AT457" s="10"/>
      <c r="BU457" s="1"/>
      <c r="CC457" s="11"/>
      <c r="CD457" s="11"/>
    </row>
    <row r="458" spans="1:82" ht="15" customHeight="1" x14ac:dyDescent="0.25">
      <c r="A458">
        <v>30156</v>
      </c>
      <c r="B458" t="s">
        <v>1007</v>
      </c>
      <c r="C458" t="s">
        <v>1008</v>
      </c>
      <c r="D458">
        <v>31050</v>
      </c>
      <c r="E458" t="s">
        <v>127</v>
      </c>
      <c r="F458" t="s">
        <v>3</v>
      </c>
      <c r="G458" t="s">
        <v>4</v>
      </c>
      <c r="H458" t="s">
        <v>246</v>
      </c>
      <c r="I458" s="1"/>
      <c r="J458" s="1">
        <v>45107</v>
      </c>
      <c r="K458" s="1">
        <v>45138</v>
      </c>
      <c r="L458" s="1">
        <v>45138</v>
      </c>
      <c r="M458" s="2">
        <v>42857142.859999999</v>
      </c>
      <c r="N458" s="39">
        <f t="shared" si="359"/>
        <v>45107</v>
      </c>
      <c r="O458">
        <v>1.7999999999999999E-2</v>
      </c>
      <c r="P458" t="s">
        <v>109</v>
      </c>
      <c r="Q458" s="4"/>
      <c r="R458" s="1">
        <v>45138</v>
      </c>
      <c r="S458" s="1">
        <v>45107</v>
      </c>
      <c r="T458" s="1">
        <v>45138</v>
      </c>
      <c r="U458" s="1">
        <v>45138</v>
      </c>
      <c r="V458" s="5">
        <f t="shared" si="360"/>
        <v>0</v>
      </c>
      <c r="W458">
        <f t="shared" si="361"/>
        <v>0</v>
      </c>
      <c r="X458" s="6">
        <v>-64085.035901568182</v>
      </c>
      <c r="Y458" s="6">
        <v>-64085.035901568182</v>
      </c>
      <c r="Z458" s="6">
        <v>-64285.714289999989</v>
      </c>
      <c r="AA458" s="6">
        <v>-64285.714289999989</v>
      </c>
      <c r="AB458">
        <v>0.99687833618015775</v>
      </c>
      <c r="AC458">
        <v>-2142.8571429999997</v>
      </c>
      <c r="AD458" s="7">
        <v>42857142.859999999</v>
      </c>
      <c r="AE458" s="13">
        <v>1.7999999999999999E-2</v>
      </c>
      <c r="AF458" s="8">
        <v>0</v>
      </c>
      <c r="AG458" s="6">
        <v>0</v>
      </c>
      <c r="AH458" s="6">
        <v>0</v>
      </c>
      <c r="AI458" s="9">
        <v>-64085.035901568182</v>
      </c>
      <c r="AJ458" t="s">
        <v>6</v>
      </c>
      <c r="AO458" s="40">
        <f>AP458</f>
        <v>0</v>
      </c>
      <c r="AP458" s="40">
        <f>-V458*M458*AE458</f>
        <v>0</v>
      </c>
      <c r="AQ458" s="40">
        <f>AP458</f>
        <v>0</v>
      </c>
      <c r="AT458" s="10"/>
      <c r="BU458" s="1"/>
      <c r="CC458" s="11"/>
      <c r="CD458" s="11"/>
    </row>
    <row r="459" spans="1:82" ht="15" customHeight="1" x14ac:dyDescent="0.25">
      <c r="A459">
        <v>30230</v>
      </c>
      <c r="B459" t="s">
        <v>1009</v>
      </c>
      <c r="C459" t="s">
        <v>1010</v>
      </c>
      <c r="D459">
        <v>31051</v>
      </c>
      <c r="E459" t="s">
        <v>2</v>
      </c>
      <c r="F459" t="s">
        <v>3</v>
      </c>
      <c r="G459" t="s">
        <v>4</v>
      </c>
      <c r="H459" t="s">
        <v>95</v>
      </c>
      <c r="I459" s="1">
        <v>45105</v>
      </c>
      <c r="J459" s="1">
        <v>45107</v>
      </c>
      <c r="K459" s="1">
        <v>45291</v>
      </c>
      <c r="L459" s="1">
        <v>45291</v>
      </c>
      <c r="M459" s="2">
        <v>8611578.9600000009</v>
      </c>
      <c r="N459" s="39">
        <f t="shared" si="359"/>
        <v>45107</v>
      </c>
      <c r="O459" t="s">
        <v>33</v>
      </c>
      <c r="P459" t="s">
        <v>8</v>
      </c>
      <c r="Q459" s="4">
        <v>1.6049999999999998E-2</v>
      </c>
      <c r="R459" s="1">
        <v>45105</v>
      </c>
      <c r="S459" s="1">
        <v>45107</v>
      </c>
      <c r="T459" s="1">
        <v>45291</v>
      </c>
      <c r="U459" s="1">
        <v>45291</v>
      </c>
      <c r="V459" s="5">
        <f t="shared" si="360"/>
        <v>0</v>
      </c>
      <c r="W459">
        <f t="shared" si="361"/>
        <v>0</v>
      </c>
      <c r="X459" s="6">
        <v>-169712.45111668343</v>
      </c>
      <c r="Y459" s="6">
        <v>-169712.45111668343</v>
      </c>
      <c r="Z459" s="6">
        <v>-172977.91604320001</v>
      </c>
      <c r="AA459" s="6">
        <v>-172977.91604320001</v>
      </c>
      <c r="AB459">
        <v>0.98112207037052612</v>
      </c>
      <c r="AC459">
        <v>-1324.0302651000002</v>
      </c>
      <c r="AD459" s="7">
        <v>8611578.9600000009</v>
      </c>
      <c r="AE459" s="13">
        <v>3.9300000000000002E-2</v>
      </c>
      <c r="AF459" s="8">
        <v>1.6049999999999998E-2</v>
      </c>
      <c r="AG459" s="6">
        <v>-69310.046830095904</v>
      </c>
      <c r="AH459" s="6">
        <v>-70643.652735199998</v>
      </c>
      <c r="AI459" s="9">
        <v>-239022.49794677933</v>
      </c>
      <c r="AJ459" t="s">
        <v>6</v>
      </c>
      <c r="AK459">
        <f t="shared" ref="AK459:AK463" si="365">VLOOKUP(I459,$AR$2:$AS$603,2,FALSE)</f>
        <v>3.5979999999999999</v>
      </c>
      <c r="AL459" s="8">
        <f t="shared" ref="AL459:AL463" si="366">AK459/100+$AT$1</f>
        <v>4.598E-2</v>
      </c>
      <c r="AM459" s="35">
        <f t="shared" ref="AM459:AM463" si="367">AK459/100-$AT$1</f>
        <v>2.5979999999999996E-2</v>
      </c>
      <c r="AN459" s="4">
        <f t="shared" ref="AN459:AN463" si="368">IF(AND(RIGHT(O459,3)="Max",AM459&lt;0%),0%,AM459)</f>
        <v>2.5979999999999996E-2</v>
      </c>
      <c r="AO459" s="36">
        <f t="shared" ref="AO459:AO463" si="369">-(((AL459+AF459)*AD459*V459))</f>
        <v>0</v>
      </c>
      <c r="AP459" s="37">
        <f t="shared" ref="AP459:AP463" si="370">-(((AE459+AF459)*AD459*V459))</f>
        <v>0</v>
      </c>
      <c r="AQ459" s="36">
        <f t="shared" ref="AQ459:AQ463" si="371">-(((AN459+AF459)*AD459*V459))</f>
        <v>0</v>
      </c>
      <c r="AT459" s="10"/>
      <c r="BU459" s="1"/>
      <c r="CC459" s="11"/>
      <c r="CD459" s="11"/>
    </row>
    <row r="460" spans="1:82" ht="15" customHeight="1" x14ac:dyDescent="0.25">
      <c r="A460">
        <v>30540</v>
      </c>
      <c r="B460" t="s">
        <v>1011</v>
      </c>
      <c r="C460" t="s">
        <v>1012</v>
      </c>
      <c r="D460">
        <v>31059</v>
      </c>
      <c r="E460" t="s">
        <v>2</v>
      </c>
      <c r="F460" t="s">
        <v>3</v>
      </c>
      <c r="G460" t="s">
        <v>4</v>
      </c>
      <c r="H460" t="s">
        <v>1013</v>
      </c>
      <c r="I460" s="1">
        <v>45033</v>
      </c>
      <c r="J460" s="1">
        <v>45035</v>
      </c>
      <c r="K460" s="1">
        <v>45126</v>
      </c>
      <c r="L460" s="1">
        <v>45126</v>
      </c>
      <c r="M460" s="2">
        <v>42000000</v>
      </c>
      <c r="N460" s="39">
        <f t="shared" si="359"/>
        <v>45107</v>
      </c>
      <c r="O460" t="s">
        <v>7</v>
      </c>
      <c r="P460" t="s">
        <v>8</v>
      </c>
      <c r="Q460" s="4">
        <v>1.35E-2</v>
      </c>
      <c r="R460" s="1">
        <v>45033</v>
      </c>
      <c r="S460" s="1">
        <v>45035</v>
      </c>
      <c r="T460" s="1">
        <v>45126</v>
      </c>
      <c r="U460" s="1">
        <v>45126</v>
      </c>
      <c r="V460" s="5">
        <f t="shared" si="360"/>
        <v>0.19726027397260273</v>
      </c>
      <c r="W460">
        <f t="shared" si="361"/>
        <v>72</v>
      </c>
      <c r="X460" s="6">
        <v>-341069.57855881215</v>
      </c>
      <c r="Y460" s="6">
        <v>-341069.57855881215</v>
      </c>
      <c r="Z460" s="6">
        <v>-341750.49999999994</v>
      </c>
      <c r="AA460" s="6">
        <v>-341750.49999999994</v>
      </c>
      <c r="AB460">
        <v>0.99800754807619063</v>
      </c>
      <c r="AC460">
        <v>-5330.4999999999991</v>
      </c>
      <c r="AD460" s="7">
        <v>42000000</v>
      </c>
      <c r="AE460" s="13">
        <v>3.2189999999999996E-2</v>
      </c>
      <c r="AF460" s="8">
        <v>1.35E-2</v>
      </c>
      <c r="AG460" s="6">
        <v>-143039.43182802002</v>
      </c>
      <c r="AH460" s="6">
        <v>-143325</v>
      </c>
      <c r="AI460" s="9">
        <v>-484109.01038683217</v>
      </c>
      <c r="AJ460" t="s">
        <v>6</v>
      </c>
      <c r="AK460">
        <f t="shared" si="365"/>
        <v>3.2189999999999999</v>
      </c>
      <c r="AL460" s="8">
        <f t="shared" si="366"/>
        <v>4.2189999999999998E-2</v>
      </c>
      <c r="AM460" s="35">
        <f t="shared" si="367"/>
        <v>2.2189999999999994E-2</v>
      </c>
      <c r="AN460" s="4">
        <f t="shared" si="368"/>
        <v>2.2189999999999994E-2</v>
      </c>
      <c r="AO460" s="36">
        <f t="shared" si="369"/>
        <v>-461387.83561643836</v>
      </c>
      <c r="AP460" s="37">
        <f t="shared" si="370"/>
        <v>-378538.52054794517</v>
      </c>
      <c r="AQ460" s="36">
        <f t="shared" si="371"/>
        <v>-295689.20547945198</v>
      </c>
      <c r="AT460" s="10"/>
      <c r="BU460" s="1"/>
      <c r="CC460" s="11"/>
      <c r="CD460" s="11"/>
    </row>
    <row r="461" spans="1:82" ht="15" customHeight="1" x14ac:dyDescent="0.25">
      <c r="A461">
        <v>30590</v>
      </c>
      <c r="B461" t="s">
        <v>1014</v>
      </c>
      <c r="C461" t="s">
        <v>1015</v>
      </c>
      <c r="D461">
        <v>31070</v>
      </c>
      <c r="E461" t="s">
        <v>2</v>
      </c>
      <c r="F461" t="s">
        <v>3</v>
      </c>
      <c r="G461" t="s">
        <v>4</v>
      </c>
      <c r="H461" t="s">
        <v>156</v>
      </c>
      <c r="I461" s="1">
        <v>44985</v>
      </c>
      <c r="J461" s="1">
        <v>44987</v>
      </c>
      <c r="K461" s="1">
        <v>45173</v>
      </c>
      <c r="L461" s="1">
        <v>45173</v>
      </c>
      <c r="M461" s="2">
        <v>11417823.51</v>
      </c>
      <c r="N461" s="39">
        <f t="shared" si="359"/>
        <v>45107</v>
      </c>
      <c r="O461" t="s">
        <v>174</v>
      </c>
      <c r="P461" t="s">
        <v>8</v>
      </c>
      <c r="Q461" s="4">
        <v>0.05</v>
      </c>
      <c r="R461" s="1">
        <v>44985</v>
      </c>
      <c r="S461" s="1">
        <v>44987</v>
      </c>
      <c r="T461" s="1">
        <v>45173</v>
      </c>
      <c r="U461" s="1">
        <v>45173</v>
      </c>
      <c r="V461" s="5">
        <f t="shared" si="360"/>
        <v>0.32876712328767121</v>
      </c>
      <c r="W461">
        <f t="shared" si="361"/>
        <v>120</v>
      </c>
      <c r="X461" s="6">
        <v>-192819.75462024208</v>
      </c>
      <c r="Y461" s="6">
        <v>-192819.75462024208</v>
      </c>
      <c r="Z461" s="6">
        <v>-194083.96996414999</v>
      </c>
      <c r="AA461" s="6">
        <v>-194083.96996414999</v>
      </c>
      <c r="AB461">
        <v>0.99348624544241637</v>
      </c>
      <c r="AC461">
        <v>-2629.2710249416668</v>
      </c>
      <c r="AD461" s="7">
        <v>11417823.51</v>
      </c>
      <c r="AE461" s="13">
        <v>3.2899999999999999E-2</v>
      </c>
      <c r="AF461" s="8">
        <v>0.05</v>
      </c>
      <c r="AG461" s="6">
        <v>-293039.14076024637</v>
      </c>
      <c r="AH461" s="6">
        <v>-294960.44067500002</v>
      </c>
      <c r="AI461" s="9">
        <v>-485858.89538048848</v>
      </c>
      <c r="AJ461" t="s">
        <v>6</v>
      </c>
      <c r="AK461">
        <f t="shared" si="365"/>
        <v>2.7440000000000002</v>
      </c>
      <c r="AL461" s="8">
        <f t="shared" si="366"/>
        <v>3.7440000000000001E-2</v>
      </c>
      <c r="AM461" s="35">
        <f t="shared" si="367"/>
        <v>1.7440000000000004E-2</v>
      </c>
      <c r="AN461" s="4">
        <f t="shared" si="368"/>
        <v>1.7440000000000004E-2</v>
      </c>
      <c r="AO461" s="36">
        <f t="shared" si="369"/>
        <v>-328232.70828966575</v>
      </c>
      <c r="AP461" s="37">
        <f t="shared" si="370"/>
        <v>-311190.43363693147</v>
      </c>
      <c r="AQ461" s="36">
        <f t="shared" si="371"/>
        <v>-253156.60849788491</v>
      </c>
      <c r="AT461" s="10"/>
      <c r="BU461" s="1"/>
      <c r="CC461" s="11"/>
      <c r="CD461" s="11"/>
    </row>
    <row r="462" spans="1:82" ht="15" customHeight="1" x14ac:dyDescent="0.25">
      <c r="A462">
        <v>30610</v>
      </c>
      <c r="B462" t="s">
        <v>1016</v>
      </c>
      <c r="C462" t="s">
        <v>1017</v>
      </c>
      <c r="D462">
        <v>31073</v>
      </c>
      <c r="E462" t="s">
        <v>2</v>
      </c>
      <c r="F462" t="s">
        <v>3</v>
      </c>
      <c r="G462" t="s">
        <v>4</v>
      </c>
      <c r="H462" t="s">
        <v>95</v>
      </c>
      <c r="I462" s="1">
        <v>45062</v>
      </c>
      <c r="J462" s="1">
        <v>45065</v>
      </c>
      <c r="K462" s="1">
        <v>45250</v>
      </c>
      <c r="L462" s="1">
        <v>45250</v>
      </c>
      <c r="M462" s="2">
        <v>14000000</v>
      </c>
      <c r="N462" s="39">
        <f t="shared" si="359"/>
        <v>45107</v>
      </c>
      <c r="O462" t="s">
        <v>174</v>
      </c>
      <c r="P462" t="s">
        <v>8</v>
      </c>
      <c r="Q462" s="4">
        <v>1.4E-2</v>
      </c>
      <c r="R462" s="1">
        <v>45062</v>
      </c>
      <c r="S462" s="1">
        <v>45065</v>
      </c>
      <c r="T462" s="1">
        <v>45250</v>
      </c>
      <c r="U462" s="1">
        <v>45250</v>
      </c>
      <c r="V462" s="5">
        <f t="shared" si="360"/>
        <v>0.11506849315068493</v>
      </c>
      <c r="W462">
        <f t="shared" si="361"/>
        <v>42</v>
      </c>
      <c r="X462" s="6">
        <v>-259340.69251475699</v>
      </c>
      <c r="Y462" s="6">
        <v>-259340.69251475699</v>
      </c>
      <c r="Z462" s="6">
        <v>-263172.77777777775</v>
      </c>
      <c r="AA462" s="6">
        <v>-263172.77777777775</v>
      </c>
      <c r="AB462">
        <v>0.98543889951164876</v>
      </c>
      <c r="AC462">
        <v>-1967</v>
      </c>
      <c r="AD462" s="7">
        <v>14000000</v>
      </c>
      <c r="AE462" s="13">
        <v>3.6580000000000001E-2</v>
      </c>
      <c r="AF462" s="8">
        <v>1.4E-2</v>
      </c>
      <c r="AG462" s="6">
        <v>-99255.595823034397</v>
      </c>
      <c r="AH462" s="6">
        <v>-100722.22222222222</v>
      </c>
      <c r="AI462" s="9">
        <v>-358596.2883377914</v>
      </c>
      <c r="AJ462" t="s">
        <v>6</v>
      </c>
      <c r="AK462">
        <f t="shared" si="365"/>
        <v>3.3820000000000001</v>
      </c>
      <c r="AL462" s="8">
        <f t="shared" si="366"/>
        <v>4.3820000000000005E-2</v>
      </c>
      <c r="AM462" s="35">
        <f t="shared" si="367"/>
        <v>2.3820000000000001E-2</v>
      </c>
      <c r="AN462" s="4">
        <f t="shared" si="368"/>
        <v>2.3820000000000001E-2</v>
      </c>
      <c r="AO462" s="36">
        <f t="shared" si="369"/>
        <v>-93145.643835616444</v>
      </c>
      <c r="AP462" s="37">
        <f t="shared" si="370"/>
        <v>-81482.301369863009</v>
      </c>
      <c r="AQ462" s="36">
        <f t="shared" si="371"/>
        <v>-60926.465753424658</v>
      </c>
      <c r="AT462" s="10"/>
      <c r="BU462" s="1"/>
      <c r="CC462" s="11"/>
      <c r="CD462" s="11"/>
    </row>
    <row r="463" spans="1:82" ht="15" customHeight="1" x14ac:dyDescent="0.25">
      <c r="A463">
        <v>30625</v>
      </c>
      <c r="B463" t="s">
        <v>1018</v>
      </c>
      <c r="C463" t="s">
        <v>1019</v>
      </c>
      <c r="D463">
        <v>31075</v>
      </c>
      <c r="E463" t="s">
        <v>2</v>
      </c>
      <c r="F463" t="s">
        <v>3</v>
      </c>
      <c r="G463" t="s">
        <v>4</v>
      </c>
      <c r="H463" t="s">
        <v>686</v>
      </c>
      <c r="I463" s="1">
        <v>45062</v>
      </c>
      <c r="J463" s="1">
        <v>45065</v>
      </c>
      <c r="K463" s="1">
        <v>45250</v>
      </c>
      <c r="L463" s="1">
        <v>45250</v>
      </c>
      <c r="M463" s="2">
        <v>5000000</v>
      </c>
      <c r="N463" s="39">
        <f t="shared" si="359"/>
        <v>45107</v>
      </c>
      <c r="O463" t="s">
        <v>174</v>
      </c>
      <c r="P463" t="s">
        <v>8</v>
      </c>
      <c r="Q463" s="4">
        <v>1.4999999999999999E-2</v>
      </c>
      <c r="R463" s="1">
        <v>45062</v>
      </c>
      <c r="S463" s="1">
        <v>45065</v>
      </c>
      <c r="T463" s="1">
        <v>45250</v>
      </c>
      <c r="U463" s="1">
        <v>45250</v>
      </c>
      <c r="V463" s="5">
        <f t="shared" si="360"/>
        <v>0.11506849315068493</v>
      </c>
      <c r="W463">
        <f t="shared" si="361"/>
        <v>42</v>
      </c>
      <c r="X463" s="6">
        <v>-92621.675898127491</v>
      </c>
      <c r="Y463" s="6">
        <v>-92621.675898127491</v>
      </c>
      <c r="Z463" s="6">
        <v>-93990.277777777766</v>
      </c>
      <c r="AA463" s="6">
        <v>-93990.277777777766</v>
      </c>
      <c r="AB463">
        <v>0.98543889951164876</v>
      </c>
      <c r="AC463">
        <v>-716.3888888888888</v>
      </c>
      <c r="AD463" s="7">
        <v>5000000</v>
      </c>
      <c r="AE463" s="13">
        <v>3.6580000000000001E-2</v>
      </c>
      <c r="AF463" s="8">
        <v>1.4999999999999999E-2</v>
      </c>
      <c r="AG463" s="6">
        <v>-37980.457585344797</v>
      </c>
      <c r="AH463" s="6">
        <v>-38541.666666666664</v>
      </c>
      <c r="AI463" s="9">
        <v>-130602.13348347228</v>
      </c>
      <c r="AJ463" t="s">
        <v>6</v>
      </c>
      <c r="AK463">
        <f t="shared" si="365"/>
        <v>3.3820000000000001</v>
      </c>
      <c r="AL463" s="8">
        <f t="shared" si="366"/>
        <v>4.3820000000000005E-2</v>
      </c>
      <c r="AM463" s="35">
        <f t="shared" si="367"/>
        <v>2.3820000000000001E-2</v>
      </c>
      <c r="AN463" s="4">
        <f t="shared" si="368"/>
        <v>2.3820000000000001E-2</v>
      </c>
      <c r="AO463" s="36">
        <f t="shared" si="369"/>
        <v>-33841.643835616436</v>
      </c>
      <c r="AP463" s="37">
        <f t="shared" si="370"/>
        <v>-29676.164383561645</v>
      </c>
      <c r="AQ463" s="36">
        <f t="shared" si="371"/>
        <v>-22334.794520547945</v>
      </c>
      <c r="AT463" s="10"/>
      <c r="BU463" s="1"/>
      <c r="CC463" s="11"/>
      <c r="CD463" s="11"/>
    </row>
    <row r="464" spans="1:82" ht="15" customHeight="1" x14ac:dyDescent="0.25">
      <c r="A464">
        <v>30645</v>
      </c>
      <c r="B464" t="s">
        <v>1020</v>
      </c>
      <c r="C464" t="s">
        <v>1021</v>
      </c>
      <c r="D464">
        <v>31077</v>
      </c>
      <c r="E464" t="s">
        <v>127</v>
      </c>
      <c r="F464" t="s">
        <v>3</v>
      </c>
      <c r="G464" t="s">
        <v>4</v>
      </c>
      <c r="H464" t="s">
        <v>1022</v>
      </c>
      <c r="I464" s="1"/>
      <c r="J464" s="1">
        <v>44927</v>
      </c>
      <c r="K464" s="1">
        <v>45292</v>
      </c>
      <c r="L464" s="1">
        <v>45292</v>
      </c>
      <c r="M464" s="2">
        <v>37500000</v>
      </c>
      <c r="N464" s="39">
        <f t="shared" si="359"/>
        <v>45107</v>
      </c>
      <c r="O464">
        <v>0.03</v>
      </c>
      <c r="P464" t="s">
        <v>8</v>
      </c>
      <c r="Q464" s="4"/>
      <c r="R464" s="1">
        <v>45292</v>
      </c>
      <c r="S464" s="1">
        <v>44927</v>
      </c>
      <c r="T464" s="1">
        <v>45292</v>
      </c>
      <c r="U464" s="1">
        <v>45292</v>
      </c>
      <c r="V464" s="5">
        <f t="shared" si="360"/>
        <v>0.49315068493150682</v>
      </c>
      <c r="W464">
        <f t="shared" si="361"/>
        <v>180</v>
      </c>
      <c r="X464" s="6">
        <v>-1118972.538472167</v>
      </c>
      <c r="Y464" s="6">
        <v>-1118972.538472167</v>
      </c>
      <c r="Z464" s="6">
        <v>-1140625</v>
      </c>
      <c r="AA464" s="6">
        <v>-1140625</v>
      </c>
      <c r="AB464">
        <v>0.98101702003039304</v>
      </c>
      <c r="AC464">
        <v>-3125</v>
      </c>
      <c r="AD464" s="7">
        <v>37500000</v>
      </c>
      <c r="AE464" s="13">
        <v>0.03</v>
      </c>
      <c r="AF464" s="8">
        <v>0</v>
      </c>
      <c r="AG464" s="6">
        <v>0</v>
      </c>
      <c r="AH464" s="6">
        <v>0</v>
      </c>
      <c r="AI464" s="9">
        <v>-1118972.538472167</v>
      </c>
      <c r="AJ464" t="s">
        <v>6</v>
      </c>
      <c r="AO464" s="40">
        <f>AP464</f>
        <v>-554794.52054794517</v>
      </c>
      <c r="AP464" s="40">
        <f>-V464*M464*AE464</f>
        <v>-554794.52054794517</v>
      </c>
      <c r="AQ464" s="40">
        <f>AP464</f>
        <v>-554794.52054794517</v>
      </c>
      <c r="AT464" s="10"/>
      <c r="BU464" s="1"/>
      <c r="CC464" s="11"/>
      <c r="CD464" s="11"/>
    </row>
    <row r="465" spans="1:82" ht="15" customHeight="1" x14ac:dyDescent="0.25">
      <c r="A465">
        <v>30688</v>
      </c>
      <c r="B465" t="s">
        <v>1023</v>
      </c>
      <c r="C465" t="s">
        <v>1024</v>
      </c>
      <c r="D465">
        <v>31078</v>
      </c>
      <c r="E465" t="s">
        <v>2</v>
      </c>
      <c r="F465" t="s">
        <v>3</v>
      </c>
      <c r="G465" t="s">
        <v>4</v>
      </c>
      <c r="H465" t="s">
        <v>1025</v>
      </c>
      <c r="I465" s="1">
        <v>45071</v>
      </c>
      <c r="J465" s="1">
        <v>45075</v>
      </c>
      <c r="K465" s="1">
        <v>45166</v>
      </c>
      <c r="L465" s="1">
        <v>45132</v>
      </c>
      <c r="M465" s="2">
        <v>21420301.68</v>
      </c>
      <c r="N465" s="39">
        <f t="shared" si="359"/>
        <v>45107</v>
      </c>
      <c r="O465" t="s">
        <v>7</v>
      </c>
      <c r="P465" t="s">
        <v>8</v>
      </c>
      <c r="Q465" s="4"/>
      <c r="R465" s="1">
        <v>45071</v>
      </c>
      <c r="S465" s="1">
        <v>45075</v>
      </c>
      <c r="T465" s="1">
        <v>45166</v>
      </c>
      <c r="U465" s="1">
        <v>45132</v>
      </c>
      <c r="V465" s="5">
        <f t="shared" si="360"/>
        <v>8.7671232876712329E-2</v>
      </c>
      <c r="W465">
        <f t="shared" si="361"/>
        <v>32</v>
      </c>
      <c r="X465" s="6">
        <v>-186705.79219908142</v>
      </c>
      <c r="Y465" s="6">
        <v>-186705.79219908142</v>
      </c>
      <c r="Z465" s="6">
        <v>-187181.90123905998</v>
      </c>
      <c r="AA465" s="6">
        <v>-187181.90123905998</v>
      </c>
      <c r="AB465">
        <v>0.99745643656343408</v>
      </c>
      <c r="AC465">
        <v>-2056.9439696599998</v>
      </c>
      <c r="AD465" s="7">
        <v>21420301.68</v>
      </c>
      <c r="AE465" s="13">
        <v>3.4569999999999997E-2</v>
      </c>
      <c r="AF465" s="8">
        <v>0</v>
      </c>
      <c r="AG465" s="6">
        <v>0</v>
      </c>
      <c r="AH465" s="6">
        <v>0</v>
      </c>
      <c r="AI465" s="9">
        <v>-186705.79219908142</v>
      </c>
      <c r="AJ465" t="s">
        <v>6</v>
      </c>
      <c r="AK465">
        <f t="shared" ref="AK465:AK467" si="372">VLOOKUP(I465,$AR$2:$AS$603,2,FALSE)</f>
        <v>3.4569999999999999</v>
      </c>
      <c r="AL465" s="8">
        <f t="shared" ref="AL465:AL467" si="373">AK465/100+$AT$1</f>
        <v>4.4569999999999999E-2</v>
      </c>
      <c r="AM465" s="35">
        <f t="shared" ref="AM465:AM467" si="374">AK465/100-$AT$1</f>
        <v>2.4569999999999995E-2</v>
      </c>
      <c r="AN465" s="4">
        <f t="shared" ref="AN465:AN467" si="375">IF(AND(RIGHT(O465,3)="Max",AM465&lt;0%),0%,AM465)</f>
        <v>2.4569999999999995E-2</v>
      </c>
      <c r="AO465" s="36">
        <f t="shared" ref="AO465:AO467" si="376">-(((AL465+AF465)*AD465*V465))</f>
        <v>-83699.975528995055</v>
      </c>
      <c r="AP465" s="37">
        <f t="shared" ref="AP465:AP467" si="377">-(((AE465+AF465)*AD465*V465))</f>
        <v>-64920.532960227938</v>
      </c>
      <c r="AQ465" s="36">
        <f t="shared" ref="AQ465:AQ467" si="378">-(((AN465+AF465)*AD465*V465))</f>
        <v>-46141.090391460806</v>
      </c>
      <c r="AT465" s="10"/>
      <c r="BU465" s="1"/>
      <c r="CC465" s="11"/>
      <c r="CD465" s="11"/>
    </row>
    <row r="466" spans="1:82" ht="15" customHeight="1" x14ac:dyDescent="0.25">
      <c r="A466">
        <v>30689</v>
      </c>
      <c r="B466" t="s">
        <v>1023</v>
      </c>
      <c r="C466" t="s">
        <v>1024</v>
      </c>
      <c r="D466">
        <v>31078</v>
      </c>
      <c r="E466" t="s">
        <v>2</v>
      </c>
      <c r="F466" t="s">
        <v>3</v>
      </c>
      <c r="G466" t="s">
        <v>4</v>
      </c>
      <c r="H466" t="s">
        <v>1025</v>
      </c>
      <c r="I466" s="1">
        <v>45071</v>
      </c>
      <c r="J466" s="1">
        <v>45075</v>
      </c>
      <c r="K466" s="1">
        <v>45166</v>
      </c>
      <c r="L466" s="1">
        <v>45166</v>
      </c>
      <c r="M466" s="2">
        <v>20129979.100000001</v>
      </c>
      <c r="N466" s="39">
        <f t="shared" si="359"/>
        <v>45107</v>
      </c>
      <c r="O466" t="s">
        <v>7</v>
      </c>
      <c r="P466" t="s">
        <v>8</v>
      </c>
      <c r="Q466" s="4"/>
      <c r="R466" s="1">
        <v>45071</v>
      </c>
      <c r="S466" s="1">
        <v>45075</v>
      </c>
      <c r="T466" s="1">
        <v>45166</v>
      </c>
      <c r="U466" s="1">
        <v>45166</v>
      </c>
      <c r="V466" s="5">
        <f t="shared" si="360"/>
        <v>8.7671232876712329E-2</v>
      </c>
      <c r="W466">
        <f t="shared" si="361"/>
        <v>32</v>
      </c>
      <c r="X466" s="6">
        <v>-174881.49229026109</v>
      </c>
      <c r="Y466" s="6">
        <v>-174881.49229026109</v>
      </c>
      <c r="Z466" s="6">
        <v>-175906.38153143608</v>
      </c>
      <c r="AA466" s="6">
        <v>-175906.38153143608</v>
      </c>
      <c r="AB466">
        <v>0.99417366651367434</v>
      </c>
      <c r="AC466">
        <v>-1933.0371596861107</v>
      </c>
      <c r="AD466" s="7">
        <v>20129979.100000001</v>
      </c>
      <c r="AE466" s="13">
        <v>3.4569999999999997E-2</v>
      </c>
      <c r="AF466" s="8">
        <v>0</v>
      </c>
      <c r="AG466" s="6">
        <v>0</v>
      </c>
      <c r="AH466" s="6">
        <v>0</v>
      </c>
      <c r="AI466" s="9">
        <v>-174881.49229026109</v>
      </c>
      <c r="AJ466" t="s">
        <v>6</v>
      </c>
      <c r="AK466">
        <f t="shared" si="372"/>
        <v>3.4569999999999999</v>
      </c>
      <c r="AL466" s="8">
        <f t="shared" si="373"/>
        <v>4.4569999999999999E-2</v>
      </c>
      <c r="AM466" s="35">
        <f t="shared" si="374"/>
        <v>2.4569999999999995E-2</v>
      </c>
      <c r="AN466" s="4">
        <f t="shared" si="375"/>
        <v>2.4569999999999995E-2</v>
      </c>
      <c r="AO466" s="36">
        <f t="shared" si="376"/>
        <v>-78658.031209819179</v>
      </c>
      <c r="AP466" s="37">
        <f t="shared" si="377"/>
        <v>-61009.830355024656</v>
      </c>
      <c r="AQ466" s="36">
        <f t="shared" si="378"/>
        <v>-43361.629500230134</v>
      </c>
      <c r="AT466" s="10"/>
      <c r="BU466" s="1"/>
      <c r="CC466" s="11"/>
      <c r="CD466" s="11"/>
    </row>
    <row r="467" spans="1:82" ht="15" customHeight="1" x14ac:dyDescent="0.25">
      <c r="A467">
        <v>30730</v>
      </c>
      <c r="B467" t="s">
        <v>1026</v>
      </c>
      <c r="C467" t="s">
        <v>1027</v>
      </c>
      <c r="D467">
        <v>31083</v>
      </c>
      <c r="E467" t="s">
        <v>2</v>
      </c>
      <c r="F467" t="s">
        <v>3</v>
      </c>
      <c r="G467" t="s">
        <v>4</v>
      </c>
      <c r="H467" t="s">
        <v>1028</v>
      </c>
      <c r="I467" s="1">
        <v>45105</v>
      </c>
      <c r="J467" s="1">
        <v>45107</v>
      </c>
      <c r="K467" s="1">
        <v>45198</v>
      </c>
      <c r="L467" s="1">
        <v>45198</v>
      </c>
      <c r="M467" s="2">
        <v>4645000</v>
      </c>
      <c r="N467" s="39">
        <f t="shared" si="359"/>
        <v>45107</v>
      </c>
      <c r="O467" t="s">
        <v>7</v>
      </c>
      <c r="P467" t="s">
        <v>8</v>
      </c>
      <c r="Q467" s="4">
        <v>1.4999999999999999E-2</v>
      </c>
      <c r="R467" s="1">
        <v>45105</v>
      </c>
      <c r="S467" s="1">
        <v>45107</v>
      </c>
      <c r="T467" s="1">
        <v>45198</v>
      </c>
      <c r="U467" s="1">
        <v>45198</v>
      </c>
      <c r="V467" s="5">
        <f t="shared" si="360"/>
        <v>0</v>
      </c>
      <c r="W467">
        <f t="shared" si="361"/>
        <v>0</v>
      </c>
      <c r="X467" s="6">
        <v>-41860.141820056648</v>
      </c>
      <c r="Y467" s="6">
        <v>-41860.141820056648</v>
      </c>
      <c r="Z467" s="6">
        <v>-42246.01694444444</v>
      </c>
      <c r="AA467" s="6">
        <v>-42246.01694444444</v>
      </c>
      <c r="AB467">
        <v>0.99086599986703505</v>
      </c>
      <c r="AC467">
        <v>-657.78361111111099</v>
      </c>
      <c r="AD467" s="7">
        <v>4645000</v>
      </c>
      <c r="AE467" s="13">
        <v>3.5979999999999998E-2</v>
      </c>
      <c r="AF467" s="8">
        <v>1.4999999999999999E-2</v>
      </c>
      <c r="AG467" s="6">
        <v>-17451.420992241514</v>
      </c>
      <c r="AH467" s="6">
        <v>-17612.291666666664</v>
      </c>
      <c r="AI467" s="9">
        <v>-59311.562812298158</v>
      </c>
      <c r="AJ467" t="s">
        <v>6</v>
      </c>
      <c r="AK467">
        <f t="shared" si="372"/>
        <v>3.5979999999999999</v>
      </c>
      <c r="AL467" s="8">
        <f t="shared" si="373"/>
        <v>4.598E-2</v>
      </c>
      <c r="AM467" s="35">
        <f t="shared" si="374"/>
        <v>2.5979999999999996E-2</v>
      </c>
      <c r="AN467" s="4">
        <f t="shared" si="375"/>
        <v>2.5979999999999996E-2</v>
      </c>
      <c r="AO467" s="36">
        <f t="shared" si="376"/>
        <v>0</v>
      </c>
      <c r="AP467" s="37">
        <f t="shared" si="377"/>
        <v>0</v>
      </c>
      <c r="AQ467" s="36">
        <f t="shared" si="378"/>
        <v>0</v>
      </c>
      <c r="AT467" s="10"/>
      <c r="BU467" s="1"/>
      <c r="CC467" s="11"/>
      <c r="CD467" s="11"/>
    </row>
    <row r="468" spans="1:82" ht="15" customHeight="1" x14ac:dyDescent="0.25">
      <c r="A468">
        <v>30843</v>
      </c>
      <c r="B468" t="s">
        <v>1029</v>
      </c>
      <c r="C468" t="s">
        <v>1030</v>
      </c>
      <c r="D468">
        <v>31086</v>
      </c>
      <c r="E468" t="s">
        <v>127</v>
      </c>
      <c r="F468" t="s">
        <v>3</v>
      </c>
      <c r="G468" t="s">
        <v>4</v>
      </c>
      <c r="H468" t="s">
        <v>5</v>
      </c>
      <c r="I468" s="1"/>
      <c r="J468" s="1">
        <v>45082</v>
      </c>
      <c r="K468" s="1">
        <v>45112</v>
      </c>
      <c r="L468" s="1">
        <v>45112</v>
      </c>
      <c r="M468" s="2">
        <v>10708290.949999999</v>
      </c>
      <c r="N468" s="39">
        <f t="shared" si="359"/>
        <v>45107</v>
      </c>
      <c r="O468">
        <v>1.6899999999999998E-2</v>
      </c>
      <c r="P468" t="s">
        <v>8</v>
      </c>
      <c r="Q468" s="4"/>
      <c r="R468" s="1">
        <v>45112</v>
      </c>
      <c r="S468" s="1">
        <v>45082</v>
      </c>
      <c r="T468" s="1">
        <v>45112</v>
      </c>
      <c r="U468" s="1">
        <v>45112</v>
      </c>
      <c r="V468" s="5">
        <f t="shared" si="360"/>
        <v>6.8493150684931503E-2</v>
      </c>
      <c r="W468">
        <f t="shared" si="361"/>
        <v>25</v>
      </c>
      <c r="X468" s="6">
        <v>-15072.008449781637</v>
      </c>
      <c r="Y468" s="6">
        <v>-15072.008449781637</v>
      </c>
      <c r="Z468" s="6">
        <v>-15080.843087916664</v>
      </c>
      <c r="AA468" s="6">
        <v>-15080.843087916664</v>
      </c>
      <c r="AB468">
        <v>0.99941418141654781</v>
      </c>
      <c r="AC468">
        <v>-502.69476959722215</v>
      </c>
      <c r="AD468" s="7">
        <v>10708290.949999999</v>
      </c>
      <c r="AE468" s="13">
        <v>1.6899999999999998E-2</v>
      </c>
      <c r="AF468" s="8">
        <v>0</v>
      </c>
      <c r="AG468" s="6">
        <v>0</v>
      </c>
      <c r="AH468" s="6">
        <v>0</v>
      </c>
      <c r="AI468" s="9">
        <v>-15072.008449781637</v>
      </c>
      <c r="AJ468" t="s">
        <v>6</v>
      </c>
      <c r="AO468" s="40">
        <f t="shared" ref="AO468:AO469" si="379">AP468</f>
        <v>-12395.213496917806</v>
      </c>
      <c r="AP468" s="40">
        <f t="shared" ref="AP468:AP469" si="380">-V468*M468*AE468</f>
        <v>-12395.213496917806</v>
      </c>
      <c r="AQ468" s="40">
        <f t="shared" ref="AQ468:AQ469" si="381">AP468</f>
        <v>-12395.213496917806</v>
      </c>
      <c r="AT468" s="10"/>
      <c r="BU468" s="1"/>
      <c r="CC468" s="11"/>
      <c r="CD468" s="11"/>
    </row>
    <row r="469" spans="1:82" ht="15" customHeight="1" x14ac:dyDescent="0.25">
      <c r="A469">
        <v>30976</v>
      </c>
      <c r="B469" t="s">
        <v>1031</v>
      </c>
      <c r="C469" t="s">
        <v>1032</v>
      </c>
      <c r="D469">
        <v>31087</v>
      </c>
      <c r="E469" t="s">
        <v>127</v>
      </c>
      <c r="F469" t="s">
        <v>3</v>
      </c>
      <c r="G469" t="s">
        <v>4</v>
      </c>
      <c r="H469" t="s">
        <v>829</v>
      </c>
      <c r="I469" s="1"/>
      <c r="J469" s="1">
        <v>45107</v>
      </c>
      <c r="K469" s="1">
        <v>45199</v>
      </c>
      <c r="L469" s="1">
        <v>45199</v>
      </c>
      <c r="M469" s="2">
        <v>15000000</v>
      </c>
      <c r="N469" s="39">
        <f t="shared" si="359"/>
        <v>45107</v>
      </c>
      <c r="O469">
        <v>2.1999999999999999E-2</v>
      </c>
      <c r="P469" t="s">
        <v>8</v>
      </c>
      <c r="Q469" s="4"/>
      <c r="R469" s="1">
        <v>45199</v>
      </c>
      <c r="S469" s="1">
        <v>45107</v>
      </c>
      <c r="T469" s="1">
        <v>45199</v>
      </c>
      <c r="U469" s="1">
        <v>45199</v>
      </c>
      <c r="V469" s="5">
        <f t="shared" si="360"/>
        <v>0</v>
      </c>
      <c r="W469">
        <f t="shared" si="361"/>
        <v>0</v>
      </c>
      <c r="X469" s="6">
        <v>-83554.013276926838</v>
      </c>
      <c r="Y469" s="6">
        <v>-83554.013276926838</v>
      </c>
      <c r="Z469" s="6">
        <v>-84333.333333333328</v>
      </c>
      <c r="AA469" s="6">
        <v>-84333.333333333328</v>
      </c>
      <c r="AB469">
        <v>0.99075905071454762</v>
      </c>
      <c r="AC469">
        <v>-916.66666666666663</v>
      </c>
      <c r="AD469" s="7">
        <v>15000000</v>
      </c>
      <c r="AE469" s="13">
        <v>2.1999999999999999E-2</v>
      </c>
      <c r="AF469" s="8">
        <v>0</v>
      </c>
      <c r="AG469" s="6">
        <v>0</v>
      </c>
      <c r="AH469" s="6">
        <v>0</v>
      </c>
      <c r="AI469" s="9">
        <v>-83554.013276926838</v>
      </c>
      <c r="AJ469" t="s">
        <v>6</v>
      </c>
      <c r="AO469" s="40">
        <f t="shared" si="379"/>
        <v>0</v>
      </c>
      <c r="AP469" s="40">
        <f t="shared" si="380"/>
        <v>0</v>
      </c>
      <c r="AQ469" s="40">
        <f t="shared" si="381"/>
        <v>0</v>
      </c>
      <c r="AT469" s="10"/>
      <c r="BU469" s="1"/>
      <c r="CC469" s="11"/>
      <c r="CD469" s="11"/>
    </row>
    <row r="470" spans="1:82" ht="15" customHeight="1" x14ac:dyDescent="0.25">
      <c r="A470">
        <v>30992</v>
      </c>
      <c r="B470" t="s">
        <v>1033</v>
      </c>
      <c r="C470" t="s">
        <v>1034</v>
      </c>
      <c r="D470">
        <v>31088</v>
      </c>
      <c r="E470" t="s">
        <v>2</v>
      </c>
      <c r="F470" t="s">
        <v>3</v>
      </c>
      <c r="G470" t="s">
        <v>4</v>
      </c>
      <c r="H470" t="s">
        <v>263</v>
      </c>
      <c r="I470" s="1">
        <v>44929</v>
      </c>
      <c r="J470" s="1">
        <v>44931</v>
      </c>
      <c r="K470" s="1">
        <v>45112</v>
      </c>
      <c r="L470" s="1">
        <v>45112</v>
      </c>
      <c r="M470" s="2">
        <v>50000000</v>
      </c>
      <c r="N470" s="39">
        <f t="shared" si="359"/>
        <v>45107</v>
      </c>
      <c r="O470" t="s">
        <v>174</v>
      </c>
      <c r="P470" t="s">
        <v>8</v>
      </c>
      <c r="Q470" s="4">
        <v>1.4E-2</v>
      </c>
      <c r="R470" s="1">
        <v>44929</v>
      </c>
      <c r="S470" s="1">
        <v>44931</v>
      </c>
      <c r="T470" s="1">
        <v>45112</v>
      </c>
      <c r="U470" s="1">
        <v>45112</v>
      </c>
      <c r="V470" s="5">
        <f t="shared" si="360"/>
        <v>0.48219178082191783</v>
      </c>
      <c r="W470">
        <f t="shared" si="361"/>
        <v>176</v>
      </c>
      <c r="X470" s="6">
        <v>-688150.79884011985</v>
      </c>
      <c r="Y470" s="6">
        <v>-688150.79884011985</v>
      </c>
      <c r="Z470" s="6">
        <v>-688554.16666666663</v>
      </c>
      <c r="AA470" s="6">
        <v>-688554.16666666663</v>
      </c>
      <c r="AB470">
        <v>0.99941418141654781</v>
      </c>
      <c r="AC470">
        <v>-5748.6111111111104</v>
      </c>
      <c r="AD470" s="7">
        <v>50000000</v>
      </c>
      <c r="AE470" s="13">
        <v>2.7389999999999998E-2</v>
      </c>
      <c r="AF470" s="8">
        <v>1.4E-2</v>
      </c>
      <c r="AG470" s="6">
        <v>-351738.26884854614</v>
      </c>
      <c r="AH470" s="6">
        <v>-351944.44444444444</v>
      </c>
      <c r="AI470" s="9">
        <v>-1039889.0676886661</v>
      </c>
      <c r="AJ470" t="s">
        <v>6</v>
      </c>
      <c r="AK470">
        <f t="shared" ref="AK470:AK473" si="382">VLOOKUP(I470,$AR$2:$AS$603,2,FALSE)</f>
        <v>2.1720000000000002</v>
      </c>
      <c r="AL470" s="8">
        <f t="shared" ref="AL470:AL473" si="383">AK470/100+$AT$1</f>
        <v>3.1720000000000005E-2</v>
      </c>
      <c r="AM470" s="35">
        <f t="shared" ref="AM470:AM473" si="384">AK470/100-$AT$1</f>
        <v>1.1720000000000003E-2</v>
      </c>
      <c r="AN470" s="4">
        <f t="shared" ref="AN470:AN473" si="385">IF(AND(RIGHT(O470,3)="Max",AM470&lt;0%),0%,AM470)</f>
        <v>1.1720000000000003E-2</v>
      </c>
      <c r="AO470" s="36">
        <f t="shared" ref="AO470:AO473" si="386">-(((AL470+AF470)*AD470*V470))</f>
        <v>-1102290.4109589041</v>
      </c>
      <c r="AP470" s="37">
        <f t="shared" ref="AP470:AP473" si="387">-(((AE470+AF470)*AD470*V470))</f>
        <v>-997895.89041095879</v>
      </c>
      <c r="AQ470" s="36">
        <f t="shared" ref="AQ470:AQ473" si="388">-(((AN470+AF470)*AD470*V470))</f>
        <v>-620098.63013698638</v>
      </c>
      <c r="AT470" s="10"/>
      <c r="BU470" s="1"/>
      <c r="CC470" s="11"/>
      <c r="CD470" s="11"/>
    </row>
    <row r="471" spans="1:82" ht="15" customHeight="1" x14ac:dyDescent="0.25">
      <c r="A471">
        <v>31047</v>
      </c>
      <c r="B471" t="s">
        <v>1035</v>
      </c>
      <c r="C471" t="s">
        <v>1036</v>
      </c>
      <c r="D471">
        <v>31094</v>
      </c>
      <c r="E471" t="s">
        <v>2</v>
      </c>
      <c r="F471" t="s">
        <v>3</v>
      </c>
      <c r="G471" t="s">
        <v>4</v>
      </c>
      <c r="H471" t="s">
        <v>342</v>
      </c>
      <c r="I471" s="1">
        <v>45105</v>
      </c>
      <c r="J471" s="1">
        <v>45107</v>
      </c>
      <c r="K471" s="1">
        <v>45198</v>
      </c>
      <c r="L471" s="1">
        <v>45169</v>
      </c>
      <c r="M471" s="2">
        <v>8252081</v>
      </c>
      <c r="N471" s="39">
        <f t="shared" si="359"/>
        <v>45107</v>
      </c>
      <c r="O471" t="s">
        <v>7</v>
      </c>
      <c r="P471" t="s">
        <v>8</v>
      </c>
      <c r="Q471" s="4"/>
      <c r="R471" s="1">
        <v>45105</v>
      </c>
      <c r="S471" s="1">
        <v>45107</v>
      </c>
      <c r="T471" s="1">
        <v>45198</v>
      </c>
      <c r="U471" s="1">
        <v>45138</v>
      </c>
      <c r="V471" s="5">
        <f t="shared" si="360"/>
        <v>0</v>
      </c>
      <c r="W471">
        <f t="shared" si="361"/>
        <v>0</v>
      </c>
      <c r="X471" s="6">
        <v>-75139.040562384558</v>
      </c>
      <c r="Y471" s="6">
        <v>-75139.040562384558</v>
      </c>
      <c r="Z471" s="6">
        <v>-75374.333893444433</v>
      </c>
      <c r="AA471" s="6">
        <v>-75374.333893444433</v>
      </c>
      <c r="AB471">
        <v>0.99687833618015775</v>
      </c>
      <c r="AC471">
        <v>-828.2893834444443</v>
      </c>
      <c r="AD471" s="7">
        <v>8287498</v>
      </c>
      <c r="AE471" s="13">
        <v>3.5979999999999998E-2</v>
      </c>
      <c r="AF471" s="8">
        <v>0</v>
      </c>
      <c r="AG471" s="6">
        <v>0</v>
      </c>
      <c r="AH471" s="6">
        <v>0</v>
      </c>
      <c r="AI471" s="9">
        <v>-75139.040562384558</v>
      </c>
      <c r="AJ471" t="s">
        <v>6</v>
      </c>
      <c r="AK471">
        <f t="shared" si="382"/>
        <v>3.5979999999999999</v>
      </c>
      <c r="AL471" s="8">
        <f t="shared" si="383"/>
        <v>4.598E-2</v>
      </c>
      <c r="AM471" s="35">
        <f t="shared" si="384"/>
        <v>2.5979999999999996E-2</v>
      </c>
      <c r="AN471" s="4">
        <f t="shared" si="385"/>
        <v>2.5979999999999996E-2</v>
      </c>
      <c r="AO471" s="36">
        <f t="shared" si="386"/>
        <v>0</v>
      </c>
      <c r="AP471" s="37">
        <f t="shared" si="387"/>
        <v>0</v>
      </c>
      <c r="AQ471" s="36">
        <f t="shared" si="388"/>
        <v>0</v>
      </c>
      <c r="AT471" s="10"/>
      <c r="BU471" s="1"/>
      <c r="CC471" s="11"/>
      <c r="CD471" s="11"/>
    </row>
    <row r="472" spans="1:82" ht="15" customHeight="1" x14ac:dyDescent="0.25">
      <c r="A472">
        <v>31048</v>
      </c>
      <c r="B472" t="s">
        <v>1035</v>
      </c>
      <c r="C472" t="s">
        <v>1036</v>
      </c>
      <c r="D472">
        <v>31094</v>
      </c>
      <c r="E472" t="s">
        <v>2</v>
      </c>
      <c r="F472" t="s">
        <v>3</v>
      </c>
      <c r="G472" t="s">
        <v>4</v>
      </c>
      <c r="H472" t="s">
        <v>342</v>
      </c>
      <c r="I472" s="1">
        <v>45105</v>
      </c>
      <c r="J472" s="1">
        <v>45107</v>
      </c>
      <c r="K472" s="1">
        <v>45198</v>
      </c>
      <c r="L472" s="1">
        <v>45198</v>
      </c>
      <c r="M472" s="2">
        <v>8216664</v>
      </c>
      <c r="N472" s="39">
        <f t="shared" si="359"/>
        <v>45107</v>
      </c>
      <c r="O472" t="s">
        <v>7</v>
      </c>
      <c r="P472" t="s">
        <v>8</v>
      </c>
      <c r="Q472" s="4"/>
      <c r="R472" s="1">
        <v>45105</v>
      </c>
      <c r="S472" s="1">
        <v>45107</v>
      </c>
      <c r="T472" s="1">
        <v>45198</v>
      </c>
      <c r="U472" s="1">
        <v>45169</v>
      </c>
      <c r="V472" s="5">
        <f t="shared" si="360"/>
        <v>0</v>
      </c>
      <c r="W472">
        <f t="shared" si="361"/>
        <v>0</v>
      </c>
      <c r="X472" s="6">
        <v>-74593.011679510848</v>
      </c>
      <c r="Y472" s="6">
        <v>-74593.011679510848</v>
      </c>
      <c r="Z472" s="6">
        <v>-75052.218246055549</v>
      </c>
      <c r="AA472" s="6">
        <v>-75052.218246055549</v>
      </c>
      <c r="AB472">
        <v>0.99388150573992073</v>
      </c>
      <c r="AC472">
        <v>-824.74965105555543</v>
      </c>
      <c r="AD472" s="7">
        <v>8252081</v>
      </c>
      <c r="AE472" s="13">
        <v>3.5979999999999998E-2</v>
      </c>
      <c r="AF472" s="8">
        <v>0</v>
      </c>
      <c r="AG472" s="6">
        <v>0</v>
      </c>
      <c r="AH472" s="6">
        <v>0</v>
      </c>
      <c r="AI472" s="9">
        <v>-74593.011679510848</v>
      </c>
      <c r="AJ472" t="s">
        <v>6</v>
      </c>
      <c r="AK472">
        <f t="shared" si="382"/>
        <v>3.5979999999999999</v>
      </c>
      <c r="AL472" s="8">
        <f t="shared" si="383"/>
        <v>4.598E-2</v>
      </c>
      <c r="AM472" s="35">
        <f t="shared" si="384"/>
        <v>2.5979999999999996E-2</v>
      </c>
      <c r="AN472" s="4">
        <f t="shared" si="385"/>
        <v>2.5979999999999996E-2</v>
      </c>
      <c r="AO472" s="36">
        <f t="shared" si="386"/>
        <v>0</v>
      </c>
      <c r="AP472" s="37">
        <f t="shared" si="387"/>
        <v>0</v>
      </c>
      <c r="AQ472" s="36">
        <f t="shared" si="388"/>
        <v>0</v>
      </c>
      <c r="AT472" s="10"/>
      <c r="BU472" s="1"/>
      <c r="CC472" s="11"/>
      <c r="CD472" s="11"/>
    </row>
    <row r="473" spans="1:82" ht="15" customHeight="1" x14ac:dyDescent="0.25">
      <c r="A473">
        <v>31046</v>
      </c>
      <c r="B473" t="s">
        <v>1035</v>
      </c>
      <c r="C473" t="s">
        <v>1036</v>
      </c>
      <c r="D473">
        <v>31094</v>
      </c>
      <c r="E473" t="s">
        <v>2</v>
      </c>
      <c r="F473" t="s">
        <v>3</v>
      </c>
      <c r="G473" t="s">
        <v>4</v>
      </c>
      <c r="H473" t="s">
        <v>342</v>
      </c>
      <c r="I473" s="1">
        <v>45105</v>
      </c>
      <c r="J473" s="1">
        <v>45107</v>
      </c>
      <c r="K473" s="1">
        <v>45198</v>
      </c>
      <c r="L473" s="1">
        <v>45138</v>
      </c>
      <c r="M473" s="2">
        <v>8287498</v>
      </c>
      <c r="N473" s="39">
        <f t="shared" si="359"/>
        <v>45107</v>
      </c>
      <c r="O473" t="s">
        <v>7</v>
      </c>
      <c r="P473" t="s">
        <v>8</v>
      </c>
      <c r="Q473" s="4"/>
      <c r="R473" s="1">
        <v>45105</v>
      </c>
      <c r="S473" s="1">
        <v>45107</v>
      </c>
      <c r="T473" s="1">
        <v>45198</v>
      </c>
      <c r="U473" s="1">
        <v>45198</v>
      </c>
      <c r="V473" s="5">
        <f t="shared" si="360"/>
        <v>0</v>
      </c>
      <c r="W473">
        <f t="shared" si="361"/>
        <v>0</v>
      </c>
      <c r="X473" s="6">
        <v>-74047.517831593941</v>
      </c>
      <c r="Y473" s="6">
        <v>-74047.517831593941</v>
      </c>
      <c r="Z473" s="6">
        <v>-74730.10259866665</v>
      </c>
      <c r="AA473" s="6">
        <v>-74730.10259866665</v>
      </c>
      <c r="AB473">
        <v>0.99086599986703505</v>
      </c>
      <c r="AC473">
        <v>-821.20991866666645</v>
      </c>
      <c r="AD473" s="7">
        <v>8216664</v>
      </c>
      <c r="AE473" s="13">
        <v>3.5979999999999998E-2</v>
      </c>
      <c r="AF473" s="8">
        <v>0</v>
      </c>
      <c r="AG473" s="6">
        <v>0</v>
      </c>
      <c r="AH473" s="6">
        <v>0</v>
      </c>
      <c r="AI473" s="9">
        <v>-74047.517831593941</v>
      </c>
      <c r="AJ473" t="s">
        <v>6</v>
      </c>
      <c r="AK473">
        <f t="shared" si="382"/>
        <v>3.5979999999999999</v>
      </c>
      <c r="AL473" s="8">
        <f t="shared" si="383"/>
        <v>4.598E-2</v>
      </c>
      <c r="AM473" s="35">
        <f t="shared" si="384"/>
        <v>2.5979999999999996E-2</v>
      </c>
      <c r="AN473" s="4">
        <f t="shared" si="385"/>
        <v>2.5979999999999996E-2</v>
      </c>
      <c r="AO473" s="36">
        <f t="shared" si="386"/>
        <v>0</v>
      </c>
      <c r="AP473" s="37">
        <f t="shared" si="387"/>
        <v>0</v>
      </c>
      <c r="AQ473" s="36">
        <f t="shared" si="388"/>
        <v>0</v>
      </c>
      <c r="AT473" s="10"/>
      <c r="BU473" s="1"/>
      <c r="CC473" s="11"/>
      <c r="CD473" s="11"/>
    </row>
    <row r="474" spans="1:82" ht="15" customHeight="1" x14ac:dyDescent="0.25">
      <c r="A474">
        <v>31286</v>
      </c>
      <c r="B474" t="s">
        <v>1037</v>
      </c>
      <c r="C474" t="s">
        <v>1038</v>
      </c>
      <c r="D474">
        <v>31095</v>
      </c>
      <c r="E474" t="s">
        <v>127</v>
      </c>
      <c r="F474" t="s">
        <v>3</v>
      </c>
      <c r="G474" t="s">
        <v>4</v>
      </c>
      <c r="H474" t="s">
        <v>1039</v>
      </c>
      <c r="I474" s="1"/>
      <c r="J474" s="1">
        <v>45017</v>
      </c>
      <c r="K474" s="1">
        <v>45108</v>
      </c>
      <c r="L474" s="1">
        <v>45108</v>
      </c>
      <c r="M474" s="2">
        <v>366239.56</v>
      </c>
      <c r="N474" s="39">
        <f t="shared" si="359"/>
        <v>45107</v>
      </c>
      <c r="O474">
        <v>2.5999999999999999E-2</v>
      </c>
      <c r="P474" t="s">
        <v>8</v>
      </c>
      <c r="Q474" s="4"/>
      <c r="R474" s="1">
        <v>45047</v>
      </c>
      <c r="S474" s="1">
        <v>45017</v>
      </c>
      <c r="T474" s="1">
        <v>45108</v>
      </c>
      <c r="U474" s="1">
        <v>45047</v>
      </c>
      <c r="V474" s="5">
        <f t="shared" si="360"/>
        <v>0.24657534246575341</v>
      </c>
      <c r="W474">
        <f t="shared" si="361"/>
        <v>90</v>
      </c>
      <c r="X474" s="6">
        <v>0</v>
      </c>
      <c r="Y474" s="6">
        <v>0</v>
      </c>
      <c r="Z474" s="6">
        <v>-2599.5684967777775</v>
      </c>
      <c r="AA474" s="6">
        <v>-2599.5684967777775</v>
      </c>
      <c r="AB474">
        <v>0</v>
      </c>
      <c r="AC474">
        <v>-28.566686777777775</v>
      </c>
      <c r="AD474" s="7">
        <v>395538.74</v>
      </c>
      <c r="AE474" s="13">
        <v>2.5999999999999999E-2</v>
      </c>
      <c r="AF474" s="8">
        <v>0</v>
      </c>
      <c r="AG474" s="6">
        <v>0</v>
      </c>
      <c r="AH474" s="6">
        <v>0</v>
      </c>
      <c r="AI474" s="9">
        <v>-2599.5684967777775</v>
      </c>
      <c r="AJ474" t="s">
        <v>6</v>
      </c>
      <c r="AO474" s="40">
        <f t="shared" ref="AO474:AO476" si="389">AP474</f>
        <v>-2347.946768219178</v>
      </c>
      <c r="AP474" s="40">
        <f t="shared" ref="AP474:AP476" si="390">-V474*M474*AE474</f>
        <v>-2347.946768219178</v>
      </c>
      <c r="AQ474" s="40">
        <f t="shared" ref="AQ474:AQ476" si="391">AP474</f>
        <v>-2347.946768219178</v>
      </c>
      <c r="AT474" s="10"/>
      <c r="BU474" s="1"/>
      <c r="CC474" s="11"/>
      <c r="CD474" s="11"/>
    </row>
    <row r="475" spans="1:82" ht="15" customHeight="1" x14ac:dyDescent="0.25">
      <c r="A475">
        <v>31284</v>
      </c>
      <c r="B475" t="s">
        <v>1037</v>
      </c>
      <c r="C475" t="s">
        <v>1038</v>
      </c>
      <c r="D475">
        <v>31095</v>
      </c>
      <c r="E475" t="s">
        <v>127</v>
      </c>
      <c r="F475" t="s">
        <v>3</v>
      </c>
      <c r="G475" t="s">
        <v>4</v>
      </c>
      <c r="H475" t="s">
        <v>1039</v>
      </c>
      <c r="I475" s="1"/>
      <c r="J475" s="1">
        <v>45017</v>
      </c>
      <c r="K475" s="1">
        <v>45108</v>
      </c>
      <c r="L475" s="1">
        <v>45047</v>
      </c>
      <c r="M475" s="2">
        <v>395538.74</v>
      </c>
      <c r="N475" s="39">
        <f t="shared" si="359"/>
        <v>45107</v>
      </c>
      <c r="O475">
        <v>2.5999999999999999E-2</v>
      </c>
      <c r="P475" t="s">
        <v>8</v>
      </c>
      <c r="Q475" s="4"/>
      <c r="R475" s="1">
        <v>45078</v>
      </c>
      <c r="S475" s="1">
        <v>45017</v>
      </c>
      <c r="T475" s="1">
        <v>45108</v>
      </c>
      <c r="U475" s="1">
        <v>45078</v>
      </c>
      <c r="V475" s="5">
        <f t="shared" si="360"/>
        <v>0.24657534246575341</v>
      </c>
      <c r="W475">
        <f t="shared" si="361"/>
        <v>90</v>
      </c>
      <c r="X475" s="6">
        <v>0</v>
      </c>
      <c r="Y475" s="6">
        <v>0</v>
      </c>
      <c r="Z475" s="6">
        <v>-2503.2881358333329</v>
      </c>
      <c r="AA475" s="6">
        <v>-2503.2881358333329</v>
      </c>
      <c r="AB475">
        <v>0</v>
      </c>
      <c r="AC475">
        <v>-27.50866083333333</v>
      </c>
      <c r="AD475" s="7">
        <v>380889.15</v>
      </c>
      <c r="AE475" s="13">
        <v>2.5999999999999999E-2</v>
      </c>
      <c r="AF475" s="8">
        <v>0</v>
      </c>
      <c r="AG475" s="6">
        <v>0</v>
      </c>
      <c r="AH475" s="6">
        <v>0</v>
      </c>
      <c r="AI475" s="9">
        <v>-2503.2881358333329</v>
      </c>
      <c r="AJ475" t="s">
        <v>6</v>
      </c>
      <c r="AO475" s="40">
        <f t="shared" si="389"/>
        <v>-2535.7826071232876</v>
      </c>
      <c r="AP475" s="40">
        <f t="shared" si="390"/>
        <v>-2535.7826071232876</v>
      </c>
      <c r="AQ475" s="40">
        <f t="shared" si="391"/>
        <v>-2535.7826071232876</v>
      </c>
      <c r="AT475" s="10"/>
      <c r="BU475" s="1"/>
      <c r="CC475" s="11"/>
      <c r="CD475" s="11"/>
    </row>
    <row r="476" spans="1:82" ht="15" customHeight="1" x14ac:dyDescent="0.25">
      <c r="A476">
        <v>31285</v>
      </c>
      <c r="B476" t="s">
        <v>1037</v>
      </c>
      <c r="C476" t="s">
        <v>1038</v>
      </c>
      <c r="D476">
        <v>31095</v>
      </c>
      <c r="E476" t="s">
        <v>127</v>
      </c>
      <c r="F476" t="s">
        <v>3</v>
      </c>
      <c r="G476" t="s">
        <v>4</v>
      </c>
      <c r="H476" t="s">
        <v>1039</v>
      </c>
      <c r="I476" s="1"/>
      <c r="J476" s="1">
        <v>45017</v>
      </c>
      <c r="K476" s="1">
        <v>45108</v>
      </c>
      <c r="L476" s="1">
        <v>45078</v>
      </c>
      <c r="M476" s="2">
        <v>380889.15</v>
      </c>
      <c r="N476" s="39">
        <f t="shared" si="359"/>
        <v>45107</v>
      </c>
      <c r="O476">
        <v>2.5999999999999999E-2</v>
      </c>
      <c r="P476" t="s">
        <v>8</v>
      </c>
      <c r="Q476" s="4"/>
      <c r="R476" s="1">
        <v>45108</v>
      </c>
      <c r="S476" s="1">
        <v>45017</v>
      </c>
      <c r="T476" s="1">
        <v>45108</v>
      </c>
      <c r="U476" s="1">
        <v>45108</v>
      </c>
      <c r="V476" s="5">
        <f t="shared" si="360"/>
        <v>0.24657534246575341</v>
      </c>
      <c r="W476">
        <f t="shared" si="361"/>
        <v>90</v>
      </c>
      <c r="X476" s="6">
        <v>-2406.7233612115783</v>
      </c>
      <c r="Y476" s="6">
        <v>-2406.7233612115783</v>
      </c>
      <c r="Z476" s="6">
        <v>-2407.0077748888889</v>
      </c>
      <c r="AA476" s="6">
        <v>-2407.0077748888889</v>
      </c>
      <c r="AB476">
        <v>0.99988183931922536</v>
      </c>
      <c r="AC476">
        <v>-26.450634888888889</v>
      </c>
      <c r="AD476" s="7">
        <v>366239.56</v>
      </c>
      <c r="AE476" s="13">
        <v>2.5999999999999999E-2</v>
      </c>
      <c r="AF476" s="8">
        <v>0</v>
      </c>
      <c r="AG476" s="6">
        <v>0</v>
      </c>
      <c r="AH476" s="6">
        <v>0</v>
      </c>
      <c r="AI476" s="9">
        <v>-2406.7233612115783</v>
      </c>
      <c r="AJ476" t="s">
        <v>6</v>
      </c>
      <c r="AO476" s="40">
        <f t="shared" si="389"/>
        <v>-2441.8646876712328</v>
      </c>
      <c r="AP476" s="40">
        <f t="shared" si="390"/>
        <v>-2441.8646876712328</v>
      </c>
      <c r="AQ476" s="40">
        <f t="shared" si="391"/>
        <v>-2441.8646876712328</v>
      </c>
      <c r="AT476" s="10"/>
      <c r="BU476" s="1"/>
      <c r="CC476" s="11"/>
      <c r="CD476" s="11"/>
    </row>
    <row r="477" spans="1:82" ht="15" customHeight="1" x14ac:dyDescent="0.25">
      <c r="A477">
        <v>31330</v>
      </c>
      <c r="B477" t="s">
        <v>1040</v>
      </c>
      <c r="C477" t="s">
        <v>1041</v>
      </c>
      <c r="D477">
        <v>31100</v>
      </c>
      <c r="E477" t="s">
        <v>2</v>
      </c>
      <c r="F477" t="s">
        <v>3</v>
      </c>
      <c r="G477" t="s">
        <v>4</v>
      </c>
      <c r="H477" t="s">
        <v>1042</v>
      </c>
      <c r="I477" s="1">
        <v>45057</v>
      </c>
      <c r="J477" s="1">
        <v>45061</v>
      </c>
      <c r="K477" s="1">
        <v>45153</v>
      </c>
      <c r="L477" s="1">
        <v>45153</v>
      </c>
      <c r="M477" s="2">
        <v>454215.26</v>
      </c>
      <c r="N477" s="39">
        <f t="shared" si="359"/>
        <v>45107</v>
      </c>
      <c r="O477" t="s">
        <v>7</v>
      </c>
      <c r="P477" t="s">
        <v>8</v>
      </c>
      <c r="Q477" s="4">
        <v>3.4500000000000003E-2</v>
      </c>
      <c r="R477" s="1">
        <v>45057</v>
      </c>
      <c r="S477" s="1">
        <v>45061</v>
      </c>
      <c r="T477" s="1">
        <v>45153</v>
      </c>
      <c r="U477" s="1">
        <v>45153</v>
      </c>
      <c r="V477" s="5">
        <f t="shared" si="360"/>
        <v>0.12602739726027398</v>
      </c>
      <c r="W477">
        <f t="shared" si="361"/>
        <v>46</v>
      </c>
      <c r="X477" s="6">
        <v>-3839.5793965078988</v>
      </c>
      <c r="Y477" s="6">
        <v>-3839.5793965078988</v>
      </c>
      <c r="Z477" s="6">
        <v>-3857.2464562822224</v>
      </c>
      <c r="AA477" s="6">
        <v>-3857.2464562822224</v>
      </c>
      <c r="AB477">
        <v>0.99541977419007033</v>
      </c>
      <c r="AC477">
        <v>-85.45555433277778</v>
      </c>
      <c r="AD477" s="7">
        <v>454215.26</v>
      </c>
      <c r="AE477" s="13">
        <v>3.3230000000000003E-2</v>
      </c>
      <c r="AF477" s="8">
        <v>3.4500000000000003E-2</v>
      </c>
      <c r="AG477" s="6">
        <v>-3986.322274436428</v>
      </c>
      <c r="AH477" s="6">
        <v>-4004.6645423333334</v>
      </c>
      <c r="AI477" s="9">
        <v>-7825.9016709443267</v>
      </c>
      <c r="AJ477" t="s">
        <v>6</v>
      </c>
      <c r="AK477">
        <f t="shared" ref="AK477:AK486" si="392">VLOOKUP(I477,$AR$2:$AS$603,2,FALSE)</f>
        <v>3.323</v>
      </c>
      <c r="AL477" s="8">
        <f t="shared" ref="AL477:AL486" si="393">AK477/100+$AT$1</f>
        <v>4.3230000000000005E-2</v>
      </c>
      <c r="AM477" s="35">
        <f t="shared" ref="AM477:AM486" si="394">AK477/100-$AT$1</f>
        <v>2.3230000000000001E-2</v>
      </c>
      <c r="AN477" s="4">
        <f t="shared" ref="AN477:AN486" si="395">IF(AND(RIGHT(O477,3)="Max",AM477&lt;0%),0%,AM477)</f>
        <v>2.3230000000000001E-2</v>
      </c>
      <c r="AO477" s="36">
        <f t="shared" ref="AO477:AO486" si="396">-(((AL477+AF477)*AD477*V477))</f>
        <v>-4449.5424639747953</v>
      </c>
      <c r="AP477" s="37">
        <f t="shared" ref="AP477:AP486" si="397">-(((AE477+AF477)*AD477*V477))</f>
        <v>-3877.1067938378092</v>
      </c>
      <c r="AQ477" s="36">
        <f t="shared" ref="AQ477:AQ486" si="398">-(((AN477+AF477)*AD477*V477))</f>
        <v>-3304.6711237008221</v>
      </c>
      <c r="AT477" s="10"/>
      <c r="BU477" s="1"/>
      <c r="CC477" s="11"/>
      <c r="CD477" s="11"/>
    </row>
    <row r="478" spans="1:82" ht="15" customHeight="1" x14ac:dyDescent="0.25">
      <c r="A478">
        <v>31354</v>
      </c>
      <c r="B478" t="s">
        <v>1043</v>
      </c>
      <c r="C478" t="s">
        <v>1044</v>
      </c>
      <c r="D478">
        <v>31101</v>
      </c>
      <c r="E478" t="s">
        <v>2</v>
      </c>
      <c r="F478" t="s">
        <v>3</v>
      </c>
      <c r="G478" t="s">
        <v>4</v>
      </c>
      <c r="H478" t="s">
        <v>726</v>
      </c>
      <c r="I478" s="1">
        <v>45105</v>
      </c>
      <c r="J478" s="1">
        <v>45107</v>
      </c>
      <c r="K478" s="1">
        <v>45138</v>
      </c>
      <c r="L478" s="1">
        <v>45138</v>
      </c>
      <c r="M478" s="2">
        <v>204755.48</v>
      </c>
      <c r="N478" s="39">
        <f t="shared" si="359"/>
        <v>45107</v>
      </c>
      <c r="O478" t="s">
        <v>7</v>
      </c>
      <c r="P478" t="s">
        <v>8</v>
      </c>
      <c r="Q478" s="4">
        <v>1.9E-2</v>
      </c>
      <c r="R478" s="1">
        <v>45105</v>
      </c>
      <c r="S478" s="1">
        <v>45107</v>
      </c>
      <c r="T478" s="1">
        <v>45138</v>
      </c>
      <c r="U478" s="1">
        <v>45138</v>
      </c>
      <c r="V478" s="5">
        <f t="shared" si="360"/>
        <v>0</v>
      </c>
      <c r="W478">
        <f t="shared" si="361"/>
        <v>0</v>
      </c>
      <c r="X478" s="6">
        <v>-632.40900326951396</v>
      </c>
      <c r="Y478" s="6">
        <v>-632.40900326951396</v>
      </c>
      <c r="Z478" s="6">
        <v>-634.38935356222225</v>
      </c>
      <c r="AA478" s="6">
        <v>-634.38935356222225</v>
      </c>
      <c r="AB478">
        <v>0.99687833618015775</v>
      </c>
      <c r="AC478">
        <v>-31.270711917777781</v>
      </c>
      <c r="AD478" s="7">
        <v>204755.48</v>
      </c>
      <c r="AE478" s="13">
        <v>3.5979999999999998E-2</v>
      </c>
      <c r="AF478" s="8">
        <v>1.9E-2</v>
      </c>
      <c r="AG478" s="6">
        <v>-333.95695003114963</v>
      </c>
      <c r="AH478" s="6">
        <v>-335.00271588888887</v>
      </c>
      <c r="AI478" s="9">
        <v>-966.36595330066359</v>
      </c>
      <c r="AJ478" t="s">
        <v>6</v>
      </c>
      <c r="AK478">
        <f t="shared" si="392"/>
        <v>3.5979999999999999</v>
      </c>
      <c r="AL478" s="8">
        <f t="shared" si="393"/>
        <v>4.598E-2</v>
      </c>
      <c r="AM478" s="35">
        <f t="shared" si="394"/>
        <v>2.5979999999999996E-2</v>
      </c>
      <c r="AN478" s="4">
        <f t="shared" si="395"/>
        <v>2.5979999999999996E-2</v>
      </c>
      <c r="AO478" s="36">
        <f t="shared" si="396"/>
        <v>0</v>
      </c>
      <c r="AP478" s="37">
        <f t="shared" si="397"/>
        <v>0</v>
      </c>
      <c r="AQ478" s="36">
        <f t="shared" si="398"/>
        <v>0</v>
      </c>
      <c r="AT478" s="10"/>
      <c r="BU478" s="1"/>
      <c r="CC478" s="11"/>
      <c r="CD478" s="11"/>
    </row>
    <row r="479" spans="1:82" ht="15" customHeight="1" x14ac:dyDescent="0.25">
      <c r="A479">
        <v>31488</v>
      </c>
      <c r="B479" t="s">
        <v>1045</v>
      </c>
      <c r="C479" t="s">
        <v>1046</v>
      </c>
      <c r="D479">
        <v>31102</v>
      </c>
      <c r="E479" t="s">
        <v>2</v>
      </c>
      <c r="F479" t="s">
        <v>3</v>
      </c>
      <c r="G479" t="s">
        <v>4</v>
      </c>
      <c r="H479" t="s">
        <v>249</v>
      </c>
      <c r="I479" s="1">
        <v>45105</v>
      </c>
      <c r="J479" s="1">
        <v>45107</v>
      </c>
      <c r="K479" s="1">
        <v>45289</v>
      </c>
      <c r="L479" s="1">
        <v>45289</v>
      </c>
      <c r="M479" s="2">
        <v>8127083</v>
      </c>
      <c r="N479" s="39">
        <f t="shared" si="359"/>
        <v>45107</v>
      </c>
      <c r="O479" t="s">
        <v>174</v>
      </c>
      <c r="P479" t="s">
        <v>8</v>
      </c>
      <c r="Q479" s="4">
        <v>0.01</v>
      </c>
      <c r="R479" s="1">
        <v>45105</v>
      </c>
      <c r="S479" s="1">
        <v>45107</v>
      </c>
      <c r="T479" s="1">
        <v>45289</v>
      </c>
      <c r="U479" s="1">
        <v>45289</v>
      </c>
      <c r="V479" s="5">
        <f t="shared" si="360"/>
        <v>0</v>
      </c>
      <c r="W479">
        <f t="shared" si="361"/>
        <v>0</v>
      </c>
      <c r="X479" s="6">
        <v>-158457.2653134572</v>
      </c>
      <c r="Y479" s="6">
        <v>-158457.2653134572</v>
      </c>
      <c r="Z479" s="6">
        <v>-161471.59407166668</v>
      </c>
      <c r="AA479" s="6">
        <v>-161471.59407166668</v>
      </c>
      <c r="AB479">
        <v>0.98133214219169962</v>
      </c>
      <c r="AC479">
        <v>-1112.958866388889</v>
      </c>
      <c r="AD479" s="7">
        <v>8127083</v>
      </c>
      <c r="AE479" s="13">
        <v>3.9300000000000002E-2</v>
      </c>
      <c r="AF479" s="8">
        <v>0.01</v>
      </c>
      <c r="AG479" s="6">
        <v>-40319.914838029821</v>
      </c>
      <c r="AH479" s="6">
        <v>-41086.919611111109</v>
      </c>
      <c r="AI479" s="9">
        <v>-198777.18015148703</v>
      </c>
      <c r="AJ479" t="s">
        <v>6</v>
      </c>
      <c r="AK479">
        <f t="shared" si="392"/>
        <v>3.5979999999999999</v>
      </c>
      <c r="AL479" s="8">
        <f t="shared" si="393"/>
        <v>4.598E-2</v>
      </c>
      <c r="AM479" s="35">
        <f t="shared" si="394"/>
        <v>2.5979999999999996E-2</v>
      </c>
      <c r="AN479" s="4">
        <f t="shared" si="395"/>
        <v>2.5979999999999996E-2</v>
      </c>
      <c r="AO479" s="36">
        <f t="shared" si="396"/>
        <v>0</v>
      </c>
      <c r="AP479" s="37">
        <f t="shared" si="397"/>
        <v>0</v>
      </c>
      <c r="AQ479" s="36">
        <f t="shared" si="398"/>
        <v>0</v>
      </c>
      <c r="AT479" s="10"/>
      <c r="BU479" s="1"/>
      <c r="CC479" s="11"/>
      <c r="CD479" s="11"/>
    </row>
    <row r="480" spans="1:82" ht="15" customHeight="1" x14ac:dyDescent="0.25">
      <c r="A480">
        <v>31538</v>
      </c>
      <c r="B480" t="s">
        <v>1047</v>
      </c>
      <c r="C480" t="s">
        <v>1048</v>
      </c>
      <c r="D480">
        <v>31106</v>
      </c>
      <c r="E480" t="s">
        <v>2</v>
      </c>
      <c r="F480" t="s">
        <v>3</v>
      </c>
      <c r="G480" t="s">
        <v>4</v>
      </c>
      <c r="H480" t="s">
        <v>249</v>
      </c>
      <c r="I480" s="1">
        <v>45105</v>
      </c>
      <c r="J480" s="1">
        <v>45107</v>
      </c>
      <c r="K480" s="1">
        <v>45289</v>
      </c>
      <c r="L480" s="1">
        <v>45289</v>
      </c>
      <c r="M480" s="2">
        <v>1088569</v>
      </c>
      <c r="N480" s="39">
        <f t="shared" si="359"/>
        <v>45107</v>
      </c>
      <c r="O480" t="s">
        <v>174</v>
      </c>
      <c r="P480" t="s">
        <v>8</v>
      </c>
      <c r="Q480" s="4">
        <v>0.01</v>
      </c>
      <c r="R480" s="1">
        <v>45105</v>
      </c>
      <c r="S480" s="1">
        <v>45107</v>
      </c>
      <c r="T480" s="1">
        <v>45289</v>
      </c>
      <c r="U480" s="1">
        <v>45289</v>
      </c>
      <c r="V480" s="5">
        <f t="shared" si="360"/>
        <v>0</v>
      </c>
      <c r="W480">
        <f t="shared" si="361"/>
        <v>0</v>
      </c>
      <c r="X480" s="6">
        <v>-21224.302353624887</v>
      </c>
      <c r="Y480" s="6">
        <v>-21224.302353624887</v>
      </c>
      <c r="Z480" s="6">
        <v>-21628.051748333335</v>
      </c>
      <c r="AA480" s="6">
        <v>-21628.051748333335</v>
      </c>
      <c r="AB480">
        <v>0.98133214219169962</v>
      </c>
      <c r="AC480">
        <v>-149.07347694444445</v>
      </c>
      <c r="AD480" s="7">
        <v>1088569</v>
      </c>
      <c r="AE480" s="13">
        <v>3.9300000000000002E-2</v>
      </c>
      <c r="AF480" s="8">
        <v>0.01</v>
      </c>
      <c r="AG480" s="6">
        <v>-5400.5858406170182</v>
      </c>
      <c r="AH480" s="6">
        <v>-5503.3210555555552</v>
      </c>
      <c r="AI480" s="9">
        <v>-26624.888194241907</v>
      </c>
      <c r="AJ480" t="s">
        <v>6</v>
      </c>
      <c r="AK480">
        <f t="shared" si="392"/>
        <v>3.5979999999999999</v>
      </c>
      <c r="AL480" s="8">
        <f t="shared" si="393"/>
        <v>4.598E-2</v>
      </c>
      <c r="AM480" s="35">
        <f t="shared" si="394"/>
        <v>2.5979999999999996E-2</v>
      </c>
      <c r="AN480" s="4">
        <f t="shared" si="395"/>
        <v>2.5979999999999996E-2</v>
      </c>
      <c r="AO480" s="36">
        <f t="shared" si="396"/>
        <v>0</v>
      </c>
      <c r="AP480" s="37">
        <f t="shared" si="397"/>
        <v>0</v>
      </c>
      <c r="AQ480" s="36">
        <f t="shared" si="398"/>
        <v>0</v>
      </c>
      <c r="AT480" s="10"/>
      <c r="BU480" s="1"/>
      <c r="CC480" s="11"/>
      <c r="CD480" s="11"/>
    </row>
    <row r="481" spans="1:82" ht="15" customHeight="1" x14ac:dyDescent="0.25">
      <c r="A481">
        <v>55702</v>
      </c>
      <c r="B481" t="s">
        <v>1049</v>
      </c>
      <c r="C481" t="s">
        <v>1050</v>
      </c>
      <c r="D481">
        <v>31107</v>
      </c>
      <c r="E481" t="s">
        <v>2</v>
      </c>
      <c r="F481" t="s">
        <v>3</v>
      </c>
      <c r="G481" t="s">
        <v>4</v>
      </c>
      <c r="H481" t="s">
        <v>95</v>
      </c>
      <c r="I481" s="1">
        <v>45105</v>
      </c>
      <c r="J481" s="1">
        <v>45107</v>
      </c>
      <c r="K481" s="1">
        <v>45198</v>
      </c>
      <c r="L481" s="1">
        <v>45198</v>
      </c>
      <c r="M481" s="2">
        <v>700000000</v>
      </c>
      <c r="N481" s="39">
        <f t="shared" si="359"/>
        <v>45107</v>
      </c>
      <c r="O481" t="s">
        <v>7</v>
      </c>
      <c r="P481" t="s">
        <v>8</v>
      </c>
      <c r="Q481" s="4">
        <v>0.04</v>
      </c>
      <c r="R481" s="1">
        <v>45105</v>
      </c>
      <c r="S481" s="1">
        <v>45107</v>
      </c>
      <c r="T481" s="1">
        <v>45198</v>
      </c>
      <c r="U481" s="1">
        <v>45198</v>
      </c>
      <c r="V481" s="5">
        <f t="shared" si="360"/>
        <v>0</v>
      </c>
      <c r="W481">
        <f t="shared" si="361"/>
        <v>0</v>
      </c>
      <c r="X481" s="6">
        <v>-6308309.8544757059</v>
      </c>
      <c r="Y481" s="6">
        <v>-6308309.8544757059</v>
      </c>
      <c r="Z481" s="6">
        <v>-6366461.111111111</v>
      </c>
      <c r="AA481" s="6">
        <v>-6366461.111111111</v>
      </c>
      <c r="AB481">
        <v>0.99086599986703505</v>
      </c>
      <c r="AC481">
        <v>-147738.88888888888</v>
      </c>
      <c r="AD481" s="7">
        <v>700000000</v>
      </c>
      <c r="AE481" s="13">
        <v>3.5979999999999998E-2</v>
      </c>
      <c r="AF481" s="8">
        <v>0.04</v>
      </c>
      <c r="AG481" s="6">
        <v>-7013129.354614458</v>
      </c>
      <c r="AH481" s="6">
        <v>-7077777.7777777771</v>
      </c>
      <c r="AI481" s="9">
        <v>-13321439.209090164</v>
      </c>
      <c r="AJ481" t="s">
        <v>6</v>
      </c>
      <c r="AK481">
        <f t="shared" si="392"/>
        <v>3.5979999999999999</v>
      </c>
      <c r="AL481" s="8">
        <f t="shared" si="393"/>
        <v>4.598E-2</v>
      </c>
      <c r="AM481" s="35">
        <f t="shared" si="394"/>
        <v>2.5979999999999996E-2</v>
      </c>
      <c r="AN481" s="4">
        <f t="shared" si="395"/>
        <v>2.5979999999999996E-2</v>
      </c>
      <c r="AO481" s="36">
        <f t="shared" si="396"/>
        <v>0</v>
      </c>
      <c r="AP481" s="37">
        <f t="shared" si="397"/>
        <v>0</v>
      </c>
      <c r="AQ481" s="36">
        <f t="shared" si="398"/>
        <v>0</v>
      </c>
      <c r="AT481" s="10"/>
      <c r="BU481" s="1"/>
      <c r="CC481" s="11"/>
      <c r="CD481" s="11"/>
    </row>
    <row r="482" spans="1:82" ht="15" customHeight="1" x14ac:dyDescent="0.25">
      <c r="A482">
        <v>55731</v>
      </c>
      <c r="B482" t="s">
        <v>1051</v>
      </c>
      <c r="C482" t="s">
        <v>1052</v>
      </c>
      <c r="D482">
        <v>31108</v>
      </c>
      <c r="E482" t="s">
        <v>2</v>
      </c>
      <c r="F482" t="s">
        <v>3</v>
      </c>
      <c r="G482" t="s">
        <v>4</v>
      </c>
      <c r="H482" t="s">
        <v>95</v>
      </c>
      <c r="I482" s="1">
        <v>45089</v>
      </c>
      <c r="J482" s="1">
        <v>45091</v>
      </c>
      <c r="K482" s="1">
        <v>45457</v>
      </c>
      <c r="L482" s="1">
        <v>45457</v>
      </c>
      <c r="M482" s="2">
        <v>600000000</v>
      </c>
      <c r="N482" s="39">
        <f t="shared" si="359"/>
        <v>45107</v>
      </c>
      <c r="O482" t="s">
        <v>7</v>
      </c>
      <c r="P482" t="s">
        <v>8</v>
      </c>
      <c r="Q482" s="4"/>
      <c r="R482" s="1">
        <v>45105</v>
      </c>
      <c r="S482" s="1">
        <v>45107</v>
      </c>
      <c r="T482" s="1">
        <v>45198</v>
      </c>
      <c r="U482" s="1">
        <v>45198</v>
      </c>
      <c r="V482" s="5">
        <f t="shared" si="360"/>
        <v>4.3835616438356165E-2</v>
      </c>
      <c r="W482">
        <f t="shared" si="361"/>
        <v>16</v>
      </c>
      <c r="X482" s="6">
        <v>-5407122.7324077478</v>
      </c>
      <c r="Y482" s="6">
        <v>-5407122.7324077478</v>
      </c>
      <c r="Z482" s="6">
        <v>-5456966.666666666</v>
      </c>
      <c r="AA482" s="6">
        <v>-5456966.666666666</v>
      </c>
      <c r="AB482">
        <v>0.99086599986703505</v>
      </c>
      <c r="AC482">
        <v>-59966.666666666657</v>
      </c>
      <c r="AD482" s="7">
        <v>600000000</v>
      </c>
      <c r="AE482" s="13">
        <v>3.5979999999999998E-2</v>
      </c>
      <c r="AF482" s="8">
        <v>0</v>
      </c>
      <c r="AG482" s="6">
        <v>0</v>
      </c>
      <c r="AH482" s="6">
        <v>0</v>
      </c>
      <c r="AI482" s="9">
        <v>-5407122.7324077478</v>
      </c>
      <c r="AJ482" t="s">
        <v>6</v>
      </c>
      <c r="AK482">
        <f t="shared" si="392"/>
        <v>3.4780000000000002</v>
      </c>
      <c r="AL482" s="8">
        <f t="shared" si="393"/>
        <v>4.4780000000000007E-2</v>
      </c>
      <c r="AM482" s="35">
        <f t="shared" si="394"/>
        <v>2.4780000000000003E-2</v>
      </c>
      <c r="AN482" s="4">
        <f t="shared" si="395"/>
        <v>2.4780000000000003E-2</v>
      </c>
      <c r="AO482" s="36">
        <f t="shared" si="396"/>
        <v>-1177775.3424657537</v>
      </c>
      <c r="AP482" s="37">
        <f t="shared" si="397"/>
        <v>-946323.28767123283</v>
      </c>
      <c r="AQ482" s="36">
        <f t="shared" si="398"/>
        <v>-651747.94520547951</v>
      </c>
      <c r="AT482" s="10"/>
      <c r="BU482" s="1"/>
      <c r="CC482" s="11"/>
      <c r="CD482" s="11"/>
    </row>
    <row r="483" spans="1:82" ht="15" customHeight="1" x14ac:dyDescent="0.25">
      <c r="A483">
        <v>55728</v>
      </c>
      <c r="B483" t="s">
        <v>1051</v>
      </c>
      <c r="C483" t="s">
        <v>1052</v>
      </c>
      <c r="D483">
        <v>31108</v>
      </c>
      <c r="E483" t="s">
        <v>2</v>
      </c>
      <c r="F483" t="s">
        <v>3</v>
      </c>
      <c r="G483" t="s">
        <v>4</v>
      </c>
      <c r="H483" t="s">
        <v>95</v>
      </c>
      <c r="I483" s="1">
        <v>45105</v>
      </c>
      <c r="J483" s="1">
        <v>45107</v>
      </c>
      <c r="K483" s="1">
        <v>45198</v>
      </c>
      <c r="L483" s="1">
        <v>45198</v>
      </c>
      <c r="M483" s="2">
        <v>600000000</v>
      </c>
      <c r="N483" s="39">
        <f t="shared" si="359"/>
        <v>45107</v>
      </c>
      <c r="O483" t="s">
        <v>7</v>
      </c>
      <c r="P483" t="s">
        <v>8</v>
      </c>
      <c r="Q483" s="4">
        <v>0.04</v>
      </c>
      <c r="R483" s="1">
        <v>45196</v>
      </c>
      <c r="S483" s="1">
        <v>45198</v>
      </c>
      <c r="T483" s="1">
        <v>45289</v>
      </c>
      <c r="U483" s="1">
        <v>45289</v>
      </c>
      <c r="V483" s="5">
        <f t="shared" si="360"/>
        <v>0</v>
      </c>
      <c r="W483">
        <f t="shared" si="361"/>
        <v>0</v>
      </c>
      <c r="X483" s="6">
        <v>-5847535.640687949</v>
      </c>
      <c r="Y483" s="6">
        <v>-5847535.640687949</v>
      </c>
      <c r="Z483" s="6">
        <v>-5958773.1709552566</v>
      </c>
      <c r="AA483" s="6">
        <v>-5958773.1709552566</v>
      </c>
      <c r="AB483">
        <v>0.98133214219169962</v>
      </c>
      <c r="AC483">
        <v>0</v>
      </c>
      <c r="AD483" s="7">
        <v>600000000</v>
      </c>
      <c r="AE483" s="13">
        <v>3.9288614313990701E-2</v>
      </c>
      <c r="AF483" s="8">
        <v>0.04</v>
      </c>
      <c r="AG483" s="6">
        <v>-5953414.9959629774</v>
      </c>
      <c r="AH483" s="6">
        <v>-6066666.666666666</v>
      </c>
      <c r="AI483" s="9">
        <v>-11800950.636650927</v>
      </c>
      <c r="AJ483" t="s">
        <v>6</v>
      </c>
      <c r="AK483">
        <f t="shared" si="392"/>
        <v>3.5979999999999999</v>
      </c>
      <c r="AL483" s="8">
        <f t="shared" si="393"/>
        <v>4.598E-2</v>
      </c>
      <c r="AM483" s="35">
        <f t="shared" si="394"/>
        <v>2.5979999999999996E-2</v>
      </c>
      <c r="AN483" s="4">
        <f t="shared" si="395"/>
        <v>2.5979999999999996E-2</v>
      </c>
      <c r="AO483" s="36">
        <f t="shared" si="396"/>
        <v>0</v>
      </c>
      <c r="AP483" s="37">
        <f t="shared" si="397"/>
        <v>0</v>
      </c>
      <c r="AQ483" s="36">
        <f t="shared" si="398"/>
        <v>0</v>
      </c>
      <c r="AT483" s="10"/>
      <c r="BU483" s="1"/>
      <c r="CC483" s="11"/>
      <c r="CD483" s="11"/>
    </row>
    <row r="484" spans="1:82" ht="15" customHeight="1" x14ac:dyDescent="0.25">
      <c r="A484">
        <v>55751</v>
      </c>
      <c r="B484" t="s">
        <v>1053</v>
      </c>
      <c r="C484" t="s">
        <v>1054</v>
      </c>
      <c r="D484">
        <v>31109</v>
      </c>
      <c r="E484" t="s">
        <v>2</v>
      </c>
      <c r="F484" t="s">
        <v>3</v>
      </c>
      <c r="G484" t="s">
        <v>4</v>
      </c>
      <c r="H484" t="s">
        <v>95</v>
      </c>
      <c r="I484" s="1">
        <v>45105</v>
      </c>
      <c r="J484" s="1">
        <v>45107</v>
      </c>
      <c r="K484" s="1">
        <v>45198</v>
      </c>
      <c r="L484" s="1">
        <v>45198</v>
      </c>
      <c r="M484" s="2">
        <v>200000000</v>
      </c>
      <c r="N484" s="39">
        <f t="shared" si="359"/>
        <v>45107</v>
      </c>
      <c r="O484" t="s">
        <v>7</v>
      </c>
      <c r="P484" t="s">
        <v>8</v>
      </c>
      <c r="Q484" s="4">
        <v>3.5000000000000003E-2</v>
      </c>
      <c r="R484" s="1">
        <v>45105</v>
      </c>
      <c r="S484" s="1">
        <v>45107</v>
      </c>
      <c r="T484" s="1">
        <v>45198</v>
      </c>
      <c r="U484" s="1">
        <v>45198</v>
      </c>
      <c r="V484" s="5">
        <f t="shared" si="360"/>
        <v>0</v>
      </c>
      <c r="W484">
        <f t="shared" si="361"/>
        <v>0</v>
      </c>
      <c r="X484" s="6">
        <v>-1802374.244135916</v>
      </c>
      <c r="Y484" s="6">
        <v>-1802374.244135916</v>
      </c>
      <c r="Z484" s="6">
        <v>-1818988.8888888888</v>
      </c>
      <c r="AA484" s="6">
        <v>-1818988.8888888888</v>
      </c>
      <c r="AB484">
        <v>0.99086599986703505</v>
      </c>
      <c r="AC484">
        <v>-39433.333333333328</v>
      </c>
      <c r="AD484" s="7">
        <v>200000000</v>
      </c>
      <c r="AE484" s="13">
        <v>3.5979999999999998E-2</v>
      </c>
      <c r="AF484" s="8">
        <v>3.5000000000000003E-2</v>
      </c>
      <c r="AG484" s="6">
        <v>-1753282.3386536147</v>
      </c>
      <c r="AH484" s="6">
        <v>-1769444.4444444445</v>
      </c>
      <c r="AI484" s="9">
        <v>-3555656.582789531</v>
      </c>
      <c r="AJ484" t="s">
        <v>6</v>
      </c>
      <c r="AK484">
        <f t="shared" si="392"/>
        <v>3.5979999999999999</v>
      </c>
      <c r="AL484" s="8">
        <f t="shared" si="393"/>
        <v>4.598E-2</v>
      </c>
      <c r="AM484" s="35">
        <f t="shared" si="394"/>
        <v>2.5979999999999996E-2</v>
      </c>
      <c r="AN484" s="4">
        <f t="shared" si="395"/>
        <v>2.5979999999999996E-2</v>
      </c>
      <c r="AO484" s="36">
        <f t="shared" si="396"/>
        <v>0</v>
      </c>
      <c r="AP484" s="37">
        <f t="shared" si="397"/>
        <v>0</v>
      </c>
      <c r="AQ484" s="36">
        <f t="shared" si="398"/>
        <v>0</v>
      </c>
      <c r="AT484" s="10"/>
      <c r="BU484" s="1"/>
      <c r="CC484" s="11"/>
      <c r="CD484" s="11"/>
    </row>
    <row r="485" spans="1:82" ht="15" customHeight="1" x14ac:dyDescent="0.25">
      <c r="A485">
        <v>55766</v>
      </c>
      <c r="B485" t="s">
        <v>1055</v>
      </c>
      <c r="C485" t="s">
        <v>1056</v>
      </c>
      <c r="D485">
        <v>31110</v>
      </c>
      <c r="E485" t="s">
        <v>2</v>
      </c>
      <c r="F485" t="s">
        <v>3</v>
      </c>
      <c r="G485" t="s">
        <v>4</v>
      </c>
      <c r="H485" t="s">
        <v>95</v>
      </c>
      <c r="I485" s="1">
        <v>45105</v>
      </c>
      <c r="J485" s="1">
        <v>45107</v>
      </c>
      <c r="K485" s="1">
        <v>45198</v>
      </c>
      <c r="L485" s="1">
        <v>45198</v>
      </c>
      <c r="M485" s="2">
        <v>227447266.19999999</v>
      </c>
      <c r="N485" s="39">
        <f t="shared" si="359"/>
        <v>45107</v>
      </c>
      <c r="O485" t="s">
        <v>7</v>
      </c>
      <c r="P485" t="s">
        <v>8</v>
      </c>
      <c r="Q485" s="4">
        <v>0.04</v>
      </c>
      <c r="R485" s="1">
        <v>45105</v>
      </c>
      <c r="S485" s="1">
        <v>45107</v>
      </c>
      <c r="T485" s="1">
        <v>45198</v>
      </c>
      <c r="U485" s="1">
        <v>45198</v>
      </c>
      <c r="V485" s="5">
        <f t="shared" si="360"/>
        <v>0</v>
      </c>
      <c r="W485">
        <f t="shared" si="361"/>
        <v>0</v>
      </c>
      <c r="X485" s="6">
        <v>-2049725.4724900273</v>
      </c>
      <c r="Y485" s="6">
        <v>-2049725.4724900273</v>
      </c>
      <c r="Z485" s="6">
        <v>-2068620.2501297665</v>
      </c>
      <c r="AA485" s="6">
        <v>-2068620.2501297665</v>
      </c>
      <c r="AB485">
        <v>0.99086599986703505</v>
      </c>
      <c r="AC485">
        <v>-48004.009127433332</v>
      </c>
      <c r="AD485" s="7">
        <v>227447266.19999999</v>
      </c>
      <c r="AE485" s="13">
        <v>3.5979999999999998E-2</v>
      </c>
      <c r="AF485" s="8">
        <v>0.04</v>
      </c>
      <c r="AG485" s="6">
        <v>-2278738.7131628986</v>
      </c>
      <c r="AH485" s="6">
        <v>-2299744.5804666667</v>
      </c>
      <c r="AI485" s="9">
        <v>-4328464.1856529256</v>
      </c>
      <c r="AJ485" t="s">
        <v>6</v>
      </c>
      <c r="AK485">
        <f t="shared" si="392"/>
        <v>3.5979999999999999</v>
      </c>
      <c r="AL485" s="8">
        <f t="shared" si="393"/>
        <v>4.598E-2</v>
      </c>
      <c r="AM485" s="35">
        <f t="shared" si="394"/>
        <v>2.5979999999999996E-2</v>
      </c>
      <c r="AN485" s="4">
        <f t="shared" si="395"/>
        <v>2.5979999999999996E-2</v>
      </c>
      <c r="AO485" s="36">
        <f t="shared" si="396"/>
        <v>0</v>
      </c>
      <c r="AP485" s="37">
        <f t="shared" si="397"/>
        <v>0</v>
      </c>
      <c r="AQ485" s="36">
        <f t="shared" si="398"/>
        <v>0</v>
      </c>
      <c r="AT485" s="10"/>
      <c r="BU485" s="1"/>
      <c r="CC485" s="11"/>
      <c r="CD485" s="11"/>
    </row>
    <row r="486" spans="1:82" ht="15" customHeight="1" x14ac:dyDescent="0.25">
      <c r="A486">
        <v>55792</v>
      </c>
      <c r="B486" t="s">
        <v>1057</v>
      </c>
      <c r="C486" t="s">
        <v>1058</v>
      </c>
      <c r="D486">
        <v>31111</v>
      </c>
      <c r="E486" t="s">
        <v>2</v>
      </c>
      <c r="F486" t="s">
        <v>3</v>
      </c>
      <c r="G486" t="s">
        <v>4</v>
      </c>
      <c r="H486" t="s">
        <v>95</v>
      </c>
      <c r="I486" s="1">
        <v>45105</v>
      </c>
      <c r="J486" s="1">
        <v>45107</v>
      </c>
      <c r="K486" s="1">
        <v>45198</v>
      </c>
      <c r="L486" s="1">
        <v>45198</v>
      </c>
      <c r="M486" s="2">
        <v>1500000000</v>
      </c>
      <c r="N486" s="39">
        <f t="shared" si="359"/>
        <v>45107</v>
      </c>
      <c r="O486" t="s">
        <v>7</v>
      </c>
      <c r="P486" t="s">
        <v>8</v>
      </c>
      <c r="Q486" s="4">
        <v>0.05</v>
      </c>
      <c r="R486" s="1">
        <v>45105</v>
      </c>
      <c r="S486" s="1">
        <v>45107</v>
      </c>
      <c r="T486" s="1">
        <v>45198</v>
      </c>
      <c r="U486" s="1">
        <v>45198</v>
      </c>
      <c r="V486" s="5">
        <f t="shared" si="360"/>
        <v>0</v>
      </c>
      <c r="W486">
        <f t="shared" si="361"/>
        <v>0</v>
      </c>
      <c r="X486" s="6">
        <v>-13517806.83101937</v>
      </c>
      <c r="Y486" s="6">
        <v>-13517806.83101937</v>
      </c>
      <c r="Z486" s="6">
        <v>-13642416.666666666</v>
      </c>
      <c r="AA486" s="6">
        <v>-13642416.666666666</v>
      </c>
      <c r="AB486">
        <v>0.99086599986703505</v>
      </c>
      <c r="AC486">
        <v>-358250</v>
      </c>
      <c r="AD486" s="7">
        <v>1500000000</v>
      </c>
      <c r="AE486" s="13">
        <v>3.5979999999999998E-2</v>
      </c>
      <c r="AF486" s="8">
        <v>0.05</v>
      </c>
      <c r="AG486" s="6">
        <v>-18785167.914145872</v>
      </c>
      <c r="AH486" s="6">
        <v>-18958333.333333332</v>
      </c>
      <c r="AI486" s="9">
        <v>-32302974.745165244</v>
      </c>
      <c r="AJ486" t="s">
        <v>6</v>
      </c>
      <c r="AK486">
        <f t="shared" si="392"/>
        <v>3.5979999999999999</v>
      </c>
      <c r="AL486" s="8">
        <f t="shared" si="393"/>
        <v>4.598E-2</v>
      </c>
      <c r="AM486" s="35">
        <f t="shared" si="394"/>
        <v>2.5979999999999996E-2</v>
      </c>
      <c r="AN486" s="4">
        <f t="shared" si="395"/>
        <v>2.5979999999999996E-2</v>
      </c>
      <c r="AO486" s="36">
        <f t="shared" si="396"/>
        <v>0</v>
      </c>
      <c r="AP486" s="37">
        <f t="shared" si="397"/>
        <v>0</v>
      </c>
      <c r="AQ486" s="36">
        <f t="shared" si="398"/>
        <v>0</v>
      </c>
      <c r="AT486" s="10"/>
      <c r="BU486" s="1"/>
      <c r="CC486" s="11"/>
      <c r="CD486" s="11"/>
    </row>
    <row r="487" spans="1:82" ht="15" customHeight="1" x14ac:dyDescent="0.25">
      <c r="A487">
        <v>31607</v>
      </c>
      <c r="B487" t="s">
        <v>1059</v>
      </c>
      <c r="C487" t="s">
        <v>1060</v>
      </c>
      <c r="D487">
        <v>31113</v>
      </c>
      <c r="E487" t="s">
        <v>127</v>
      </c>
      <c r="F487" t="s">
        <v>3</v>
      </c>
      <c r="G487" t="s">
        <v>4</v>
      </c>
      <c r="H487" t="s">
        <v>1061</v>
      </c>
      <c r="I487" s="1"/>
      <c r="J487" s="1">
        <v>45105</v>
      </c>
      <c r="K487" s="1">
        <v>45135</v>
      </c>
      <c r="L487" s="1">
        <v>45135</v>
      </c>
      <c r="M487" s="2">
        <v>110960.22</v>
      </c>
      <c r="N487" s="39">
        <f t="shared" si="359"/>
        <v>45107</v>
      </c>
      <c r="O487">
        <v>1.4999999999999999E-2</v>
      </c>
      <c r="P487" t="s">
        <v>109</v>
      </c>
      <c r="Q487" s="4"/>
      <c r="R487" s="1">
        <v>45135</v>
      </c>
      <c r="S487" s="1">
        <v>45105</v>
      </c>
      <c r="T487" s="1">
        <v>45135</v>
      </c>
      <c r="U487" s="1">
        <v>45135</v>
      </c>
      <c r="V487" s="5">
        <f t="shared" si="360"/>
        <v>5.4794520547945206E-3</v>
      </c>
      <c r="W487">
        <f t="shared" si="361"/>
        <v>2</v>
      </c>
      <c r="X487" s="6">
        <v>-138.30771320058867</v>
      </c>
      <c r="Y487" s="6">
        <v>-138.30771320058867</v>
      </c>
      <c r="Z487" s="6">
        <v>-138.70027499999998</v>
      </c>
      <c r="AA487" s="6">
        <v>-138.70027499999998</v>
      </c>
      <c r="AB487">
        <v>0.99716971145578981</v>
      </c>
      <c r="AC487">
        <v>-4.6233424999999988</v>
      </c>
      <c r="AD487" s="7">
        <v>110960.22</v>
      </c>
      <c r="AE487" s="13">
        <v>1.4999999999999999E-2</v>
      </c>
      <c r="AF487" s="8">
        <v>0</v>
      </c>
      <c r="AG487" s="6">
        <v>0</v>
      </c>
      <c r="AH487" s="6">
        <v>0</v>
      </c>
      <c r="AI487" s="9">
        <v>-138.30771320058867</v>
      </c>
      <c r="AJ487" t="s">
        <v>6</v>
      </c>
      <c r="AO487" s="40">
        <f t="shared" ref="AO487:AO488" si="399">AP487</f>
        <v>-9.1200180821917805</v>
      </c>
      <c r="AP487" s="40">
        <f t="shared" ref="AP487:AP488" si="400">-V487*M487*AE487</f>
        <v>-9.1200180821917805</v>
      </c>
      <c r="AQ487" s="40">
        <f t="shared" ref="AQ487:AQ488" si="401">AP487</f>
        <v>-9.1200180821917805</v>
      </c>
      <c r="AT487" s="10"/>
      <c r="BU487" s="1"/>
      <c r="CC487" s="11"/>
      <c r="CD487" s="11"/>
    </row>
    <row r="488" spans="1:82" ht="15" customHeight="1" x14ac:dyDescent="0.25">
      <c r="A488">
        <v>31630</v>
      </c>
      <c r="B488" t="s">
        <v>1062</v>
      </c>
      <c r="C488" t="s">
        <v>1063</v>
      </c>
      <c r="D488">
        <v>31114</v>
      </c>
      <c r="E488" t="s">
        <v>127</v>
      </c>
      <c r="F488" t="s">
        <v>3</v>
      </c>
      <c r="G488" t="s">
        <v>4</v>
      </c>
      <c r="H488" t="s">
        <v>1064</v>
      </c>
      <c r="I488" s="1"/>
      <c r="J488" s="1">
        <v>45107</v>
      </c>
      <c r="K488" s="1">
        <v>45199</v>
      </c>
      <c r="L488" s="1">
        <v>45199</v>
      </c>
      <c r="M488" s="2">
        <v>1233439.6299999999</v>
      </c>
      <c r="N488" s="39">
        <f t="shared" si="359"/>
        <v>45107</v>
      </c>
      <c r="O488">
        <v>5.2499999999999998E-2</v>
      </c>
      <c r="P488" t="s">
        <v>223</v>
      </c>
      <c r="Q488" s="4"/>
      <c r="R488" s="1">
        <v>45199</v>
      </c>
      <c r="S488" s="1">
        <v>45107</v>
      </c>
      <c r="T488" s="1">
        <v>45199</v>
      </c>
      <c r="U488" s="1">
        <v>45199</v>
      </c>
      <c r="V488" s="5">
        <f t="shared" si="360"/>
        <v>0</v>
      </c>
      <c r="W488">
        <f t="shared" si="361"/>
        <v>0</v>
      </c>
      <c r="X488" s="6">
        <v>-16171.124201599969</v>
      </c>
      <c r="Y488" s="6">
        <v>-16171.124201599969</v>
      </c>
      <c r="Z488" s="6">
        <v>-16321.95455589041</v>
      </c>
      <c r="AA488" s="6">
        <v>-16321.95455589041</v>
      </c>
      <c r="AB488">
        <v>0.99075905071454762</v>
      </c>
      <c r="AC488">
        <v>-177.41254952054794</v>
      </c>
      <c r="AD488" s="7">
        <v>1233439.6299999999</v>
      </c>
      <c r="AE488" s="13">
        <v>5.2499999999999998E-2</v>
      </c>
      <c r="AF488" s="8">
        <v>0</v>
      </c>
      <c r="AG488" s="6">
        <v>0</v>
      </c>
      <c r="AH488" s="6">
        <v>0</v>
      </c>
      <c r="AI488" s="9">
        <v>-16171.124201599969</v>
      </c>
      <c r="AJ488" t="s">
        <v>6</v>
      </c>
      <c r="AO488" s="40">
        <f t="shared" si="399"/>
        <v>0</v>
      </c>
      <c r="AP488" s="40">
        <f t="shared" si="400"/>
        <v>0</v>
      </c>
      <c r="AQ488" s="40">
        <f t="shared" si="401"/>
        <v>0</v>
      </c>
      <c r="AT488" s="10"/>
      <c r="BU488" s="1"/>
      <c r="CC488" s="11"/>
      <c r="CD488" s="11"/>
    </row>
    <row r="489" spans="1:82" ht="15" customHeight="1" x14ac:dyDescent="0.25">
      <c r="A489">
        <v>55811</v>
      </c>
      <c r="B489" t="s">
        <v>1065</v>
      </c>
      <c r="C489" t="s">
        <v>1066</v>
      </c>
      <c r="D489">
        <v>31115</v>
      </c>
      <c r="E489" t="s">
        <v>2</v>
      </c>
      <c r="F489" t="s">
        <v>3</v>
      </c>
      <c r="G489" t="s">
        <v>4</v>
      </c>
      <c r="H489" t="s">
        <v>1067</v>
      </c>
      <c r="I489" s="1">
        <v>45070</v>
      </c>
      <c r="J489" s="1">
        <v>45072</v>
      </c>
      <c r="K489" s="1">
        <v>45439</v>
      </c>
      <c r="L489" s="1">
        <v>45439</v>
      </c>
      <c r="M489" s="2">
        <v>200000000</v>
      </c>
      <c r="N489" s="39">
        <f t="shared" si="359"/>
        <v>45107</v>
      </c>
      <c r="O489" t="s">
        <v>33</v>
      </c>
      <c r="P489" t="s">
        <v>8</v>
      </c>
      <c r="Q489" s="4"/>
      <c r="R489" s="1">
        <v>45076</v>
      </c>
      <c r="S489" s="1">
        <v>45078</v>
      </c>
      <c r="T489" s="1">
        <v>45446</v>
      </c>
      <c r="U489" s="1">
        <v>45078</v>
      </c>
      <c r="V489" s="5">
        <f t="shared" si="360"/>
        <v>9.5890410958904104E-2</v>
      </c>
      <c r="W489">
        <f t="shared" si="361"/>
        <v>35</v>
      </c>
      <c r="X489" s="6">
        <v>0</v>
      </c>
      <c r="Y489" s="6">
        <v>0</v>
      </c>
      <c r="Z489" s="6">
        <v>-7707555.5555555541</v>
      </c>
      <c r="AA489" s="6">
        <v>-7707555.5555555541</v>
      </c>
      <c r="AB489">
        <v>0</v>
      </c>
      <c r="AC489">
        <v>-20944.444444444442</v>
      </c>
      <c r="AD489" s="7">
        <v>200000000</v>
      </c>
      <c r="AE489" s="13">
        <v>3.7699999999999997E-2</v>
      </c>
      <c r="AF489" s="8">
        <v>0</v>
      </c>
      <c r="AG489" s="6">
        <v>0</v>
      </c>
      <c r="AH489" s="6">
        <v>0</v>
      </c>
      <c r="AI489" s="9">
        <v>-7707555.5555555541</v>
      </c>
      <c r="AJ489" t="s">
        <v>6</v>
      </c>
      <c r="AK489">
        <f t="shared" ref="AK489:AK490" si="402">VLOOKUP(I489,$AR$2:$AS$603,2,FALSE)</f>
        <v>3.415</v>
      </c>
      <c r="AL489" s="8">
        <f t="shared" ref="AL489:AL490" si="403">AK489/100+$AT$1</f>
        <v>4.4150000000000002E-2</v>
      </c>
      <c r="AM489" s="35">
        <f t="shared" ref="AM489:AM490" si="404">AK489/100-$AT$1</f>
        <v>2.4149999999999998E-2</v>
      </c>
      <c r="AN489" s="4">
        <f t="shared" ref="AN489:AN490" si="405">IF(AND(RIGHT(O489,3)="Max",AM489&lt;0%),0%,AM489)</f>
        <v>2.4149999999999998E-2</v>
      </c>
      <c r="AO489" s="36">
        <f t="shared" ref="AO489:AO490" si="406">-(((AL489+AF489)*AD489*V489))</f>
        <v>-846712.32876712328</v>
      </c>
      <c r="AP489" s="37">
        <f t="shared" ref="AP489:AP490" si="407">-(((AE489+AF489)*AD489*V489))</f>
        <v>-723013.6986301369</v>
      </c>
      <c r="AQ489" s="36">
        <f t="shared" ref="AQ489:AQ490" si="408">-(((AN489+AF489)*AD489*V489))</f>
        <v>-463150.68493150681</v>
      </c>
      <c r="AT489" s="10"/>
      <c r="BU489" s="1"/>
      <c r="CC489" s="11"/>
      <c r="CD489" s="11"/>
    </row>
    <row r="490" spans="1:82" ht="15" customHeight="1" x14ac:dyDescent="0.25">
      <c r="A490">
        <v>55810</v>
      </c>
      <c r="B490" t="s">
        <v>1065</v>
      </c>
      <c r="C490" t="s">
        <v>1066</v>
      </c>
      <c r="D490">
        <v>31115</v>
      </c>
      <c r="E490" t="s">
        <v>2</v>
      </c>
      <c r="F490" t="s">
        <v>3</v>
      </c>
      <c r="G490" t="s">
        <v>4</v>
      </c>
      <c r="H490" t="s">
        <v>1067</v>
      </c>
      <c r="I490" s="1">
        <v>45076</v>
      </c>
      <c r="J490" s="1">
        <v>45078</v>
      </c>
      <c r="K490" s="1">
        <v>45446</v>
      </c>
      <c r="L490" s="1">
        <v>45078</v>
      </c>
      <c r="M490" s="2">
        <v>200000000</v>
      </c>
      <c r="N490" s="39">
        <f t="shared" si="359"/>
        <v>45107</v>
      </c>
      <c r="O490" t="s">
        <v>33</v>
      </c>
      <c r="P490" t="s">
        <v>8</v>
      </c>
      <c r="Q490" s="4">
        <v>0.02</v>
      </c>
      <c r="R490" s="1">
        <v>45070</v>
      </c>
      <c r="S490" s="1">
        <v>45072</v>
      </c>
      <c r="T490" s="1">
        <v>45439</v>
      </c>
      <c r="U490" s="1">
        <v>45439</v>
      </c>
      <c r="V490" s="5">
        <f t="shared" si="360"/>
        <v>7.9452054794520555E-2</v>
      </c>
      <c r="W490">
        <f t="shared" si="361"/>
        <v>29</v>
      </c>
      <c r="X490" s="6">
        <v>-7372079.9764517806</v>
      </c>
      <c r="Y490" s="6">
        <v>-7372079.9764517806</v>
      </c>
      <c r="Z490" s="6">
        <v>-7633599.9999999991</v>
      </c>
      <c r="AA490" s="6">
        <v>-7633599.9999999991</v>
      </c>
      <c r="AB490">
        <v>0.96574093172969266</v>
      </c>
      <c r="AC490">
        <v>-31911.111111111106</v>
      </c>
      <c r="AD490" s="7">
        <v>200000000</v>
      </c>
      <c r="AE490" s="13">
        <v>3.7440000000000001E-2</v>
      </c>
      <c r="AF490" s="8">
        <v>0.02</v>
      </c>
      <c r="AG490" s="6">
        <v>-3938076.9104977464</v>
      </c>
      <c r="AH490" s="6">
        <v>-4077777.7777777775</v>
      </c>
      <c r="AI490" s="9">
        <v>-11310156.886949528</v>
      </c>
      <c r="AJ490" t="s">
        <v>6</v>
      </c>
      <c r="AK490">
        <f t="shared" si="402"/>
        <v>3.4740000000000002</v>
      </c>
      <c r="AL490" s="8">
        <f t="shared" si="403"/>
        <v>4.4740000000000002E-2</v>
      </c>
      <c r="AM490" s="35">
        <f t="shared" si="404"/>
        <v>2.4739999999999998E-2</v>
      </c>
      <c r="AN490" s="4">
        <f t="shared" si="405"/>
        <v>2.4739999999999998E-2</v>
      </c>
      <c r="AO490" s="36">
        <f t="shared" si="406"/>
        <v>-1028745.2054794523</v>
      </c>
      <c r="AP490" s="37">
        <f t="shared" si="407"/>
        <v>-912745.20547945227</v>
      </c>
      <c r="AQ490" s="36">
        <f t="shared" si="408"/>
        <v>-710936.98630136997</v>
      </c>
      <c r="AT490" s="10"/>
      <c r="BU490" s="1"/>
      <c r="CC490" s="11"/>
      <c r="CD490" s="11"/>
    </row>
    <row r="491" spans="1:82" ht="15" customHeight="1" x14ac:dyDescent="0.25">
      <c r="A491">
        <v>31666</v>
      </c>
      <c r="B491" t="s">
        <v>1068</v>
      </c>
      <c r="C491" t="s">
        <v>1069</v>
      </c>
      <c r="D491">
        <v>31116</v>
      </c>
      <c r="E491" t="s">
        <v>127</v>
      </c>
      <c r="F491" t="s">
        <v>3</v>
      </c>
      <c r="G491" t="s">
        <v>4</v>
      </c>
      <c r="H491" t="s">
        <v>144</v>
      </c>
      <c r="I491" s="1"/>
      <c r="J491" s="1">
        <v>45078</v>
      </c>
      <c r="K491" s="1">
        <v>45108</v>
      </c>
      <c r="L491" s="1">
        <v>45078</v>
      </c>
      <c r="M491" s="2">
        <v>9362071.1799999997</v>
      </c>
      <c r="N491" s="39">
        <f t="shared" si="359"/>
        <v>45107</v>
      </c>
      <c r="O491">
        <v>1.15E-2</v>
      </c>
      <c r="P491" t="s">
        <v>8</v>
      </c>
      <c r="Q491" s="4"/>
      <c r="R491" s="1">
        <v>45078</v>
      </c>
      <c r="S491" s="1">
        <v>45078</v>
      </c>
      <c r="T491" s="1">
        <v>45108</v>
      </c>
      <c r="U491" s="1">
        <v>45078</v>
      </c>
      <c r="V491" s="5">
        <f t="shared" si="360"/>
        <v>7.9452054794520555E-2</v>
      </c>
      <c r="W491">
        <f t="shared" si="361"/>
        <v>29</v>
      </c>
      <c r="X491" s="6">
        <v>0</v>
      </c>
      <c r="Y491" s="6">
        <v>0</v>
      </c>
      <c r="Z491" s="6">
        <v>-8971.9848808333318</v>
      </c>
      <c r="AA491" s="6">
        <v>-8971.9848808333318</v>
      </c>
      <c r="AB491">
        <v>0</v>
      </c>
      <c r="AC491">
        <v>-299.06616269444442</v>
      </c>
      <c r="AD491" s="7">
        <v>9362071.1799999997</v>
      </c>
      <c r="AE491" s="13">
        <v>1.15E-2</v>
      </c>
      <c r="AF491" s="8">
        <v>0</v>
      </c>
      <c r="AG491" s="6">
        <v>0</v>
      </c>
      <c r="AH491" s="6">
        <v>0</v>
      </c>
      <c r="AI491" s="9">
        <v>-8971.9848808333318</v>
      </c>
      <c r="AJ491" t="s">
        <v>6</v>
      </c>
      <c r="AO491" s="40">
        <f t="shared" ref="AO491:AO501" si="409">AP491</f>
        <v>-8554.1116124109594</v>
      </c>
      <c r="AP491" s="40">
        <f t="shared" ref="AP491:AP501" si="410">-V491*M491*AE491</f>
        <v>-8554.1116124109594</v>
      </c>
      <c r="AQ491" s="40">
        <f t="shared" ref="AQ491:AQ501" si="411">AP491</f>
        <v>-8554.1116124109594</v>
      </c>
      <c r="AT491" s="10"/>
      <c r="BU491" s="1"/>
      <c r="CC491" s="11"/>
      <c r="CD491" s="11"/>
    </row>
    <row r="492" spans="1:82" ht="15" customHeight="1" x14ac:dyDescent="0.25">
      <c r="A492">
        <v>31726</v>
      </c>
      <c r="B492" t="s">
        <v>1070</v>
      </c>
      <c r="C492" t="s">
        <v>1071</v>
      </c>
      <c r="D492">
        <v>31117</v>
      </c>
      <c r="E492" t="s">
        <v>127</v>
      </c>
      <c r="F492" t="s">
        <v>3</v>
      </c>
      <c r="G492" t="s">
        <v>4</v>
      </c>
      <c r="H492" t="s">
        <v>1072</v>
      </c>
      <c r="I492" s="1"/>
      <c r="J492" s="1">
        <v>45078</v>
      </c>
      <c r="K492" s="1">
        <v>45108</v>
      </c>
      <c r="L492" s="1">
        <v>45078</v>
      </c>
      <c r="M492" s="2">
        <v>5582487.0999999996</v>
      </c>
      <c r="N492" s="39">
        <f t="shared" si="359"/>
        <v>45107</v>
      </c>
      <c r="O492">
        <v>1.15E-2</v>
      </c>
      <c r="P492" t="s">
        <v>8</v>
      </c>
      <c r="Q492" s="4"/>
      <c r="R492" s="1">
        <v>45078</v>
      </c>
      <c r="S492" s="1">
        <v>45078</v>
      </c>
      <c r="T492" s="1">
        <v>45108</v>
      </c>
      <c r="U492" s="1">
        <v>45078</v>
      </c>
      <c r="V492" s="5">
        <f t="shared" si="360"/>
        <v>7.9452054794520555E-2</v>
      </c>
      <c r="W492">
        <f t="shared" si="361"/>
        <v>29</v>
      </c>
      <c r="X492" s="6">
        <v>0</v>
      </c>
      <c r="Y492" s="6">
        <v>0</v>
      </c>
      <c r="Z492" s="6">
        <v>-5349.8834708333325</v>
      </c>
      <c r="AA492" s="6">
        <v>-5349.8834708333325</v>
      </c>
      <c r="AB492">
        <v>0</v>
      </c>
      <c r="AC492">
        <v>-178.32944902777774</v>
      </c>
      <c r="AD492" s="7">
        <v>5582487.0999999996</v>
      </c>
      <c r="AE492" s="13">
        <v>1.15E-2</v>
      </c>
      <c r="AF492" s="8">
        <v>0</v>
      </c>
      <c r="AG492" s="6">
        <v>0</v>
      </c>
      <c r="AH492" s="6">
        <v>0</v>
      </c>
      <c r="AI492" s="9">
        <v>-5349.8834708333325</v>
      </c>
      <c r="AJ492" t="s">
        <v>6</v>
      </c>
      <c r="AO492" s="40">
        <f t="shared" si="409"/>
        <v>-5100.7108160273974</v>
      </c>
      <c r="AP492" s="40">
        <f t="shared" si="410"/>
        <v>-5100.7108160273974</v>
      </c>
      <c r="AQ492" s="40">
        <f t="shared" si="411"/>
        <v>-5100.7108160273974</v>
      </c>
      <c r="AT492" s="10"/>
      <c r="BU492" s="1"/>
      <c r="CC492" s="11"/>
      <c r="CD492" s="11"/>
    </row>
    <row r="493" spans="1:82" ht="15" customHeight="1" x14ac:dyDescent="0.25">
      <c r="A493">
        <v>31786</v>
      </c>
      <c r="B493" t="s">
        <v>1073</v>
      </c>
      <c r="C493" t="s">
        <v>1074</v>
      </c>
      <c r="D493">
        <v>31118</v>
      </c>
      <c r="E493" t="s">
        <v>127</v>
      </c>
      <c r="F493" t="s">
        <v>3</v>
      </c>
      <c r="G493" t="s">
        <v>4</v>
      </c>
      <c r="H493" t="s">
        <v>1075</v>
      </c>
      <c r="I493" s="1"/>
      <c r="J493" s="1">
        <v>45078</v>
      </c>
      <c r="K493" s="1">
        <v>45108</v>
      </c>
      <c r="L493" s="1">
        <v>45078</v>
      </c>
      <c r="M493" s="2">
        <v>6226183.5599999996</v>
      </c>
      <c r="N493" s="39">
        <f t="shared" si="359"/>
        <v>45107</v>
      </c>
      <c r="O493">
        <v>1.15E-2</v>
      </c>
      <c r="P493" t="s">
        <v>8</v>
      </c>
      <c r="Q493" s="4"/>
      <c r="R493" s="1">
        <v>45078</v>
      </c>
      <c r="S493" s="1">
        <v>45078</v>
      </c>
      <c r="T493" s="1">
        <v>45108</v>
      </c>
      <c r="U493" s="1">
        <v>45078</v>
      </c>
      <c r="V493" s="5">
        <f t="shared" si="360"/>
        <v>7.9452054794520555E-2</v>
      </c>
      <c r="W493">
        <f t="shared" si="361"/>
        <v>29</v>
      </c>
      <c r="X493" s="6">
        <v>0</v>
      </c>
      <c r="Y493" s="6">
        <v>0</v>
      </c>
      <c r="Z493" s="6">
        <v>-5966.7592449999993</v>
      </c>
      <c r="AA493" s="6">
        <v>-5966.7592449999993</v>
      </c>
      <c r="AB493">
        <v>0</v>
      </c>
      <c r="AC493">
        <v>-198.89197483333331</v>
      </c>
      <c r="AD493" s="7">
        <v>6226183.5599999996</v>
      </c>
      <c r="AE493" s="13">
        <v>1.15E-2</v>
      </c>
      <c r="AF493" s="8">
        <v>0</v>
      </c>
      <c r="AG493" s="6">
        <v>0</v>
      </c>
      <c r="AH493" s="6">
        <v>0</v>
      </c>
      <c r="AI493" s="9">
        <v>-5966.7592449999993</v>
      </c>
      <c r="AJ493" t="s">
        <v>6</v>
      </c>
      <c r="AO493" s="40">
        <f t="shared" si="409"/>
        <v>-5688.8553897534248</v>
      </c>
      <c r="AP493" s="40">
        <f t="shared" si="410"/>
        <v>-5688.8553897534248</v>
      </c>
      <c r="AQ493" s="40">
        <f t="shared" si="411"/>
        <v>-5688.8553897534248</v>
      </c>
      <c r="AT493" s="10"/>
      <c r="BU493" s="1"/>
      <c r="CC493" s="11"/>
      <c r="CD493" s="11"/>
    </row>
    <row r="494" spans="1:82" ht="15" customHeight="1" x14ac:dyDescent="0.25">
      <c r="A494">
        <v>31846</v>
      </c>
      <c r="B494" t="s">
        <v>1076</v>
      </c>
      <c r="C494" t="s">
        <v>1077</v>
      </c>
      <c r="D494">
        <v>31119</v>
      </c>
      <c r="E494" t="s">
        <v>127</v>
      </c>
      <c r="F494" t="s">
        <v>3</v>
      </c>
      <c r="G494" t="s">
        <v>4</v>
      </c>
      <c r="H494" t="s">
        <v>910</v>
      </c>
      <c r="I494" s="1"/>
      <c r="J494" s="1">
        <v>45078</v>
      </c>
      <c r="K494" s="1">
        <v>45108</v>
      </c>
      <c r="L494" s="1">
        <v>45078</v>
      </c>
      <c r="M494" s="2">
        <v>8706992.9100000001</v>
      </c>
      <c r="N494" s="39">
        <f t="shared" si="359"/>
        <v>45107</v>
      </c>
      <c r="O494">
        <v>1.15E-2</v>
      </c>
      <c r="P494" t="s">
        <v>8</v>
      </c>
      <c r="Q494" s="4"/>
      <c r="R494" s="1">
        <v>45078</v>
      </c>
      <c r="S494" s="1">
        <v>45078</v>
      </c>
      <c r="T494" s="1">
        <v>45108</v>
      </c>
      <c r="U494" s="1">
        <v>45078</v>
      </c>
      <c r="V494" s="5">
        <f t="shared" si="360"/>
        <v>7.9452054794520555E-2</v>
      </c>
      <c r="W494">
        <f t="shared" si="361"/>
        <v>29</v>
      </c>
      <c r="X494" s="6">
        <v>0</v>
      </c>
      <c r="Y494" s="6">
        <v>0</v>
      </c>
      <c r="Z494" s="6">
        <v>-8344.2015387499996</v>
      </c>
      <c r="AA494" s="6">
        <v>-8344.2015387499996</v>
      </c>
      <c r="AB494">
        <v>0</v>
      </c>
      <c r="AC494">
        <v>-278.14005129166668</v>
      </c>
      <c r="AD494" s="7">
        <v>8706992.9100000001</v>
      </c>
      <c r="AE494" s="13">
        <v>1.15E-2</v>
      </c>
      <c r="AF494" s="8">
        <v>0</v>
      </c>
      <c r="AG494" s="6">
        <v>0</v>
      </c>
      <c r="AH494" s="6">
        <v>0</v>
      </c>
      <c r="AI494" s="9">
        <v>-8344.2015387499996</v>
      </c>
      <c r="AJ494" t="s">
        <v>6</v>
      </c>
      <c r="AO494" s="40">
        <f t="shared" si="409"/>
        <v>-7955.5674944794528</v>
      </c>
      <c r="AP494" s="40">
        <f t="shared" si="410"/>
        <v>-7955.5674944794528</v>
      </c>
      <c r="AQ494" s="40">
        <f t="shared" si="411"/>
        <v>-7955.5674944794528</v>
      </c>
      <c r="AT494" s="10"/>
      <c r="BU494" s="1"/>
      <c r="CC494" s="11"/>
      <c r="CD494" s="11"/>
    </row>
    <row r="495" spans="1:82" ht="15" customHeight="1" x14ac:dyDescent="0.25">
      <c r="A495">
        <v>31907</v>
      </c>
      <c r="B495" t="s">
        <v>1078</v>
      </c>
      <c r="C495" t="s">
        <v>1079</v>
      </c>
      <c r="D495">
        <v>31120</v>
      </c>
      <c r="E495" t="s">
        <v>127</v>
      </c>
      <c r="F495" t="s">
        <v>3</v>
      </c>
      <c r="G495" t="s">
        <v>4</v>
      </c>
      <c r="H495" t="s">
        <v>751</v>
      </c>
      <c r="I495" s="1"/>
      <c r="J495" s="1">
        <v>45107</v>
      </c>
      <c r="K495" s="1">
        <v>45138</v>
      </c>
      <c r="L495" s="1">
        <v>45107</v>
      </c>
      <c r="M495" s="2">
        <v>1065339.3400000001</v>
      </c>
      <c r="N495" s="39">
        <f t="shared" si="359"/>
        <v>45107</v>
      </c>
      <c r="O495">
        <v>6.7000000000000002E-3</v>
      </c>
      <c r="P495" t="s">
        <v>8</v>
      </c>
      <c r="Q495" s="4"/>
      <c r="R495" s="1">
        <v>45107</v>
      </c>
      <c r="S495" s="1">
        <v>45107</v>
      </c>
      <c r="T495" s="1">
        <v>45138</v>
      </c>
      <c r="U495" s="1">
        <v>45107</v>
      </c>
      <c r="V495" s="5">
        <f t="shared" si="360"/>
        <v>0</v>
      </c>
      <c r="W495">
        <f t="shared" si="361"/>
        <v>0</v>
      </c>
      <c r="X495" s="6">
        <v>0</v>
      </c>
      <c r="Y495" s="6">
        <v>0</v>
      </c>
      <c r="Z495" s="6">
        <v>-614.64161366111125</v>
      </c>
      <c r="AA495" s="6">
        <v>-614.64161366111125</v>
      </c>
      <c r="AB495">
        <v>0</v>
      </c>
      <c r="AC495">
        <v>-19.827148827777783</v>
      </c>
      <c r="AD495" s="7">
        <v>1065339.3400000001</v>
      </c>
      <c r="AE495" s="13">
        <v>6.7000000000000002E-3</v>
      </c>
      <c r="AF495" s="8">
        <v>0</v>
      </c>
      <c r="AG495" s="6">
        <v>0</v>
      </c>
      <c r="AH495" s="6">
        <v>0</v>
      </c>
      <c r="AI495" s="9">
        <v>-614.64161366111125</v>
      </c>
      <c r="AJ495" t="s">
        <v>6</v>
      </c>
      <c r="AO495" s="40">
        <f t="shared" si="409"/>
        <v>0</v>
      </c>
      <c r="AP495" s="40">
        <f t="shared" si="410"/>
        <v>0</v>
      </c>
      <c r="AQ495" s="40">
        <f t="shared" si="411"/>
        <v>0</v>
      </c>
      <c r="AT495" s="10"/>
      <c r="BU495" s="1"/>
      <c r="CC495" s="11"/>
      <c r="CD495" s="11"/>
    </row>
    <row r="496" spans="1:82" ht="15" customHeight="1" x14ac:dyDescent="0.25">
      <c r="A496">
        <v>31973</v>
      </c>
      <c r="B496" t="s">
        <v>1080</v>
      </c>
      <c r="C496" t="s">
        <v>1081</v>
      </c>
      <c r="D496">
        <v>31121</v>
      </c>
      <c r="E496" t="s">
        <v>127</v>
      </c>
      <c r="F496" t="s">
        <v>3</v>
      </c>
      <c r="G496" t="s">
        <v>4</v>
      </c>
      <c r="H496" t="s">
        <v>1075</v>
      </c>
      <c r="I496" s="1"/>
      <c r="J496" s="1">
        <v>45078</v>
      </c>
      <c r="K496" s="1">
        <v>45108</v>
      </c>
      <c r="L496" s="1">
        <v>45078</v>
      </c>
      <c r="M496" s="2">
        <v>8951783.7599999998</v>
      </c>
      <c r="N496" s="39">
        <f t="shared" si="359"/>
        <v>45107</v>
      </c>
      <c r="O496">
        <v>1.15E-2</v>
      </c>
      <c r="P496" t="s">
        <v>8</v>
      </c>
      <c r="Q496" s="4"/>
      <c r="R496" s="1">
        <v>45078</v>
      </c>
      <c r="S496" s="1">
        <v>45078</v>
      </c>
      <c r="T496" s="1">
        <v>45108</v>
      </c>
      <c r="U496" s="1">
        <v>45078</v>
      </c>
      <c r="V496" s="5">
        <f t="shared" si="360"/>
        <v>7.9452054794520555E-2</v>
      </c>
      <c r="W496">
        <f t="shared" si="361"/>
        <v>29</v>
      </c>
      <c r="X496" s="6">
        <v>0</v>
      </c>
      <c r="Y496" s="6">
        <v>0</v>
      </c>
      <c r="Z496" s="6">
        <v>-8578.79277</v>
      </c>
      <c r="AA496" s="6">
        <v>-8578.79277</v>
      </c>
      <c r="AB496">
        <v>0</v>
      </c>
      <c r="AC496">
        <v>-285.95975900000002</v>
      </c>
      <c r="AD496" s="7">
        <v>8951783.7599999998</v>
      </c>
      <c r="AE496" s="13">
        <v>1.15E-2</v>
      </c>
      <c r="AF496" s="8">
        <v>0</v>
      </c>
      <c r="AG496" s="6">
        <v>0</v>
      </c>
      <c r="AH496" s="6">
        <v>0</v>
      </c>
      <c r="AI496" s="9">
        <v>-8578.79277</v>
      </c>
      <c r="AJ496" t="s">
        <v>6</v>
      </c>
      <c r="AO496" s="40">
        <f t="shared" si="409"/>
        <v>-8179.2325587945206</v>
      </c>
      <c r="AP496" s="40">
        <f t="shared" si="410"/>
        <v>-8179.2325587945206</v>
      </c>
      <c r="AQ496" s="40">
        <f t="shared" si="411"/>
        <v>-8179.2325587945206</v>
      </c>
      <c r="AT496" s="10"/>
      <c r="BU496" s="1"/>
      <c r="CC496" s="11"/>
      <c r="CD496" s="11"/>
    </row>
    <row r="497" spans="1:82" ht="15" customHeight="1" x14ac:dyDescent="0.25">
      <c r="A497">
        <v>32034</v>
      </c>
      <c r="B497" t="s">
        <v>1082</v>
      </c>
      <c r="C497" t="s">
        <v>1083</v>
      </c>
      <c r="D497">
        <v>31122</v>
      </c>
      <c r="E497" t="s">
        <v>127</v>
      </c>
      <c r="F497" t="s">
        <v>3</v>
      </c>
      <c r="G497" t="s">
        <v>4</v>
      </c>
      <c r="H497" t="s">
        <v>357</v>
      </c>
      <c r="I497" s="1"/>
      <c r="J497" s="1">
        <v>45097</v>
      </c>
      <c r="K497" s="1">
        <v>45127</v>
      </c>
      <c r="L497" s="1">
        <v>45097</v>
      </c>
      <c r="M497" s="2">
        <v>1410459.95</v>
      </c>
      <c r="N497" s="39">
        <f t="shared" si="359"/>
        <v>45107</v>
      </c>
      <c r="O497">
        <v>0.01</v>
      </c>
      <c r="P497" t="s">
        <v>8</v>
      </c>
      <c r="Q497" s="4"/>
      <c r="R497" s="1">
        <v>45097</v>
      </c>
      <c r="S497" s="1">
        <v>45097</v>
      </c>
      <c r="T497" s="1">
        <v>45127</v>
      </c>
      <c r="U497" s="1">
        <v>45097</v>
      </c>
      <c r="V497" s="5">
        <f t="shared" si="360"/>
        <v>2.7397260273972601E-2</v>
      </c>
      <c r="W497">
        <f t="shared" si="361"/>
        <v>10</v>
      </c>
      <c r="X497" s="6">
        <v>0</v>
      </c>
      <c r="Y497" s="6">
        <v>0</v>
      </c>
      <c r="Z497" s="6">
        <v>-1175.3832916666665</v>
      </c>
      <c r="AA497" s="6">
        <v>-1175.3832916666665</v>
      </c>
      <c r="AB497">
        <v>0</v>
      </c>
      <c r="AC497">
        <v>-39.179443055555552</v>
      </c>
      <c r="AD497" s="7">
        <v>1410459.95</v>
      </c>
      <c r="AE497" s="13">
        <v>0.01</v>
      </c>
      <c r="AF497" s="8">
        <v>0</v>
      </c>
      <c r="AG497" s="6">
        <v>0</v>
      </c>
      <c r="AH497" s="6">
        <v>0</v>
      </c>
      <c r="AI497" s="9">
        <v>-1175.3832916666665</v>
      </c>
      <c r="AJ497" t="s">
        <v>6</v>
      </c>
      <c r="AO497" s="40">
        <f t="shared" si="409"/>
        <v>-386.42738356164381</v>
      </c>
      <c r="AP497" s="40">
        <f t="shared" si="410"/>
        <v>-386.42738356164381</v>
      </c>
      <c r="AQ497" s="40">
        <f t="shared" si="411"/>
        <v>-386.42738356164381</v>
      </c>
      <c r="AT497" s="10"/>
      <c r="BU497" s="1"/>
      <c r="CC497" s="11"/>
      <c r="CD497" s="11"/>
    </row>
    <row r="498" spans="1:82" ht="15" customHeight="1" x14ac:dyDescent="0.25">
      <c r="A498">
        <v>32093</v>
      </c>
      <c r="B498" t="s">
        <v>1084</v>
      </c>
      <c r="C498" t="s">
        <v>1085</v>
      </c>
      <c r="D498">
        <v>31123</v>
      </c>
      <c r="E498" t="s">
        <v>127</v>
      </c>
      <c r="F498" t="s">
        <v>3</v>
      </c>
      <c r="G498" t="s">
        <v>4</v>
      </c>
      <c r="H498" t="s">
        <v>965</v>
      </c>
      <c r="I498" s="1"/>
      <c r="J498" s="1">
        <v>45097</v>
      </c>
      <c r="K498" s="1">
        <v>45127</v>
      </c>
      <c r="L498" s="1">
        <v>45097</v>
      </c>
      <c r="M498" s="2">
        <v>5641317.0899999999</v>
      </c>
      <c r="N498" s="39">
        <f t="shared" si="359"/>
        <v>45107</v>
      </c>
      <c r="O498">
        <v>0.01</v>
      </c>
      <c r="P498" t="s">
        <v>8</v>
      </c>
      <c r="Q498" s="4"/>
      <c r="R498" s="1">
        <v>45097</v>
      </c>
      <c r="S498" s="1">
        <v>45097</v>
      </c>
      <c r="T498" s="1">
        <v>45127</v>
      </c>
      <c r="U498" s="1">
        <v>45097</v>
      </c>
      <c r="V498" s="5">
        <f t="shared" si="360"/>
        <v>2.7397260273972601E-2</v>
      </c>
      <c r="W498">
        <f t="shared" si="361"/>
        <v>10</v>
      </c>
      <c r="X498" s="6">
        <v>0</v>
      </c>
      <c r="Y498" s="6">
        <v>0</v>
      </c>
      <c r="Z498" s="6">
        <v>-4701.0975749999998</v>
      </c>
      <c r="AA498" s="6">
        <v>-4701.0975749999998</v>
      </c>
      <c r="AB498">
        <v>0</v>
      </c>
      <c r="AC498">
        <v>-156.70325249999999</v>
      </c>
      <c r="AD498" s="7">
        <v>5641317.0899999999</v>
      </c>
      <c r="AE498" s="13">
        <v>0.01</v>
      </c>
      <c r="AF498" s="8">
        <v>0</v>
      </c>
      <c r="AG498" s="6">
        <v>0</v>
      </c>
      <c r="AH498" s="6">
        <v>0</v>
      </c>
      <c r="AI498" s="9">
        <v>-4701.0975749999998</v>
      </c>
      <c r="AJ498" t="s">
        <v>6</v>
      </c>
      <c r="AO498" s="40">
        <f t="shared" si="409"/>
        <v>-1545.5663260273971</v>
      </c>
      <c r="AP498" s="40">
        <f t="shared" si="410"/>
        <v>-1545.5663260273971</v>
      </c>
      <c r="AQ498" s="40">
        <f t="shared" si="411"/>
        <v>-1545.5663260273971</v>
      </c>
      <c r="AT498" s="10"/>
      <c r="BU498" s="1"/>
      <c r="CC498" s="11"/>
      <c r="CD498" s="11"/>
    </row>
    <row r="499" spans="1:82" ht="15" customHeight="1" x14ac:dyDescent="0.25">
      <c r="A499">
        <v>32141</v>
      </c>
      <c r="B499" t="s">
        <v>1086</v>
      </c>
      <c r="C499" t="s">
        <v>1087</v>
      </c>
      <c r="D499">
        <v>31124</v>
      </c>
      <c r="E499" t="s">
        <v>127</v>
      </c>
      <c r="F499" t="s">
        <v>3</v>
      </c>
      <c r="G499" t="s">
        <v>4</v>
      </c>
      <c r="H499" t="s">
        <v>927</v>
      </c>
      <c r="I499" s="1"/>
      <c r="J499" s="1">
        <v>45099</v>
      </c>
      <c r="K499" s="1">
        <v>45191</v>
      </c>
      <c r="L499" s="1">
        <v>45099</v>
      </c>
      <c r="M499" s="2">
        <v>7026109.7999999998</v>
      </c>
      <c r="N499" s="39">
        <f t="shared" si="359"/>
        <v>45107</v>
      </c>
      <c r="O499">
        <v>5.0000000000000001E-3</v>
      </c>
      <c r="P499" t="s">
        <v>8</v>
      </c>
      <c r="Q499" s="4"/>
      <c r="R499" s="1">
        <v>45099</v>
      </c>
      <c r="S499" s="1">
        <v>45099</v>
      </c>
      <c r="T499" s="1">
        <v>45191</v>
      </c>
      <c r="U499" s="1">
        <v>45099</v>
      </c>
      <c r="V499" s="5">
        <f t="shared" si="360"/>
        <v>2.1917808219178082E-2</v>
      </c>
      <c r="W499">
        <f t="shared" si="361"/>
        <v>8</v>
      </c>
      <c r="X499" s="6">
        <v>0</v>
      </c>
      <c r="Y499" s="6">
        <v>0</v>
      </c>
      <c r="Z499" s="6">
        <v>-8977.8069666666652</v>
      </c>
      <c r="AA499" s="6">
        <v>-8977.8069666666652</v>
      </c>
      <c r="AB499">
        <v>0</v>
      </c>
      <c r="AC499">
        <v>-97.584858333333315</v>
      </c>
      <c r="AD499" s="7">
        <v>7026109.7999999998</v>
      </c>
      <c r="AE499" s="13">
        <v>5.0000000000000001E-3</v>
      </c>
      <c r="AF499" s="8">
        <v>0</v>
      </c>
      <c r="AG499" s="6">
        <v>0</v>
      </c>
      <c r="AH499" s="6">
        <v>0</v>
      </c>
      <c r="AI499" s="9">
        <v>-8977.8069666666652</v>
      </c>
      <c r="AJ499" t="s">
        <v>6</v>
      </c>
      <c r="AO499" s="40">
        <f t="shared" si="409"/>
        <v>-769.98463561643837</v>
      </c>
      <c r="AP499" s="40">
        <f t="shared" si="410"/>
        <v>-769.98463561643837</v>
      </c>
      <c r="AQ499" s="40">
        <f t="shared" si="411"/>
        <v>-769.98463561643837</v>
      </c>
      <c r="AT499" s="10"/>
      <c r="BU499" s="1"/>
      <c r="CC499" s="11"/>
      <c r="CD499" s="11"/>
    </row>
    <row r="500" spans="1:82" ht="15" customHeight="1" x14ac:dyDescent="0.25">
      <c r="A500">
        <v>32173</v>
      </c>
      <c r="B500" t="s">
        <v>1088</v>
      </c>
      <c r="C500" t="s">
        <v>1089</v>
      </c>
      <c r="D500">
        <v>31125</v>
      </c>
      <c r="E500" t="s">
        <v>127</v>
      </c>
      <c r="F500" t="s">
        <v>3</v>
      </c>
      <c r="G500" t="s">
        <v>4</v>
      </c>
      <c r="H500" t="s">
        <v>751</v>
      </c>
      <c r="I500" s="1"/>
      <c r="J500" s="1">
        <v>45107</v>
      </c>
      <c r="K500" s="1">
        <v>45138</v>
      </c>
      <c r="L500" s="1">
        <v>45107</v>
      </c>
      <c r="M500" s="2">
        <v>3787452.61</v>
      </c>
      <c r="N500" s="39">
        <f t="shared" si="359"/>
        <v>45107</v>
      </c>
      <c r="O500">
        <v>8.9999999999999993E-3</v>
      </c>
      <c r="P500" t="s">
        <v>8</v>
      </c>
      <c r="Q500" s="4"/>
      <c r="R500" s="1">
        <v>45107</v>
      </c>
      <c r="S500" s="1">
        <v>45107</v>
      </c>
      <c r="T500" s="1">
        <v>45138</v>
      </c>
      <c r="U500" s="1">
        <v>45107</v>
      </c>
      <c r="V500" s="5">
        <f t="shared" si="360"/>
        <v>0</v>
      </c>
      <c r="W500">
        <f t="shared" si="361"/>
        <v>0</v>
      </c>
      <c r="X500" s="6">
        <v>0</v>
      </c>
      <c r="Y500" s="6">
        <v>0</v>
      </c>
      <c r="Z500" s="6">
        <v>-2935.2757727499998</v>
      </c>
      <c r="AA500" s="6">
        <v>-2935.2757727499998</v>
      </c>
      <c r="AB500">
        <v>0</v>
      </c>
      <c r="AC500">
        <v>-94.686315249999993</v>
      </c>
      <c r="AD500" s="7">
        <v>3787452.61</v>
      </c>
      <c r="AE500" s="13">
        <v>8.9999999999999993E-3</v>
      </c>
      <c r="AF500" s="8">
        <v>0</v>
      </c>
      <c r="AG500" s="6">
        <v>0</v>
      </c>
      <c r="AH500" s="6">
        <v>0</v>
      </c>
      <c r="AI500" s="9">
        <v>-2935.2757727499998</v>
      </c>
      <c r="AJ500" t="s">
        <v>6</v>
      </c>
      <c r="AO500" s="40">
        <f t="shared" si="409"/>
        <v>0</v>
      </c>
      <c r="AP500" s="40">
        <f t="shared" si="410"/>
        <v>0</v>
      </c>
      <c r="AQ500" s="40">
        <f t="shared" si="411"/>
        <v>0</v>
      </c>
      <c r="AT500" s="10"/>
      <c r="BU500" s="1"/>
      <c r="CC500" s="11"/>
      <c r="CD500" s="11"/>
    </row>
    <row r="501" spans="1:82" ht="15" customHeight="1" x14ac:dyDescent="0.25">
      <c r="A501">
        <v>32323</v>
      </c>
      <c r="B501" t="s">
        <v>1090</v>
      </c>
      <c r="C501" t="s">
        <v>1091</v>
      </c>
      <c r="D501">
        <v>31126</v>
      </c>
      <c r="E501" t="s">
        <v>127</v>
      </c>
      <c r="F501" t="s">
        <v>3</v>
      </c>
      <c r="G501" t="s">
        <v>4</v>
      </c>
      <c r="H501" t="s">
        <v>1072</v>
      </c>
      <c r="I501" s="1"/>
      <c r="J501" s="1">
        <v>45078</v>
      </c>
      <c r="K501" s="1">
        <v>45108</v>
      </c>
      <c r="L501" s="1">
        <v>45078</v>
      </c>
      <c r="M501" s="2">
        <v>7528022.71</v>
      </c>
      <c r="N501" s="39">
        <f t="shared" si="359"/>
        <v>45107</v>
      </c>
      <c r="O501">
        <v>4.65E-2</v>
      </c>
      <c r="P501" t="s">
        <v>8</v>
      </c>
      <c r="Q501" s="4"/>
      <c r="R501" s="1">
        <v>45078</v>
      </c>
      <c r="S501" s="1">
        <v>45078</v>
      </c>
      <c r="T501" s="1">
        <v>45108</v>
      </c>
      <c r="U501" s="1">
        <v>45078</v>
      </c>
      <c r="V501" s="5">
        <f t="shared" si="360"/>
        <v>7.9452054794520555E-2</v>
      </c>
      <c r="W501">
        <f t="shared" si="361"/>
        <v>29</v>
      </c>
      <c r="X501" s="6">
        <v>0</v>
      </c>
      <c r="Y501" s="6">
        <v>0</v>
      </c>
      <c r="Z501" s="6">
        <v>-29171.088001249998</v>
      </c>
      <c r="AA501" s="6">
        <v>-29171.088001249998</v>
      </c>
      <c r="AB501">
        <v>0</v>
      </c>
      <c r="AC501">
        <v>-972.36960004166656</v>
      </c>
      <c r="AD501" s="7">
        <v>7528022.71</v>
      </c>
      <c r="AE501" s="13">
        <v>4.65E-2</v>
      </c>
      <c r="AF501" s="8">
        <v>0</v>
      </c>
      <c r="AG501" s="6">
        <v>0</v>
      </c>
      <c r="AH501" s="6">
        <v>0</v>
      </c>
      <c r="AI501" s="9">
        <v>-29171.088001249998</v>
      </c>
      <c r="AJ501" t="s">
        <v>6</v>
      </c>
      <c r="AO501" s="40">
        <f t="shared" si="409"/>
        <v>-27812.434587493157</v>
      </c>
      <c r="AP501" s="40">
        <f t="shared" si="410"/>
        <v>-27812.434587493157</v>
      </c>
      <c r="AQ501" s="40">
        <f t="shared" si="411"/>
        <v>-27812.434587493157</v>
      </c>
      <c r="AT501" s="10"/>
      <c r="BU501" s="1"/>
      <c r="CC501" s="11"/>
      <c r="CD501" s="11"/>
    </row>
    <row r="502" spans="1:82" ht="15" customHeight="1" x14ac:dyDescent="0.25">
      <c r="A502">
        <v>33499</v>
      </c>
      <c r="B502" t="s">
        <v>1092</v>
      </c>
      <c r="C502" t="s">
        <v>1093</v>
      </c>
      <c r="D502">
        <v>31303</v>
      </c>
      <c r="E502" t="s">
        <v>2</v>
      </c>
      <c r="F502" t="s">
        <v>3</v>
      </c>
      <c r="G502" t="s">
        <v>4</v>
      </c>
      <c r="H502" t="s">
        <v>1094</v>
      </c>
      <c r="I502" s="1">
        <v>44936</v>
      </c>
      <c r="J502" s="1">
        <v>44939</v>
      </c>
      <c r="K502" s="1">
        <v>45119</v>
      </c>
      <c r="L502" s="1">
        <v>45119</v>
      </c>
      <c r="M502" s="2">
        <v>14000000</v>
      </c>
      <c r="N502" s="39">
        <f t="shared" si="359"/>
        <v>45107</v>
      </c>
      <c r="O502" t="s">
        <v>33</v>
      </c>
      <c r="P502" t="s">
        <v>8</v>
      </c>
      <c r="Q502" s="4">
        <v>0.03</v>
      </c>
      <c r="R502" s="1">
        <v>44936</v>
      </c>
      <c r="S502" s="1">
        <v>44939</v>
      </c>
      <c r="T502" s="1">
        <v>45119</v>
      </c>
      <c r="U502" s="1">
        <v>45119</v>
      </c>
      <c r="V502" s="5">
        <f t="shared" si="360"/>
        <v>0.46027397260273972</v>
      </c>
      <c r="W502">
        <f t="shared" si="361"/>
        <v>168</v>
      </c>
      <c r="X502" s="6">
        <v>-197134.17223016181</v>
      </c>
      <c r="Y502" s="6">
        <v>-197134.17223016181</v>
      </c>
      <c r="Z502" s="6">
        <v>-197400</v>
      </c>
      <c r="AA502" s="6">
        <v>-197400</v>
      </c>
      <c r="AB502">
        <v>0.99865335476272443</v>
      </c>
      <c r="AC502">
        <v>-2263.3333333333335</v>
      </c>
      <c r="AD502" s="7">
        <v>14000000</v>
      </c>
      <c r="AE502" s="13">
        <v>2.8199999999999999E-2</v>
      </c>
      <c r="AF502" s="8">
        <v>0.03</v>
      </c>
      <c r="AG502" s="6">
        <v>-209717.20450017214</v>
      </c>
      <c r="AH502" s="6">
        <v>-210000</v>
      </c>
      <c r="AI502" s="9">
        <v>-406851.37673033396</v>
      </c>
      <c r="AJ502" t="s">
        <v>6</v>
      </c>
      <c r="AK502">
        <f t="shared" ref="AK502:AK506" si="412">VLOOKUP(I502,$AR$2:$AS$603,2,FALSE)</f>
        <v>2.2839999999999998</v>
      </c>
      <c r="AL502" s="8">
        <f t="shared" ref="AL502:AL506" si="413">AK502/100+$AT$1</f>
        <v>3.2840000000000001E-2</v>
      </c>
      <c r="AM502" s="35">
        <f t="shared" ref="AM502:AM506" si="414">AK502/100-$AT$1</f>
        <v>1.2839999999999999E-2</v>
      </c>
      <c r="AN502" s="4">
        <f t="shared" ref="AN502:AN506" si="415">IF(AND(RIGHT(O502,3)="Max",AM502&lt;0%),0%,AM502)</f>
        <v>1.2839999999999999E-2</v>
      </c>
      <c r="AO502" s="36">
        <f t="shared" ref="AO502:AO506" si="416">-(((AL502+AF502)*AD502*V502))</f>
        <v>-404930.63013698638</v>
      </c>
      <c r="AP502" s="37">
        <f t="shared" ref="AP502:AP506" si="417">-(((AE502+AF502)*AD502*V502))</f>
        <v>-375031.23287671234</v>
      </c>
      <c r="AQ502" s="36">
        <f t="shared" ref="AQ502:AQ506" si="418">-(((AN502+AF502)*AD502*V502))</f>
        <v>-276053.91780821915</v>
      </c>
      <c r="AT502" s="10"/>
      <c r="BU502" s="1"/>
      <c r="CC502" s="11"/>
      <c r="CD502" s="11"/>
    </row>
    <row r="503" spans="1:82" ht="15" customHeight="1" x14ac:dyDescent="0.25">
      <c r="A503">
        <v>33500</v>
      </c>
      <c r="B503" t="s">
        <v>1095</v>
      </c>
      <c r="C503" t="s">
        <v>1096</v>
      </c>
      <c r="D503">
        <v>31304</v>
      </c>
      <c r="E503" t="s">
        <v>2</v>
      </c>
      <c r="F503" t="s">
        <v>3</v>
      </c>
      <c r="G503" t="s">
        <v>4</v>
      </c>
      <c r="H503" t="s">
        <v>1094</v>
      </c>
      <c r="I503" s="1">
        <v>45001</v>
      </c>
      <c r="J503" s="1">
        <v>45005</v>
      </c>
      <c r="K503" s="1">
        <v>45184</v>
      </c>
      <c r="L503" s="1">
        <v>45184</v>
      </c>
      <c r="M503" s="2">
        <v>6800000</v>
      </c>
      <c r="N503" s="39">
        <f t="shared" si="359"/>
        <v>45107</v>
      </c>
      <c r="O503" t="s">
        <v>33</v>
      </c>
      <c r="P503" t="s">
        <v>8</v>
      </c>
      <c r="Q503" s="4"/>
      <c r="R503" s="1">
        <v>45001</v>
      </c>
      <c r="S503" s="1">
        <v>45005</v>
      </c>
      <c r="T503" s="1">
        <v>45184</v>
      </c>
      <c r="U503" s="1">
        <v>45184</v>
      </c>
      <c r="V503" s="5">
        <f t="shared" si="360"/>
        <v>0.27945205479452057</v>
      </c>
      <c r="W503">
        <f t="shared" si="361"/>
        <v>102</v>
      </c>
      <c r="X503" s="6">
        <v>-100154.78276016297</v>
      </c>
      <c r="Y503" s="6">
        <v>-100154.78276016297</v>
      </c>
      <c r="Z503" s="6">
        <v>-100926.16666666667</v>
      </c>
      <c r="AA503" s="6">
        <v>-100926.16666666667</v>
      </c>
      <c r="AB503">
        <v>0.99235694833182975</v>
      </c>
      <c r="AC503">
        <v>-563.83333333333337</v>
      </c>
      <c r="AD503" s="7">
        <v>6800000</v>
      </c>
      <c r="AE503" s="13">
        <v>2.9849999999999998E-2</v>
      </c>
      <c r="AF503" s="8">
        <v>0</v>
      </c>
      <c r="AG503" s="6">
        <v>0</v>
      </c>
      <c r="AH503" s="6">
        <v>0</v>
      </c>
      <c r="AI503" s="9">
        <v>-100154.78276016297</v>
      </c>
      <c r="AJ503" t="s">
        <v>6</v>
      </c>
      <c r="AK503">
        <f t="shared" si="412"/>
        <v>2.6459999999999999</v>
      </c>
      <c r="AL503" s="8">
        <f t="shared" si="413"/>
        <v>3.6459999999999999E-2</v>
      </c>
      <c r="AM503" s="35">
        <f t="shared" si="414"/>
        <v>1.6459999999999995E-2</v>
      </c>
      <c r="AN503" s="4">
        <f t="shared" si="415"/>
        <v>1.6459999999999995E-2</v>
      </c>
      <c r="AO503" s="36">
        <f t="shared" si="416"/>
        <v>-69283.989041095891</v>
      </c>
      <c r="AP503" s="37">
        <f t="shared" si="417"/>
        <v>-56723.178082191786</v>
      </c>
      <c r="AQ503" s="36">
        <f t="shared" si="418"/>
        <v>-31278.509589041088</v>
      </c>
      <c r="AT503" s="10"/>
      <c r="BU503" s="1"/>
      <c r="CC503" s="11"/>
      <c r="CD503" s="11"/>
    </row>
    <row r="504" spans="1:82" ht="15" customHeight="1" x14ac:dyDescent="0.25">
      <c r="A504">
        <v>33501</v>
      </c>
      <c r="B504" t="s">
        <v>1097</v>
      </c>
      <c r="C504" t="s">
        <v>1098</v>
      </c>
      <c r="D504">
        <v>31305</v>
      </c>
      <c r="E504" t="s">
        <v>2</v>
      </c>
      <c r="F504" t="s">
        <v>3</v>
      </c>
      <c r="G504" t="s">
        <v>4</v>
      </c>
      <c r="H504" t="s">
        <v>1094</v>
      </c>
      <c r="I504" s="1">
        <v>45028</v>
      </c>
      <c r="J504" s="1">
        <v>45030</v>
      </c>
      <c r="K504" s="1">
        <v>45210</v>
      </c>
      <c r="L504" s="1">
        <v>45210</v>
      </c>
      <c r="M504" s="2">
        <v>13532050</v>
      </c>
      <c r="N504" s="39">
        <f t="shared" si="359"/>
        <v>45107</v>
      </c>
      <c r="O504" t="s">
        <v>33</v>
      </c>
      <c r="P504" t="s">
        <v>8</v>
      </c>
      <c r="Q504" s="4">
        <v>0.03</v>
      </c>
      <c r="R504" s="1">
        <v>45028</v>
      </c>
      <c r="S504" s="1">
        <v>45030</v>
      </c>
      <c r="T504" s="1">
        <v>45210</v>
      </c>
      <c r="U504" s="1">
        <v>45210</v>
      </c>
      <c r="V504" s="5">
        <f t="shared" si="360"/>
        <v>0.21095890410958903</v>
      </c>
      <c r="W504">
        <f t="shared" si="361"/>
        <v>77</v>
      </c>
      <c r="X504" s="6">
        <v>-229659.70339373083</v>
      </c>
      <c r="Y504" s="6">
        <v>-229659.70339373083</v>
      </c>
      <c r="Z504" s="6">
        <v>-232074.65750000003</v>
      </c>
      <c r="AA504" s="6">
        <v>-232074.65750000003</v>
      </c>
      <c r="AB504">
        <v>0.98959406368500535</v>
      </c>
      <c r="AC504">
        <v>-2416.9744861111112</v>
      </c>
      <c r="AD504" s="7">
        <v>13532050</v>
      </c>
      <c r="AE504" s="13">
        <v>3.4300000000000004E-2</v>
      </c>
      <c r="AF504" s="8">
        <v>0.03</v>
      </c>
      <c r="AG504" s="6">
        <v>-200868.54524233015</v>
      </c>
      <c r="AH504" s="6">
        <v>-202980.75</v>
      </c>
      <c r="AI504" s="9">
        <v>-430528.24863606098</v>
      </c>
      <c r="AJ504" t="s">
        <v>6</v>
      </c>
      <c r="AK504">
        <f t="shared" si="412"/>
        <v>3.1259999999999999</v>
      </c>
      <c r="AL504" s="8">
        <f t="shared" si="413"/>
        <v>4.1259999999999998E-2</v>
      </c>
      <c r="AM504" s="35">
        <f t="shared" si="414"/>
        <v>2.1259999999999994E-2</v>
      </c>
      <c r="AN504" s="4">
        <f t="shared" si="415"/>
        <v>2.1259999999999994E-2</v>
      </c>
      <c r="AO504" s="36">
        <f t="shared" si="416"/>
        <v>-203426.38079726024</v>
      </c>
      <c r="AP504" s="37">
        <f t="shared" si="417"/>
        <v>-183557.62398630136</v>
      </c>
      <c r="AQ504" s="36">
        <f t="shared" si="418"/>
        <v>-146332.25203013697</v>
      </c>
      <c r="AT504" s="10"/>
      <c r="BU504" s="1"/>
      <c r="CC504" s="11"/>
      <c r="CD504" s="11"/>
    </row>
    <row r="505" spans="1:82" ht="15" customHeight="1" x14ac:dyDescent="0.25">
      <c r="A505">
        <v>36620</v>
      </c>
      <c r="B505" t="s">
        <v>1099</v>
      </c>
      <c r="C505" t="s">
        <v>1100</v>
      </c>
      <c r="D505">
        <v>31485</v>
      </c>
      <c r="E505" t="s">
        <v>2</v>
      </c>
      <c r="F505" t="s">
        <v>3</v>
      </c>
      <c r="G505" t="s">
        <v>4</v>
      </c>
      <c r="H505" t="s">
        <v>56</v>
      </c>
      <c r="I505" s="1">
        <v>45015</v>
      </c>
      <c r="J505" s="1">
        <v>45017</v>
      </c>
      <c r="K505" s="1">
        <v>45108</v>
      </c>
      <c r="L505" s="1">
        <v>45017</v>
      </c>
      <c r="M505" s="2">
        <v>102659.78</v>
      </c>
      <c r="N505" s="39">
        <f t="shared" si="359"/>
        <v>45107</v>
      </c>
      <c r="O505" t="s">
        <v>7</v>
      </c>
      <c r="P505" t="s">
        <v>8</v>
      </c>
      <c r="Q505" s="4">
        <v>1.2500000000000001E-2</v>
      </c>
      <c r="R505" s="1">
        <v>45015</v>
      </c>
      <c r="S505" s="1">
        <v>45017</v>
      </c>
      <c r="T505" s="1">
        <v>45108</v>
      </c>
      <c r="U505" s="1">
        <v>45017</v>
      </c>
      <c r="V505" s="5">
        <f t="shared" si="360"/>
        <v>0.24657534246575341</v>
      </c>
      <c r="W505">
        <f t="shared" si="361"/>
        <v>90</v>
      </c>
      <c r="X505" s="6">
        <v>0</v>
      </c>
      <c r="Y505" s="6">
        <v>0</v>
      </c>
      <c r="Z505" s="6">
        <v>-791.99738941555552</v>
      </c>
      <c r="AA505" s="6">
        <v>-791.99738941555552</v>
      </c>
      <c r="AB505">
        <v>0</v>
      </c>
      <c r="AC505">
        <v>-12.267843709999999</v>
      </c>
      <c r="AD505" s="7">
        <v>102659.78</v>
      </c>
      <c r="AE505" s="13">
        <v>3.0520000000000002E-2</v>
      </c>
      <c r="AF505" s="8">
        <v>1.2500000000000001E-2</v>
      </c>
      <c r="AG505" s="6">
        <v>0</v>
      </c>
      <c r="AH505" s="6">
        <v>-324.37638819444447</v>
      </c>
      <c r="AI505" s="9">
        <v>-1116.3737776099999</v>
      </c>
      <c r="AJ505" t="s">
        <v>6</v>
      </c>
      <c r="AK505">
        <f t="shared" si="412"/>
        <v>3.052</v>
      </c>
      <c r="AL505" s="8">
        <f t="shared" si="413"/>
        <v>4.052E-2</v>
      </c>
      <c r="AM505" s="35">
        <f t="shared" si="414"/>
        <v>2.0520000000000004E-2</v>
      </c>
      <c r="AN505" s="4">
        <f t="shared" si="415"/>
        <v>2.0520000000000004E-2</v>
      </c>
      <c r="AO505" s="36">
        <f t="shared" si="416"/>
        <v>-1342.1148991890409</v>
      </c>
      <c r="AP505" s="37">
        <f t="shared" si="417"/>
        <v>-1088.9811950794522</v>
      </c>
      <c r="AQ505" s="36">
        <f t="shared" si="418"/>
        <v>-835.8474909698632</v>
      </c>
      <c r="AT505" s="10"/>
      <c r="BU505" s="1"/>
      <c r="CC505" s="11"/>
      <c r="CD505" s="11"/>
    </row>
    <row r="506" spans="1:82" ht="15" customHeight="1" x14ac:dyDescent="0.25">
      <c r="A506">
        <v>40382</v>
      </c>
      <c r="B506" t="s">
        <v>1101</v>
      </c>
      <c r="C506" t="s">
        <v>1102</v>
      </c>
      <c r="D506">
        <v>31554</v>
      </c>
      <c r="E506" t="s">
        <v>2</v>
      </c>
      <c r="F506" t="s">
        <v>3</v>
      </c>
      <c r="G506" t="s">
        <v>4</v>
      </c>
      <c r="H506" t="s">
        <v>342</v>
      </c>
      <c r="I506" s="1">
        <v>45105</v>
      </c>
      <c r="J506" s="1">
        <v>45107</v>
      </c>
      <c r="K506" s="1">
        <v>45199</v>
      </c>
      <c r="L506" s="1">
        <v>45199</v>
      </c>
      <c r="M506" s="2">
        <v>88800</v>
      </c>
      <c r="N506" s="39">
        <f t="shared" si="359"/>
        <v>45107</v>
      </c>
      <c r="O506" t="s">
        <v>7</v>
      </c>
      <c r="P506" t="s">
        <v>8</v>
      </c>
      <c r="Q506" s="4">
        <v>2.8750000000000001E-2</v>
      </c>
      <c r="R506" s="1">
        <v>45105</v>
      </c>
      <c r="S506" s="1">
        <v>45107</v>
      </c>
      <c r="T506" s="1">
        <v>45199</v>
      </c>
      <c r="U506" s="1">
        <v>45199</v>
      </c>
      <c r="V506" s="5">
        <f t="shared" si="360"/>
        <v>0</v>
      </c>
      <c r="W506">
        <f t="shared" si="361"/>
        <v>0</v>
      </c>
      <c r="X506" s="6">
        <v>-808.96084156393908</v>
      </c>
      <c r="Y506" s="6">
        <v>-808.96084156393908</v>
      </c>
      <c r="Z506" s="6">
        <v>-816.5061333333332</v>
      </c>
      <c r="AA506" s="6">
        <v>-816.5061333333332</v>
      </c>
      <c r="AB506">
        <v>0.99075905071454762</v>
      </c>
      <c r="AC506">
        <v>-15.966733333333332</v>
      </c>
      <c r="AD506" s="7">
        <v>88800</v>
      </c>
      <c r="AE506" s="13">
        <v>3.5979999999999998E-2</v>
      </c>
      <c r="AF506" s="8">
        <v>2.8750000000000001E-2</v>
      </c>
      <c r="AG506" s="6">
        <v>-646.4042299878613</v>
      </c>
      <c r="AH506" s="6">
        <v>-652.43333333333328</v>
      </c>
      <c r="AI506" s="9">
        <v>-1455.3650715518004</v>
      </c>
      <c r="AJ506" t="s">
        <v>6</v>
      </c>
      <c r="AK506">
        <f t="shared" si="412"/>
        <v>3.5979999999999999</v>
      </c>
      <c r="AL506" s="8">
        <f t="shared" si="413"/>
        <v>4.598E-2</v>
      </c>
      <c r="AM506" s="35">
        <f t="shared" si="414"/>
        <v>2.5979999999999996E-2</v>
      </c>
      <c r="AN506" s="4">
        <f t="shared" si="415"/>
        <v>2.5979999999999996E-2</v>
      </c>
      <c r="AO506" s="36">
        <f t="shared" si="416"/>
        <v>0</v>
      </c>
      <c r="AP506" s="37">
        <f t="shared" si="417"/>
        <v>0</v>
      </c>
      <c r="AQ506" s="36">
        <f t="shared" si="418"/>
        <v>0</v>
      </c>
      <c r="AT506" s="10"/>
      <c r="BU506" s="1"/>
      <c r="CC506" s="11"/>
      <c r="CD506" s="11"/>
    </row>
    <row r="507" spans="1:82" ht="15" customHeight="1" x14ac:dyDescent="0.25">
      <c r="A507">
        <v>47891</v>
      </c>
      <c r="B507" t="s">
        <v>96</v>
      </c>
      <c r="C507" t="s">
        <v>98</v>
      </c>
      <c r="D507">
        <v>31633</v>
      </c>
      <c r="E507" t="s">
        <v>127</v>
      </c>
      <c r="F507" t="s">
        <v>3</v>
      </c>
      <c r="G507" t="s">
        <v>4</v>
      </c>
      <c r="H507" t="s">
        <v>243</v>
      </c>
      <c r="I507" s="1"/>
      <c r="J507" s="1">
        <v>45078</v>
      </c>
      <c r="K507" s="1">
        <v>45108</v>
      </c>
      <c r="L507" s="1">
        <v>45078</v>
      </c>
      <c r="M507" s="2">
        <v>3465.41</v>
      </c>
      <c r="N507" s="39">
        <f t="shared" si="359"/>
        <v>45107</v>
      </c>
      <c r="O507">
        <v>2.75E-2</v>
      </c>
      <c r="P507" t="s">
        <v>8</v>
      </c>
      <c r="Q507" s="4"/>
      <c r="R507" s="1">
        <v>45078</v>
      </c>
      <c r="S507" s="1">
        <v>45078</v>
      </c>
      <c r="T507" s="1">
        <v>45108</v>
      </c>
      <c r="U507" s="1">
        <v>45078</v>
      </c>
      <c r="V507" s="5">
        <f t="shared" si="360"/>
        <v>7.9452054794520555E-2</v>
      </c>
      <c r="W507">
        <f t="shared" si="361"/>
        <v>29</v>
      </c>
      <c r="X507" s="6">
        <v>0</v>
      </c>
      <c r="Y507" s="6">
        <v>0</v>
      </c>
      <c r="Z507" s="6">
        <v>-7.9415645833333324</v>
      </c>
      <c r="AA507" s="6">
        <v>-7.9415645833333324</v>
      </c>
      <c r="AB507">
        <v>0</v>
      </c>
      <c r="AC507">
        <v>-0.26471881944444442</v>
      </c>
      <c r="AD507" s="7">
        <v>3465.41</v>
      </c>
      <c r="AE507" s="13">
        <v>2.75E-2</v>
      </c>
      <c r="AF507" s="8">
        <v>0</v>
      </c>
      <c r="AG507" s="6">
        <v>0</v>
      </c>
      <c r="AH507" s="6">
        <v>0</v>
      </c>
      <c r="AI507" s="9">
        <v>-7.9415645833333324</v>
      </c>
      <c r="AJ507" t="s">
        <v>6</v>
      </c>
      <c r="AO507" s="40">
        <f t="shared" ref="AO507:AO512" si="419">AP507</f>
        <v>-7.5716834931506849</v>
      </c>
      <c r="AP507" s="40">
        <f t="shared" ref="AP507:AP512" si="420">-V507*M507*AE507</f>
        <v>-7.5716834931506849</v>
      </c>
      <c r="AQ507" s="40">
        <f t="shared" ref="AQ507:AQ512" si="421">AP507</f>
        <v>-7.5716834931506849</v>
      </c>
      <c r="AT507" s="10"/>
      <c r="BU507" s="1"/>
      <c r="CC507" s="11"/>
      <c r="CD507" s="11"/>
    </row>
    <row r="508" spans="1:82" ht="15" customHeight="1" x14ac:dyDescent="0.25">
      <c r="A508">
        <v>49072</v>
      </c>
      <c r="B508" t="s">
        <v>1103</v>
      </c>
      <c r="C508" t="s">
        <v>1104</v>
      </c>
      <c r="D508">
        <v>31637</v>
      </c>
      <c r="E508" t="s">
        <v>127</v>
      </c>
      <c r="F508" t="s">
        <v>3</v>
      </c>
      <c r="G508" t="s">
        <v>4</v>
      </c>
      <c r="H508" t="s">
        <v>452</v>
      </c>
      <c r="I508" s="1"/>
      <c r="J508" s="1">
        <v>45078</v>
      </c>
      <c r="K508" s="1">
        <v>45108</v>
      </c>
      <c r="L508" s="1">
        <v>45078</v>
      </c>
      <c r="M508" s="2">
        <v>147418.63</v>
      </c>
      <c r="N508" s="39">
        <f t="shared" si="359"/>
        <v>45107</v>
      </c>
      <c r="O508">
        <v>0.03</v>
      </c>
      <c r="P508" t="s">
        <v>8</v>
      </c>
      <c r="Q508" s="4"/>
      <c r="R508" s="1">
        <v>45078</v>
      </c>
      <c r="S508" s="1">
        <v>45078</v>
      </c>
      <c r="T508" s="1">
        <v>45108</v>
      </c>
      <c r="U508" s="1">
        <v>45078</v>
      </c>
      <c r="V508" s="5">
        <f t="shared" si="360"/>
        <v>7.9452054794520555E-2</v>
      </c>
      <c r="W508">
        <f t="shared" si="361"/>
        <v>29</v>
      </c>
      <c r="X508" s="6">
        <v>0</v>
      </c>
      <c r="Y508" s="6">
        <v>0</v>
      </c>
      <c r="Z508" s="6">
        <v>-368.54657499999996</v>
      </c>
      <c r="AA508" s="6">
        <v>-368.54657499999996</v>
      </c>
      <c r="AB508">
        <v>0</v>
      </c>
      <c r="AC508">
        <v>-12.284885833333332</v>
      </c>
      <c r="AD508" s="7">
        <v>147418.63</v>
      </c>
      <c r="AE508" s="13">
        <v>0.03</v>
      </c>
      <c r="AF508" s="8">
        <v>0</v>
      </c>
      <c r="AG508" s="6">
        <v>0</v>
      </c>
      <c r="AH508" s="6">
        <v>0</v>
      </c>
      <c r="AI508" s="9">
        <v>-368.54657499999996</v>
      </c>
      <c r="AJ508" t="s">
        <v>6</v>
      </c>
      <c r="AO508" s="40">
        <f t="shared" si="419"/>
        <v>-351.38139205479456</v>
      </c>
      <c r="AP508" s="40">
        <f t="shared" si="420"/>
        <v>-351.38139205479456</v>
      </c>
      <c r="AQ508" s="40">
        <f t="shared" si="421"/>
        <v>-351.38139205479456</v>
      </c>
      <c r="AT508" s="10"/>
      <c r="BU508" s="1"/>
      <c r="CC508" s="11"/>
      <c r="CD508" s="11"/>
    </row>
    <row r="509" spans="1:82" ht="15" customHeight="1" x14ac:dyDescent="0.25">
      <c r="A509">
        <v>49299</v>
      </c>
      <c r="B509" t="s">
        <v>1105</v>
      </c>
      <c r="C509" t="s">
        <v>1106</v>
      </c>
      <c r="D509">
        <v>31639</v>
      </c>
      <c r="E509" t="s">
        <v>127</v>
      </c>
      <c r="F509" t="s">
        <v>3</v>
      </c>
      <c r="G509" t="s">
        <v>4</v>
      </c>
      <c r="H509" t="s">
        <v>243</v>
      </c>
      <c r="I509" s="1"/>
      <c r="J509" s="1">
        <v>45078</v>
      </c>
      <c r="K509" s="1">
        <v>45108</v>
      </c>
      <c r="L509" s="1">
        <v>45078</v>
      </c>
      <c r="M509" s="2">
        <v>8982.08</v>
      </c>
      <c r="N509" s="39">
        <f t="shared" si="359"/>
        <v>45107</v>
      </c>
      <c r="O509">
        <v>2.6499999999999999E-2</v>
      </c>
      <c r="P509" t="s">
        <v>8</v>
      </c>
      <c r="Q509" s="4"/>
      <c r="R509" s="1">
        <v>45078</v>
      </c>
      <c r="S509" s="1">
        <v>45078</v>
      </c>
      <c r="T509" s="1">
        <v>45108</v>
      </c>
      <c r="U509" s="1">
        <v>45078</v>
      </c>
      <c r="V509" s="5">
        <f t="shared" si="360"/>
        <v>7.9452054794520555E-2</v>
      </c>
      <c r="W509">
        <f t="shared" si="361"/>
        <v>29</v>
      </c>
      <c r="X509" s="6">
        <v>0</v>
      </c>
      <c r="Y509" s="6">
        <v>0</v>
      </c>
      <c r="Z509" s="6">
        <v>-19.835426666666663</v>
      </c>
      <c r="AA509" s="6">
        <v>-19.835426666666663</v>
      </c>
      <c r="AB509">
        <v>0</v>
      </c>
      <c r="AC509">
        <v>-0.66118088888888882</v>
      </c>
      <c r="AD509" s="7">
        <v>8982.08</v>
      </c>
      <c r="AE509" s="13">
        <v>2.6499999999999999E-2</v>
      </c>
      <c r="AF509" s="8">
        <v>0</v>
      </c>
      <c r="AG509" s="6">
        <v>0</v>
      </c>
      <c r="AH509" s="6">
        <v>0</v>
      </c>
      <c r="AI509" s="9">
        <v>-19.835426666666663</v>
      </c>
      <c r="AJ509" t="s">
        <v>6</v>
      </c>
      <c r="AO509" s="40">
        <f t="shared" si="419"/>
        <v>-18.911584876712329</v>
      </c>
      <c r="AP509" s="40">
        <f t="shared" si="420"/>
        <v>-18.911584876712329</v>
      </c>
      <c r="AQ509" s="40">
        <f t="shared" si="421"/>
        <v>-18.911584876712329</v>
      </c>
      <c r="AT509" s="10"/>
      <c r="BU509" s="1"/>
      <c r="CC509" s="11"/>
      <c r="CD509" s="11"/>
    </row>
    <row r="510" spans="1:82" ht="15" customHeight="1" x14ac:dyDescent="0.25">
      <c r="A510">
        <v>43380</v>
      </c>
      <c r="B510" t="s">
        <v>1107</v>
      </c>
      <c r="C510" t="s">
        <v>1108</v>
      </c>
      <c r="D510">
        <v>31649</v>
      </c>
      <c r="E510" t="s">
        <v>127</v>
      </c>
      <c r="F510" t="s">
        <v>3</v>
      </c>
      <c r="G510" t="s">
        <v>4</v>
      </c>
      <c r="H510" t="s">
        <v>443</v>
      </c>
      <c r="I510" s="1"/>
      <c r="J510" s="1">
        <v>45078</v>
      </c>
      <c r="K510" s="1">
        <v>45108</v>
      </c>
      <c r="L510" s="1">
        <v>45078</v>
      </c>
      <c r="M510" s="2">
        <v>129970.87</v>
      </c>
      <c r="N510" s="39">
        <f t="shared" si="359"/>
        <v>45107</v>
      </c>
      <c r="O510">
        <v>1.7899999999999999E-2</v>
      </c>
      <c r="P510" t="s">
        <v>8</v>
      </c>
      <c r="Q510" s="4"/>
      <c r="R510" s="1">
        <v>45078</v>
      </c>
      <c r="S510" s="1">
        <v>45078</v>
      </c>
      <c r="T510" s="1">
        <v>45108</v>
      </c>
      <c r="U510" s="1">
        <v>45078</v>
      </c>
      <c r="V510" s="5">
        <f t="shared" si="360"/>
        <v>7.9452054794520555E-2</v>
      </c>
      <c r="W510">
        <f t="shared" si="361"/>
        <v>29</v>
      </c>
      <c r="X510" s="6">
        <v>0</v>
      </c>
      <c r="Y510" s="6">
        <v>0</v>
      </c>
      <c r="Z510" s="6">
        <v>-193.87321441666666</v>
      </c>
      <c r="AA510" s="6">
        <v>-193.87321441666666</v>
      </c>
      <c r="AB510">
        <v>0</v>
      </c>
      <c r="AC510">
        <v>-6.4624404805555553</v>
      </c>
      <c r="AD510" s="7">
        <v>129970.87</v>
      </c>
      <c r="AE510" s="13">
        <v>1.7899999999999999E-2</v>
      </c>
      <c r="AF510" s="8">
        <v>0</v>
      </c>
      <c r="AG510" s="6">
        <v>0</v>
      </c>
      <c r="AH510" s="6">
        <v>0</v>
      </c>
      <c r="AI510" s="9">
        <v>-193.87321441666666</v>
      </c>
      <c r="AJ510" t="s">
        <v>6</v>
      </c>
      <c r="AO510" s="40">
        <f t="shared" si="419"/>
        <v>-184.84350306027397</v>
      </c>
      <c r="AP510" s="40">
        <f t="shared" si="420"/>
        <v>-184.84350306027397</v>
      </c>
      <c r="AQ510" s="40">
        <f t="shared" si="421"/>
        <v>-184.84350306027397</v>
      </c>
      <c r="AT510" s="10"/>
      <c r="BU510" s="1"/>
      <c r="CC510" s="11"/>
      <c r="CD510" s="11"/>
    </row>
    <row r="511" spans="1:82" ht="15" customHeight="1" x14ac:dyDescent="0.25">
      <c r="A511">
        <v>44382</v>
      </c>
      <c r="B511" t="s">
        <v>1109</v>
      </c>
      <c r="C511" t="s">
        <v>1110</v>
      </c>
      <c r="D511">
        <v>31656</v>
      </c>
      <c r="E511" t="s">
        <v>127</v>
      </c>
      <c r="F511" t="s">
        <v>3</v>
      </c>
      <c r="G511" t="s">
        <v>4</v>
      </c>
      <c r="H511" t="s">
        <v>443</v>
      </c>
      <c r="I511" s="1"/>
      <c r="J511" s="1">
        <v>45107</v>
      </c>
      <c r="K511" s="1">
        <v>45138</v>
      </c>
      <c r="L511" s="1">
        <v>45107</v>
      </c>
      <c r="M511" s="2">
        <v>140120.6</v>
      </c>
      <c r="N511" s="39">
        <f t="shared" si="359"/>
        <v>45107</v>
      </c>
      <c r="O511">
        <v>3.4099999999999998E-2</v>
      </c>
      <c r="P511" t="s">
        <v>8</v>
      </c>
      <c r="Q511" s="4"/>
      <c r="R511" s="1">
        <v>45107</v>
      </c>
      <c r="S511" s="1">
        <v>45107</v>
      </c>
      <c r="T511" s="1">
        <v>45138</v>
      </c>
      <c r="U511" s="1">
        <v>45107</v>
      </c>
      <c r="V511" s="5">
        <f t="shared" si="360"/>
        <v>0</v>
      </c>
      <c r="W511">
        <f t="shared" si="361"/>
        <v>0</v>
      </c>
      <c r="X511" s="6">
        <v>0</v>
      </c>
      <c r="Y511" s="6">
        <v>0</v>
      </c>
      <c r="Z511" s="6">
        <v>-411.44857294444449</v>
      </c>
      <c r="AA511" s="6">
        <v>-411.44857294444449</v>
      </c>
      <c r="AB511">
        <v>0</v>
      </c>
      <c r="AC511">
        <v>-13.272534611111112</v>
      </c>
      <c r="AD511" s="7">
        <v>140120.6</v>
      </c>
      <c r="AE511" s="13">
        <v>3.4099999999999998E-2</v>
      </c>
      <c r="AF511" s="8">
        <v>0</v>
      </c>
      <c r="AG511" s="6">
        <v>0</v>
      </c>
      <c r="AH511" s="6">
        <v>0</v>
      </c>
      <c r="AI511" s="9">
        <v>-411.44857294444449</v>
      </c>
      <c r="AJ511" t="s">
        <v>6</v>
      </c>
      <c r="AO511" s="40">
        <f t="shared" si="419"/>
        <v>0</v>
      </c>
      <c r="AP511" s="40">
        <f t="shared" si="420"/>
        <v>0</v>
      </c>
      <c r="AQ511" s="40">
        <f t="shared" si="421"/>
        <v>0</v>
      </c>
      <c r="AT511" s="10"/>
      <c r="BU511" s="1"/>
      <c r="CC511" s="11"/>
      <c r="CD511" s="11"/>
    </row>
    <row r="512" spans="1:82" ht="15" customHeight="1" x14ac:dyDescent="0.25">
      <c r="A512">
        <v>50030</v>
      </c>
      <c r="B512" t="s">
        <v>1111</v>
      </c>
      <c r="C512" t="s">
        <v>1112</v>
      </c>
      <c r="D512">
        <v>31660</v>
      </c>
      <c r="E512" t="s">
        <v>127</v>
      </c>
      <c r="F512" t="s">
        <v>3</v>
      </c>
      <c r="G512" t="s">
        <v>4</v>
      </c>
      <c r="H512" t="s">
        <v>443</v>
      </c>
      <c r="I512" s="1"/>
      <c r="J512" s="1">
        <v>45107</v>
      </c>
      <c r="K512" s="1">
        <v>45199</v>
      </c>
      <c r="L512" s="1">
        <v>45199</v>
      </c>
      <c r="M512" s="2">
        <v>34989.57</v>
      </c>
      <c r="N512" s="39">
        <f t="shared" si="359"/>
        <v>45107</v>
      </c>
      <c r="O512">
        <v>5.7000000000000002E-2</v>
      </c>
      <c r="P512" t="s">
        <v>8</v>
      </c>
      <c r="Q512" s="4"/>
      <c r="R512" s="1">
        <v>45199</v>
      </c>
      <c r="S512" s="1">
        <v>45107</v>
      </c>
      <c r="T512" s="1">
        <v>45199</v>
      </c>
      <c r="U512" s="1">
        <v>45199</v>
      </c>
      <c r="V512" s="5">
        <f t="shared" si="360"/>
        <v>0</v>
      </c>
      <c r="W512">
        <f t="shared" si="361"/>
        <v>0</v>
      </c>
      <c r="X512" s="6">
        <v>-504.97146300313875</v>
      </c>
      <c r="Y512" s="6">
        <v>-504.97146300313875</v>
      </c>
      <c r="Z512" s="6">
        <v>-509.68140299999999</v>
      </c>
      <c r="AA512" s="6">
        <v>-509.68140299999999</v>
      </c>
      <c r="AB512">
        <v>0.99075905071454762</v>
      </c>
      <c r="AC512">
        <v>-5.5400152499999997</v>
      </c>
      <c r="AD512" s="7">
        <v>34989.57</v>
      </c>
      <c r="AE512" s="13">
        <v>5.7000000000000002E-2</v>
      </c>
      <c r="AF512" s="8">
        <v>0</v>
      </c>
      <c r="AG512" s="6">
        <v>0</v>
      </c>
      <c r="AH512" s="6">
        <v>0</v>
      </c>
      <c r="AI512" s="9">
        <v>-504.97146300313875</v>
      </c>
      <c r="AJ512" t="s">
        <v>6</v>
      </c>
      <c r="AO512" s="40">
        <f t="shared" si="419"/>
        <v>0</v>
      </c>
      <c r="AP512" s="40">
        <f t="shared" si="420"/>
        <v>0</v>
      </c>
      <c r="AQ512" s="40">
        <f t="shared" si="421"/>
        <v>0</v>
      </c>
      <c r="AT512" s="10"/>
      <c r="BU512" s="1"/>
      <c r="CC512" s="11"/>
      <c r="CD512" s="11"/>
    </row>
    <row r="513" spans="1:82" ht="15" customHeight="1" x14ac:dyDescent="0.25">
      <c r="A513">
        <v>50779</v>
      </c>
      <c r="B513" t="s">
        <v>1113</v>
      </c>
      <c r="C513" t="s">
        <v>1114</v>
      </c>
      <c r="D513">
        <v>31661</v>
      </c>
      <c r="E513" t="s">
        <v>2</v>
      </c>
      <c r="F513" t="s">
        <v>3</v>
      </c>
      <c r="G513" t="s">
        <v>4</v>
      </c>
      <c r="H513" t="s">
        <v>452</v>
      </c>
      <c r="I513" s="1">
        <v>45043</v>
      </c>
      <c r="J513" s="1">
        <v>45078</v>
      </c>
      <c r="K513" s="1">
        <v>45108</v>
      </c>
      <c r="L513" s="1">
        <v>45078</v>
      </c>
      <c r="M513" s="2">
        <v>444630.88</v>
      </c>
      <c r="N513" s="39">
        <f t="shared" si="359"/>
        <v>45107</v>
      </c>
      <c r="O513" t="s">
        <v>7</v>
      </c>
      <c r="P513" t="s">
        <v>8</v>
      </c>
      <c r="Q513" s="4">
        <v>2.1999999999999999E-2</v>
      </c>
      <c r="R513" s="1">
        <v>45043</v>
      </c>
      <c r="S513" s="1">
        <v>45078</v>
      </c>
      <c r="T513" s="1">
        <v>45108</v>
      </c>
      <c r="U513" s="1">
        <v>45078</v>
      </c>
      <c r="V513" s="5">
        <f t="shared" si="360"/>
        <v>7.9452054794520555E-2</v>
      </c>
      <c r="W513">
        <f t="shared" si="361"/>
        <v>29</v>
      </c>
      <c r="X513" s="6">
        <v>0</v>
      </c>
      <c r="Y513" s="6">
        <v>0</v>
      </c>
      <c r="Z513" s="6">
        <v>-1204.2086333333332</v>
      </c>
      <c r="AA513" s="6">
        <v>-1204.2086333333332</v>
      </c>
      <c r="AB513">
        <v>0</v>
      </c>
      <c r="AC513">
        <v>-67.312174888888876</v>
      </c>
      <c r="AD513" s="7">
        <v>444630.88</v>
      </c>
      <c r="AE513" s="13">
        <v>3.2500000000000001E-2</v>
      </c>
      <c r="AF513" s="8">
        <v>2.1999999999999999E-2</v>
      </c>
      <c r="AG513" s="6">
        <v>0</v>
      </c>
      <c r="AH513" s="6">
        <v>-815.15661333333321</v>
      </c>
      <c r="AI513" s="9">
        <v>-2019.3652466666663</v>
      </c>
      <c r="AJ513" t="s">
        <v>6</v>
      </c>
      <c r="AK513">
        <f>VLOOKUP(I513,$AR$2:$AS$603,2,FALSE)</f>
        <v>3.25</v>
      </c>
      <c r="AL513" s="8">
        <f>AK513/100+$AT$1</f>
        <v>4.2500000000000003E-2</v>
      </c>
      <c r="AM513" s="35">
        <f>AK513/100-$AT$1</f>
        <v>2.2499999999999999E-2</v>
      </c>
      <c r="AN513" s="4">
        <f>IF(AND(RIGHT(O513,3)="Max",AM513&lt;0%),0%,AM513)</f>
        <v>2.2499999999999999E-2</v>
      </c>
      <c r="AO513" s="36">
        <f>-(((AL513+AF513)*AD513*V513))</f>
        <v>-2278.5809891506851</v>
      </c>
      <c r="AP513" s="37">
        <f>-(((AE513+AF513)*AD513*V513))</f>
        <v>-1925.3126187397261</v>
      </c>
      <c r="AQ513" s="36">
        <f>-(((AN513+AF513)*AD513*V513))</f>
        <v>-1572.0442483287673</v>
      </c>
      <c r="AT513" s="10"/>
      <c r="BU513" s="1"/>
      <c r="CC513" s="11"/>
      <c r="CD513" s="11"/>
    </row>
    <row r="514" spans="1:82" ht="15" customHeight="1" x14ac:dyDescent="0.25">
      <c r="A514">
        <v>52933</v>
      </c>
      <c r="B514" t="s">
        <v>1115</v>
      </c>
      <c r="C514" t="s">
        <v>1116</v>
      </c>
      <c r="D514">
        <v>31671</v>
      </c>
      <c r="E514" t="s">
        <v>127</v>
      </c>
      <c r="F514" t="s">
        <v>3</v>
      </c>
      <c r="G514" t="s">
        <v>4</v>
      </c>
      <c r="H514" t="s">
        <v>1117</v>
      </c>
      <c r="I514" s="1"/>
      <c r="J514" s="1">
        <v>45078</v>
      </c>
      <c r="K514" s="1">
        <v>45108</v>
      </c>
      <c r="L514" s="1">
        <v>45108</v>
      </c>
      <c r="M514" s="2">
        <v>46380.32</v>
      </c>
      <c r="N514" s="39">
        <f t="shared" si="359"/>
        <v>45107</v>
      </c>
      <c r="O514">
        <v>4.1799999999999997E-2</v>
      </c>
      <c r="P514" t="s">
        <v>8</v>
      </c>
      <c r="Q514" s="4"/>
      <c r="R514" s="1">
        <v>45108</v>
      </c>
      <c r="S514" s="1">
        <v>45078</v>
      </c>
      <c r="T514" s="1">
        <v>45108</v>
      </c>
      <c r="U514" s="1">
        <v>45108</v>
      </c>
      <c r="V514" s="5">
        <f t="shared" si="360"/>
        <v>7.9452054794520555E-2</v>
      </c>
      <c r="W514">
        <f t="shared" si="361"/>
        <v>29</v>
      </c>
      <c r="X514" s="6">
        <v>-161.53902484985298</v>
      </c>
      <c r="Y514" s="6">
        <v>-161.53902484985298</v>
      </c>
      <c r="Z514" s="6">
        <v>-161.55811466666665</v>
      </c>
      <c r="AA514" s="6">
        <v>-161.55811466666665</v>
      </c>
      <c r="AB514">
        <v>0.99988183931922536</v>
      </c>
      <c r="AC514">
        <v>-5.3852704888888887</v>
      </c>
      <c r="AD514" s="7">
        <v>46380.32</v>
      </c>
      <c r="AE514" s="13">
        <v>4.1799999999999997E-2</v>
      </c>
      <c r="AF514" s="8">
        <v>0</v>
      </c>
      <c r="AG514" s="6">
        <v>0</v>
      </c>
      <c r="AH514" s="6">
        <v>0</v>
      </c>
      <c r="AI514" s="9">
        <v>-161.53902484985298</v>
      </c>
      <c r="AJ514" t="s">
        <v>6</v>
      </c>
      <c r="AO514" s="40">
        <f t="shared" ref="AO514:AO519" si="422">AP514</f>
        <v>-154.0334901479452</v>
      </c>
      <c r="AP514" s="40">
        <f t="shared" ref="AP514:AP519" si="423">-V514*M514*AE514</f>
        <v>-154.0334901479452</v>
      </c>
      <c r="AQ514" s="40">
        <f t="shared" ref="AQ514:AQ519" si="424">AP514</f>
        <v>-154.0334901479452</v>
      </c>
      <c r="AT514" s="10"/>
      <c r="BU514" s="1"/>
      <c r="CC514" s="11"/>
      <c r="CD514" s="11"/>
    </row>
    <row r="515" spans="1:82" ht="15" customHeight="1" x14ac:dyDescent="0.25">
      <c r="A515">
        <v>52420</v>
      </c>
      <c r="B515" t="s">
        <v>1118</v>
      </c>
      <c r="C515" t="s">
        <v>1119</v>
      </c>
      <c r="D515">
        <v>31675</v>
      </c>
      <c r="E515" t="s">
        <v>127</v>
      </c>
      <c r="F515" t="s">
        <v>3</v>
      </c>
      <c r="G515" t="s">
        <v>4</v>
      </c>
      <c r="H515" t="s">
        <v>1120</v>
      </c>
      <c r="I515" s="1"/>
      <c r="J515" s="1">
        <v>45092</v>
      </c>
      <c r="K515" s="1">
        <v>45122</v>
      </c>
      <c r="L515" s="1">
        <v>45092</v>
      </c>
      <c r="M515" s="2">
        <v>117736</v>
      </c>
      <c r="N515" s="39">
        <f t="shared" ref="N515:N547" si="425">$A$1</f>
        <v>45107</v>
      </c>
      <c r="O515">
        <v>3.7100000000000001E-2</v>
      </c>
      <c r="P515" t="s">
        <v>8</v>
      </c>
      <c r="Q515" s="4"/>
      <c r="R515" s="1">
        <v>45092</v>
      </c>
      <c r="S515" s="1">
        <v>45092</v>
      </c>
      <c r="T515" s="1">
        <v>45122</v>
      </c>
      <c r="U515" s="1">
        <v>45092</v>
      </c>
      <c r="V515" s="5">
        <f t="shared" ref="V515:V547" si="426">W515/365</f>
        <v>4.1095890410958902E-2</v>
      </c>
      <c r="W515">
        <f t="shared" ref="W515:W547" si="427">N515-J515</f>
        <v>15</v>
      </c>
      <c r="X515" s="6">
        <v>0</v>
      </c>
      <c r="Y515" s="6">
        <v>0</v>
      </c>
      <c r="Z515" s="6">
        <v>-364.00046666666668</v>
      </c>
      <c r="AA515" s="6">
        <v>-364.00046666666668</v>
      </c>
      <c r="AB515">
        <v>0</v>
      </c>
      <c r="AC515">
        <v>-12.133348888888889</v>
      </c>
      <c r="AD515" s="7">
        <v>117736</v>
      </c>
      <c r="AE515" s="13">
        <v>3.7100000000000001E-2</v>
      </c>
      <c r="AF515" s="8">
        <v>0</v>
      </c>
      <c r="AG515" s="6">
        <v>0</v>
      </c>
      <c r="AH515" s="6">
        <v>0</v>
      </c>
      <c r="AI515" s="9">
        <v>-364.00046666666668</v>
      </c>
      <c r="AJ515" t="s">
        <v>6</v>
      </c>
      <c r="AO515" s="40">
        <f t="shared" si="422"/>
        <v>-179.5070794520548</v>
      </c>
      <c r="AP515" s="40">
        <f t="shared" si="423"/>
        <v>-179.5070794520548</v>
      </c>
      <c r="AQ515" s="40">
        <f t="shared" si="424"/>
        <v>-179.5070794520548</v>
      </c>
      <c r="AT515" s="10"/>
      <c r="BU515" s="1"/>
      <c r="CC515" s="11"/>
      <c r="CD515" s="11"/>
    </row>
    <row r="516" spans="1:82" ht="15" customHeight="1" x14ac:dyDescent="0.25">
      <c r="A516">
        <v>52485</v>
      </c>
      <c r="B516" t="s">
        <v>1121</v>
      </c>
      <c r="C516" t="s">
        <v>1122</v>
      </c>
      <c r="D516">
        <v>31676</v>
      </c>
      <c r="E516" t="s">
        <v>127</v>
      </c>
      <c r="F516" t="s">
        <v>3</v>
      </c>
      <c r="G516" t="s">
        <v>4</v>
      </c>
      <c r="H516" t="s">
        <v>1120</v>
      </c>
      <c r="I516" s="1"/>
      <c r="J516" s="1">
        <v>45078</v>
      </c>
      <c r="K516" s="1">
        <v>45108</v>
      </c>
      <c r="L516" s="1">
        <v>45078</v>
      </c>
      <c r="M516" s="2">
        <v>290473.48</v>
      </c>
      <c r="N516" s="39">
        <f t="shared" si="425"/>
        <v>45107</v>
      </c>
      <c r="O516">
        <v>3.7999999999999999E-2</v>
      </c>
      <c r="P516" t="s">
        <v>8</v>
      </c>
      <c r="Q516" s="4"/>
      <c r="R516" s="1">
        <v>45078</v>
      </c>
      <c r="S516" s="1">
        <v>45078</v>
      </c>
      <c r="T516" s="1">
        <v>45108</v>
      </c>
      <c r="U516" s="1">
        <v>45078</v>
      </c>
      <c r="V516" s="5">
        <f t="shared" si="426"/>
        <v>7.9452054794520555E-2</v>
      </c>
      <c r="W516">
        <f t="shared" si="427"/>
        <v>29</v>
      </c>
      <c r="X516" s="6">
        <v>0</v>
      </c>
      <c r="Y516" s="6">
        <v>0</v>
      </c>
      <c r="Z516" s="6">
        <v>-919.83268666666663</v>
      </c>
      <c r="AA516" s="6">
        <v>-919.83268666666663</v>
      </c>
      <c r="AB516">
        <v>0</v>
      </c>
      <c r="AC516">
        <v>-30.661089555555556</v>
      </c>
      <c r="AD516" s="7">
        <v>290473.48</v>
      </c>
      <c r="AE516" s="13">
        <v>3.7999999999999999E-2</v>
      </c>
      <c r="AF516" s="8">
        <v>0</v>
      </c>
      <c r="AG516" s="6">
        <v>0</v>
      </c>
      <c r="AH516" s="6">
        <v>0</v>
      </c>
      <c r="AI516" s="9">
        <v>-919.83268666666663</v>
      </c>
      <c r="AJ516" t="s">
        <v>6</v>
      </c>
      <c r="AO516" s="40">
        <f t="shared" si="422"/>
        <v>-876.99116427397269</v>
      </c>
      <c r="AP516" s="40">
        <f t="shared" si="423"/>
        <v>-876.99116427397269</v>
      </c>
      <c r="AQ516" s="40">
        <f t="shared" si="424"/>
        <v>-876.99116427397269</v>
      </c>
      <c r="AT516" s="10"/>
      <c r="BU516" s="1"/>
      <c r="CC516" s="11"/>
      <c r="CD516" s="11"/>
    </row>
    <row r="517" spans="1:82" ht="15" customHeight="1" x14ac:dyDescent="0.25">
      <c r="A517">
        <v>52586</v>
      </c>
      <c r="B517" t="s">
        <v>1123</v>
      </c>
      <c r="C517" t="s">
        <v>1124</v>
      </c>
      <c r="D517">
        <v>31678</v>
      </c>
      <c r="E517" t="s">
        <v>127</v>
      </c>
      <c r="F517" t="s">
        <v>3</v>
      </c>
      <c r="G517" t="s">
        <v>4</v>
      </c>
      <c r="H517" t="s">
        <v>1125</v>
      </c>
      <c r="I517" s="1"/>
      <c r="J517" s="1">
        <v>45107</v>
      </c>
      <c r="K517" s="1">
        <v>45138</v>
      </c>
      <c r="L517" s="1">
        <v>45138</v>
      </c>
      <c r="M517" s="2">
        <v>3857.42</v>
      </c>
      <c r="N517" s="39">
        <f t="shared" si="425"/>
        <v>45107</v>
      </c>
      <c r="O517">
        <v>0.03</v>
      </c>
      <c r="P517" t="s">
        <v>8</v>
      </c>
      <c r="Q517" s="4"/>
      <c r="R517" s="1">
        <v>45138</v>
      </c>
      <c r="S517" s="1">
        <v>45107</v>
      </c>
      <c r="T517" s="1">
        <v>45138</v>
      </c>
      <c r="U517" s="1">
        <v>45138</v>
      </c>
      <c r="V517" s="5">
        <f t="shared" si="426"/>
        <v>0</v>
      </c>
      <c r="W517">
        <f t="shared" si="427"/>
        <v>0</v>
      </c>
      <c r="X517" s="6">
        <v>-9.933894281499164</v>
      </c>
      <c r="Y517" s="6">
        <v>-9.933894281499164</v>
      </c>
      <c r="Z517" s="6">
        <v>-9.9650016666666659</v>
      </c>
      <c r="AA517" s="6">
        <v>-9.9650016666666659</v>
      </c>
      <c r="AB517">
        <v>0.99687833618015775</v>
      </c>
      <c r="AC517">
        <v>-0.32145166666666664</v>
      </c>
      <c r="AD517" s="7">
        <v>3857.42</v>
      </c>
      <c r="AE517" s="13">
        <v>0.03</v>
      </c>
      <c r="AF517" s="8">
        <v>0</v>
      </c>
      <c r="AG517" s="6">
        <v>0</v>
      </c>
      <c r="AH517" s="6">
        <v>0</v>
      </c>
      <c r="AI517" s="9">
        <v>-9.933894281499164</v>
      </c>
      <c r="AJ517" t="s">
        <v>6</v>
      </c>
      <c r="AO517" s="40">
        <f t="shared" si="422"/>
        <v>0</v>
      </c>
      <c r="AP517" s="40">
        <f t="shared" si="423"/>
        <v>0</v>
      </c>
      <c r="AQ517" s="40">
        <f t="shared" si="424"/>
        <v>0</v>
      </c>
      <c r="AT517" s="10"/>
      <c r="BU517" s="1"/>
      <c r="CC517" s="11"/>
      <c r="CD517" s="11"/>
    </row>
    <row r="518" spans="1:82" ht="15" customHeight="1" x14ac:dyDescent="0.25">
      <c r="A518">
        <v>52592</v>
      </c>
      <c r="B518" t="s">
        <v>1126</v>
      </c>
      <c r="C518" t="s">
        <v>1127</v>
      </c>
      <c r="D518">
        <v>31679</v>
      </c>
      <c r="E518" t="s">
        <v>127</v>
      </c>
      <c r="F518" t="s">
        <v>3</v>
      </c>
      <c r="G518" t="s">
        <v>4</v>
      </c>
      <c r="H518" t="s">
        <v>1128</v>
      </c>
      <c r="I518" s="1"/>
      <c r="J518" s="1">
        <v>45078</v>
      </c>
      <c r="K518" s="1">
        <v>45108</v>
      </c>
      <c r="L518" s="1">
        <v>45078</v>
      </c>
      <c r="M518" s="2">
        <v>51489.120000000003</v>
      </c>
      <c r="N518" s="39">
        <f t="shared" si="425"/>
        <v>45107</v>
      </c>
      <c r="O518">
        <v>3.5799999999999998E-2</v>
      </c>
      <c r="P518" t="s">
        <v>8</v>
      </c>
      <c r="Q518" s="4"/>
      <c r="R518" s="1">
        <v>45078</v>
      </c>
      <c r="S518" s="1">
        <v>45078</v>
      </c>
      <c r="T518" s="1">
        <v>45108</v>
      </c>
      <c r="U518" s="1">
        <v>45078</v>
      </c>
      <c r="V518" s="5">
        <f t="shared" si="426"/>
        <v>7.9452054794520555E-2</v>
      </c>
      <c r="W518">
        <f t="shared" si="427"/>
        <v>29</v>
      </c>
      <c r="X518" s="6">
        <v>0</v>
      </c>
      <c r="Y518" s="6">
        <v>0</v>
      </c>
      <c r="Z518" s="6">
        <v>-153.609208</v>
      </c>
      <c r="AA518" s="6">
        <v>-153.609208</v>
      </c>
      <c r="AB518">
        <v>0</v>
      </c>
      <c r="AC518">
        <v>-5.1203069333333335</v>
      </c>
      <c r="AD518" s="7">
        <v>51489.120000000003</v>
      </c>
      <c r="AE518" s="13">
        <v>3.5799999999999998E-2</v>
      </c>
      <c r="AF518" s="8">
        <v>0</v>
      </c>
      <c r="AG518" s="6">
        <v>0</v>
      </c>
      <c r="AH518" s="6">
        <v>0</v>
      </c>
      <c r="AI518" s="9">
        <v>-153.609208</v>
      </c>
      <c r="AJ518" t="s">
        <v>6</v>
      </c>
      <c r="AO518" s="40">
        <f t="shared" si="422"/>
        <v>-146.45480653150688</v>
      </c>
      <c r="AP518" s="40">
        <f t="shared" si="423"/>
        <v>-146.45480653150688</v>
      </c>
      <c r="AQ518" s="40">
        <f t="shared" si="424"/>
        <v>-146.45480653150688</v>
      </c>
      <c r="AT518" s="10"/>
      <c r="BU518" s="1"/>
      <c r="CC518" s="11"/>
      <c r="CD518" s="11"/>
    </row>
    <row r="519" spans="1:82" ht="15" customHeight="1" x14ac:dyDescent="0.25">
      <c r="A519">
        <v>53257</v>
      </c>
      <c r="B519" t="s">
        <v>1129</v>
      </c>
      <c r="C519" t="s">
        <v>1130</v>
      </c>
      <c r="D519">
        <v>31686</v>
      </c>
      <c r="E519" t="s">
        <v>127</v>
      </c>
      <c r="F519" t="s">
        <v>3</v>
      </c>
      <c r="G519" t="s">
        <v>4</v>
      </c>
      <c r="H519" t="s">
        <v>1131</v>
      </c>
      <c r="I519" s="1"/>
      <c r="J519" s="1">
        <v>45084</v>
      </c>
      <c r="K519" s="1">
        <v>45114</v>
      </c>
      <c r="L519" s="1">
        <v>45084</v>
      </c>
      <c r="M519" s="2">
        <v>18951.8</v>
      </c>
      <c r="N519" s="39">
        <f t="shared" si="425"/>
        <v>45107</v>
      </c>
      <c r="O519">
        <v>2.1000000000000001E-2</v>
      </c>
      <c r="P519" t="s">
        <v>8</v>
      </c>
      <c r="Q519" s="4"/>
      <c r="R519" s="1">
        <v>45084</v>
      </c>
      <c r="S519" s="1">
        <v>45084</v>
      </c>
      <c r="T519" s="1">
        <v>45114</v>
      </c>
      <c r="U519" s="1">
        <v>45084</v>
      </c>
      <c r="V519" s="5">
        <f t="shared" si="426"/>
        <v>6.3013698630136991E-2</v>
      </c>
      <c r="W519">
        <f t="shared" si="427"/>
        <v>23</v>
      </c>
      <c r="X519" s="6">
        <v>0</v>
      </c>
      <c r="Y519" s="6">
        <v>0</v>
      </c>
      <c r="Z519" s="6">
        <v>-33.165649999999999</v>
      </c>
      <c r="AA519" s="6">
        <v>-33.165649999999999</v>
      </c>
      <c r="AB519">
        <v>0</v>
      </c>
      <c r="AC519">
        <v>-1.1055216666666667</v>
      </c>
      <c r="AD519" s="7">
        <v>18951.8</v>
      </c>
      <c r="AE519" s="13">
        <v>2.1000000000000001E-2</v>
      </c>
      <c r="AF519" s="8">
        <v>0</v>
      </c>
      <c r="AG519" s="6">
        <v>0</v>
      </c>
      <c r="AH519" s="6">
        <v>0</v>
      </c>
      <c r="AI519" s="9">
        <v>-33.165649999999999</v>
      </c>
      <c r="AJ519" t="s">
        <v>6</v>
      </c>
      <c r="AO519" s="40">
        <f t="shared" si="422"/>
        <v>-25.078683287671236</v>
      </c>
      <c r="AP519" s="40">
        <f t="shared" si="423"/>
        <v>-25.078683287671236</v>
      </c>
      <c r="AQ519" s="40">
        <f t="shared" si="424"/>
        <v>-25.078683287671236</v>
      </c>
      <c r="AT519" s="10"/>
      <c r="BU519" s="1"/>
      <c r="CC519" s="11"/>
      <c r="CD519" s="11"/>
    </row>
    <row r="520" spans="1:82" ht="15" customHeight="1" x14ac:dyDescent="0.25">
      <c r="A520">
        <v>53798</v>
      </c>
      <c r="B520" t="s">
        <v>1132</v>
      </c>
      <c r="C520" t="s">
        <v>1133</v>
      </c>
      <c r="D520">
        <v>31690</v>
      </c>
      <c r="E520" t="s">
        <v>55</v>
      </c>
      <c r="F520" t="s">
        <v>3</v>
      </c>
      <c r="G520" t="s">
        <v>4</v>
      </c>
      <c r="H520" t="s">
        <v>468</v>
      </c>
      <c r="I520" s="1">
        <v>45079</v>
      </c>
      <c r="J520" s="1">
        <v>45083</v>
      </c>
      <c r="K520" s="1">
        <v>45113</v>
      </c>
      <c r="L520" s="1">
        <v>45113</v>
      </c>
      <c r="M520" s="2">
        <v>8386445.5</v>
      </c>
      <c r="N520" s="39">
        <f t="shared" si="425"/>
        <v>45107</v>
      </c>
      <c r="O520" t="s">
        <v>57</v>
      </c>
      <c r="P520" t="s">
        <v>8</v>
      </c>
      <c r="Q520" s="4">
        <v>9.4999999999999998E-3</v>
      </c>
      <c r="R520" s="1">
        <v>45079</v>
      </c>
      <c r="S520" s="1">
        <v>45083</v>
      </c>
      <c r="T520" s="1">
        <v>45113</v>
      </c>
      <c r="U520" s="1">
        <v>45113</v>
      </c>
      <c r="V520" s="5">
        <f t="shared" si="426"/>
        <v>6.575342465753424E-2</v>
      </c>
      <c r="W520">
        <f t="shared" si="427"/>
        <v>24</v>
      </c>
      <c r="X520" s="6">
        <v>-22473.903181112135</v>
      </c>
      <c r="Y520" s="6">
        <v>-22473.903181112135</v>
      </c>
      <c r="Z520" s="6">
        <v>-22489.651349166663</v>
      </c>
      <c r="AA520" s="6">
        <v>-22489.651349166663</v>
      </c>
      <c r="AB520">
        <v>0.99929975935108883</v>
      </c>
      <c r="AC520">
        <v>-970.96402344444436</v>
      </c>
      <c r="AD520" s="7">
        <v>8386445.5</v>
      </c>
      <c r="AE520" s="13">
        <v>3.218E-2</v>
      </c>
      <c r="AF520" s="8">
        <v>9.4999999999999998E-3</v>
      </c>
      <c r="AG520" s="6">
        <v>-6634.620267885809</v>
      </c>
      <c r="AH520" s="6">
        <v>-6639.2693541666667</v>
      </c>
      <c r="AI520" s="9">
        <v>-29108.523448997945</v>
      </c>
      <c r="AJ520" t="s">
        <v>6</v>
      </c>
      <c r="AK520">
        <f t="shared" ref="AK520:AK521" si="428">VLOOKUP(I520,$AR$2:$AS$603,2,FALSE)</f>
        <v>3.49</v>
      </c>
      <c r="AL520" s="8">
        <f t="shared" ref="AL520:AL521" si="429">AK520/100+$AT$1</f>
        <v>4.4900000000000002E-2</v>
      </c>
      <c r="AM520" s="35">
        <f t="shared" ref="AM520:AM521" si="430">AK520/100-$AT$1</f>
        <v>2.4899999999999999E-2</v>
      </c>
      <c r="AN520" s="4">
        <f t="shared" ref="AN520:AN521" si="431">IF(AND(RIGHT(O520,3)="Max",AM520&lt;0%),0%,AM520)</f>
        <v>2.4899999999999999E-2</v>
      </c>
      <c r="AO520" s="36">
        <f t="shared" ref="AO520:AO521" si="432">-(((AL520+AF520)*AD520*V520))</f>
        <v>-29998.200670684932</v>
      </c>
      <c r="AP520" s="37">
        <f t="shared" ref="AP520:AP521" si="433">-(((AE520+AF520)*AD520*V520))</f>
        <v>-22983.915513863016</v>
      </c>
      <c r="AQ520" s="36">
        <f t="shared" ref="AQ520:AQ521" si="434">-(((AN520+AF520)*AD520*V520))</f>
        <v>-18969.450424109586</v>
      </c>
      <c r="AT520" s="10"/>
      <c r="BU520" s="1"/>
      <c r="CC520" s="11"/>
      <c r="CD520" s="11"/>
    </row>
    <row r="521" spans="1:82" ht="15" customHeight="1" x14ac:dyDescent="0.25">
      <c r="A521">
        <v>54044</v>
      </c>
      <c r="B521" t="s">
        <v>1134</v>
      </c>
      <c r="C521" t="s">
        <v>1135</v>
      </c>
      <c r="D521">
        <v>31691</v>
      </c>
      <c r="E521" t="s">
        <v>2</v>
      </c>
      <c r="F521" t="s">
        <v>3</v>
      </c>
      <c r="G521" t="s">
        <v>4</v>
      </c>
      <c r="H521" t="s">
        <v>193</v>
      </c>
      <c r="I521" s="1">
        <v>45105</v>
      </c>
      <c r="J521" s="1">
        <v>45107</v>
      </c>
      <c r="K521" s="1">
        <v>45137</v>
      </c>
      <c r="L521" s="1">
        <v>45137</v>
      </c>
      <c r="M521" s="2">
        <v>8828307.5099999998</v>
      </c>
      <c r="N521" s="39">
        <f t="shared" si="425"/>
        <v>45107</v>
      </c>
      <c r="O521" t="s">
        <v>7</v>
      </c>
      <c r="P521" t="s">
        <v>8</v>
      </c>
      <c r="Q521" s="4">
        <v>3.3000000000000002E-2</v>
      </c>
      <c r="R521" s="1">
        <v>45105</v>
      </c>
      <c r="S521" s="1">
        <v>45107</v>
      </c>
      <c r="T521" s="1">
        <v>45137</v>
      </c>
      <c r="U521" s="1">
        <v>45137</v>
      </c>
      <c r="V521" s="5">
        <f t="shared" si="426"/>
        <v>0</v>
      </c>
      <c r="W521">
        <f t="shared" si="427"/>
        <v>0</v>
      </c>
      <c r="X521" s="6">
        <v>-26390.158715084894</v>
      </c>
      <c r="Y521" s="6">
        <v>-26390.158715084894</v>
      </c>
      <c r="Z521" s="6">
        <v>-26470.208684149999</v>
      </c>
      <c r="AA521" s="6">
        <v>-26470.208684149999</v>
      </c>
      <c r="AB521">
        <v>0.99697584669541961</v>
      </c>
      <c r="AC521">
        <v>-1691.6018112216666</v>
      </c>
      <c r="AD521" s="7">
        <v>8828307.5099999998</v>
      </c>
      <c r="AE521" s="13">
        <v>3.5979999999999998E-2</v>
      </c>
      <c r="AF521" s="8">
        <v>3.3000000000000002E-2</v>
      </c>
      <c r="AG521" s="6">
        <v>-24204.425725341898</v>
      </c>
      <c r="AH521" s="6">
        <v>-24277.8456525</v>
      </c>
      <c r="AI521" s="9">
        <v>-50594.584440426792</v>
      </c>
      <c r="AJ521" t="s">
        <v>6</v>
      </c>
      <c r="AK521">
        <f t="shared" si="428"/>
        <v>3.5979999999999999</v>
      </c>
      <c r="AL521" s="8">
        <f t="shared" si="429"/>
        <v>4.598E-2</v>
      </c>
      <c r="AM521" s="35">
        <f t="shared" si="430"/>
        <v>2.5979999999999996E-2</v>
      </c>
      <c r="AN521" s="4">
        <f t="shared" si="431"/>
        <v>2.5979999999999996E-2</v>
      </c>
      <c r="AO521" s="36">
        <f t="shared" si="432"/>
        <v>0</v>
      </c>
      <c r="AP521" s="37">
        <f t="shared" si="433"/>
        <v>0</v>
      </c>
      <c r="AQ521" s="36">
        <f t="shared" si="434"/>
        <v>0</v>
      </c>
      <c r="AT521" s="10"/>
      <c r="BU521" s="1"/>
      <c r="CC521" s="11"/>
      <c r="CD521" s="11"/>
    </row>
    <row r="522" spans="1:82" ht="15" customHeight="1" x14ac:dyDescent="0.25">
      <c r="A522">
        <v>54621</v>
      </c>
      <c r="B522" t="s">
        <v>1136</v>
      </c>
      <c r="C522" t="s">
        <v>1137</v>
      </c>
      <c r="D522">
        <v>31720</v>
      </c>
      <c r="E522" t="s">
        <v>127</v>
      </c>
      <c r="F522" t="s">
        <v>3</v>
      </c>
      <c r="G522" t="s">
        <v>4</v>
      </c>
      <c r="I522" s="1"/>
      <c r="J522" s="1">
        <v>45107</v>
      </c>
      <c r="K522" s="1">
        <v>45122</v>
      </c>
      <c r="L522" s="1">
        <v>45122</v>
      </c>
      <c r="M522" s="2">
        <v>254874</v>
      </c>
      <c r="N522" s="39">
        <f t="shared" si="425"/>
        <v>45107</v>
      </c>
      <c r="O522">
        <v>0</v>
      </c>
      <c r="P522" t="s">
        <v>109</v>
      </c>
      <c r="Q522" s="4"/>
      <c r="R522" s="1">
        <v>45122</v>
      </c>
      <c r="S522" s="1">
        <v>45107</v>
      </c>
      <c r="T522" s="1">
        <v>45122</v>
      </c>
      <c r="U522" s="1">
        <v>45122</v>
      </c>
      <c r="V522" s="5">
        <f t="shared" si="426"/>
        <v>0</v>
      </c>
      <c r="W522">
        <f t="shared" si="427"/>
        <v>0</v>
      </c>
      <c r="X522" s="6">
        <v>0</v>
      </c>
      <c r="Y522" s="6">
        <v>0</v>
      </c>
      <c r="Z522" s="6">
        <v>0</v>
      </c>
      <c r="AA522" s="6">
        <v>0</v>
      </c>
      <c r="AB522">
        <v>0.998365996843387</v>
      </c>
      <c r="AC522">
        <v>0</v>
      </c>
      <c r="AD522" s="7">
        <v>254874</v>
      </c>
      <c r="AE522" s="13">
        <v>0</v>
      </c>
      <c r="AF522" s="8">
        <v>0</v>
      </c>
      <c r="AG522" s="6">
        <v>0</v>
      </c>
      <c r="AH522" s="6">
        <v>0</v>
      </c>
      <c r="AI522" s="9">
        <v>0</v>
      </c>
      <c r="AJ522" t="s">
        <v>6</v>
      </c>
      <c r="AO522" s="40">
        <f t="shared" ref="AO522:AO539" si="435">AP522</f>
        <v>0</v>
      </c>
      <c r="AP522" s="40">
        <f t="shared" ref="AP522:AP539" si="436">-V522*M522*AE522</f>
        <v>0</v>
      </c>
      <c r="AQ522" s="40">
        <f t="shared" ref="AQ522:AQ539" si="437">AP522</f>
        <v>0</v>
      </c>
      <c r="AT522" s="10"/>
      <c r="BU522" s="1"/>
      <c r="CC522" s="11"/>
      <c r="CD522" s="11"/>
    </row>
    <row r="523" spans="1:82" ht="15" customHeight="1" x14ac:dyDescent="0.25">
      <c r="A523">
        <v>54210</v>
      </c>
      <c r="B523" t="s">
        <v>1138</v>
      </c>
      <c r="C523" t="s">
        <v>1139</v>
      </c>
      <c r="D523">
        <v>31734</v>
      </c>
      <c r="E523" t="s">
        <v>127</v>
      </c>
      <c r="F523" t="s">
        <v>3</v>
      </c>
      <c r="G523" t="s">
        <v>4</v>
      </c>
      <c r="I523" s="1"/>
      <c r="J523" s="1">
        <v>45016</v>
      </c>
      <c r="K523" s="1">
        <v>45382</v>
      </c>
      <c r="L523" s="1">
        <v>45382</v>
      </c>
      <c r="M523" s="2">
        <v>-512955.44</v>
      </c>
      <c r="N523" s="39">
        <f t="shared" si="425"/>
        <v>45107</v>
      </c>
      <c r="O523">
        <v>0</v>
      </c>
      <c r="P523" t="s">
        <v>109</v>
      </c>
      <c r="Q523" s="4"/>
      <c r="R523" s="1">
        <v>45382</v>
      </c>
      <c r="S523" s="1">
        <v>45016</v>
      </c>
      <c r="T523" s="1">
        <v>45382</v>
      </c>
      <c r="U523" s="1">
        <v>45382</v>
      </c>
      <c r="V523" s="5">
        <f t="shared" si="426"/>
        <v>0.24931506849315069</v>
      </c>
      <c r="W523">
        <f t="shared" si="427"/>
        <v>91</v>
      </c>
      <c r="X523" s="6">
        <v>0</v>
      </c>
      <c r="Y523" s="6">
        <v>0</v>
      </c>
      <c r="Z523" s="6">
        <v>0</v>
      </c>
      <c r="AA523" s="6">
        <v>0</v>
      </c>
      <c r="AB523">
        <v>0.97157848429179838</v>
      </c>
      <c r="AC523">
        <v>0</v>
      </c>
      <c r="AD523" s="7">
        <v>-512955.44</v>
      </c>
      <c r="AE523" s="13">
        <v>0</v>
      </c>
      <c r="AF523" s="8">
        <v>0</v>
      </c>
      <c r="AG523" s="6">
        <v>0</v>
      </c>
      <c r="AH523" s="6">
        <v>0</v>
      </c>
      <c r="AI523" s="9">
        <v>0</v>
      </c>
      <c r="AJ523" t="s">
        <v>6</v>
      </c>
      <c r="AO523" s="40">
        <f t="shared" si="435"/>
        <v>0</v>
      </c>
      <c r="AP523" s="40">
        <f t="shared" si="436"/>
        <v>0</v>
      </c>
      <c r="AQ523" s="40">
        <f t="shared" si="437"/>
        <v>0</v>
      </c>
      <c r="AT523" s="10"/>
      <c r="BU523" s="1"/>
      <c r="CC523" s="11"/>
      <c r="CD523" s="11"/>
    </row>
    <row r="524" spans="1:82" ht="15" customHeight="1" x14ac:dyDescent="0.25">
      <c r="A524">
        <v>54233</v>
      </c>
      <c r="B524" t="s">
        <v>1140</v>
      </c>
      <c r="C524" t="s">
        <v>1141</v>
      </c>
      <c r="D524">
        <v>31739</v>
      </c>
      <c r="E524" t="s">
        <v>127</v>
      </c>
      <c r="F524" t="s">
        <v>3</v>
      </c>
      <c r="G524" t="s">
        <v>4</v>
      </c>
      <c r="I524" s="1"/>
      <c r="J524" s="1">
        <v>45107</v>
      </c>
      <c r="K524" s="1">
        <v>45199</v>
      </c>
      <c r="L524" s="1">
        <v>45199</v>
      </c>
      <c r="M524" s="2">
        <v>-36635810</v>
      </c>
      <c r="N524" s="39">
        <f t="shared" si="425"/>
        <v>45107</v>
      </c>
      <c r="O524">
        <v>0</v>
      </c>
      <c r="P524" t="s">
        <v>109</v>
      </c>
      <c r="Q524" s="4"/>
      <c r="R524" s="1">
        <v>45199</v>
      </c>
      <c r="S524" s="1">
        <v>45107</v>
      </c>
      <c r="T524" s="1">
        <v>45199</v>
      </c>
      <c r="U524" s="1">
        <v>45199</v>
      </c>
      <c r="V524" s="5">
        <f t="shared" si="426"/>
        <v>0</v>
      </c>
      <c r="W524">
        <f t="shared" si="427"/>
        <v>0</v>
      </c>
      <c r="X524" s="6">
        <v>0</v>
      </c>
      <c r="Y524" s="6">
        <v>0</v>
      </c>
      <c r="Z524" s="6">
        <v>0</v>
      </c>
      <c r="AA524" s="6">
        <v>0</v>
      </c>
      <c r="AB524">
        <v>0.99075905071454762</v>
      </c>
      <c r="AC524">
        <v>0</v>
      </c>
      <c r="AD524" s="7">
        <v>-36635810</v>
      </c>
      <c r="AE524" s="13">
        <v>0</v>
      </c>
      <c r="AF524" s="8">
        <v>0</v>
      </c>
      <c r="AG524" s="6">
        <v>0</v>
      </c>
      <c r="AH524" s="6">
        <v>0</v>
      </c>
      <c r="AI524" s="9">
        <v>0</v>
      </c>
      <c r="AJ524" t="s">
        <v>6</v>
      </c>
      <c r="AO524" s="40">
        <f t="shared" si="435"/>
        <v>0</v>
      </c>
      <c r="AP524" s="40">
        <f t="shared" si="436"/>
        <v>0</v>
      </c>
      <c r="AQ524" s="40">
        <f t="shared" si="437"/>
        <v>0</v>
      </c>
      <c r="AT524" s="10"/>
      <c r="BU524" s="1"/>
      <c r="CC524" s="11"/>
      <c r="CD524" s="11"/>
    </row>
    <row r="525" spans="1:82" ht="15" customHeight="1" x14ac:dyDescent="0.25">
      <c r="A525">
        <v>54254</v>
      </c>
      <c r="B525" t="s">
        <v>1142</v>
      </c>
      <c r="C525" t="s">
        <v>1143</v>
      </c>
      <c r="D525">
        <v>31743</v>
      </c>
      <c r="E525" t="s">
        <v>127</v>
      </c>
      <c r="F525" t="s">
        <v>3</v>
      </c>
      <c r="G525" t="s">
        <v>4</v>
      </c>
      <c r="I525" s="1"/>
      <c r="J525" s="1">
        <v>45107</v>
      </c>
      <c r="K525" s="1">
        <v>45290</v>
      </c>
      <c r="L525" s="1">
        <v>45290</v>
      </c>
      <c r="M525" s="2">
        <v>-856027.4</v>
      </c>
      <c r="N525" s="39">
        <f t="shared" si="425"/>
        <v>45107</v>
      </c>
      <c r="O525">
        <v>0</v>
      </c>
      <c r="P525" t="s">
        <v>109</v>
      </c>
      <c r="Q525" s="4"/>
      <c r="R525" s="1">
        <v>45290</v>
      </c>
      <c r="S525" s="1">
        <v>45107</v>
      </c>
      <c r="T525" s="1">
        <v>45290</v>
      </c>
      <c r="U525" s="1">
        <v>45290</v>
      </c>
      <c r="V525" s="5">
        <f t="shared" si="426"/>
        <v>0</v>
      </c>
      <c r="W525">
        <f t="shared" si="427"/>
        <v>0</v>
      </c>
      <c r="X525" s="6">
        <v>0</v>
      </c>
      <c r="Y525" s="6">
        <v>0</v>
      </c>
      <c r="Z525" s="6">
        <v>0</v>
      </c>
      <c r="AA525" s="6">
        <v>0</v>
      </c>
      <c r="AB525">
        <v>0.98122711036911181</v>
      </c>
      <c r="AC525">
        <v>0</v>
      </c>
      <c r="AD525" s="7">
        <v>-856027.4</v>
      </c>
      <c r="AE525" s="13">
        <v>0</v>
      </c>
      <c r="AF525" s="8">
        <v>0</v>
      </c>
      <c r="AG525" s="6">
        <v>0</v>
      </c>
      <c r="AH525" s="6">
        <v>0</v>
      </c>
      <c r="AI525" s="9">
        <v>0</v>
      </c>
      <c r="AJ525" t="s">
        <v>6</v>
      </c>
      <c r="AO525" s="40">
        <f t="shared" si="435"/>
        <v>0</v>
      </c>
      <c r="AP525" s="40">
        <f t="shared" si="436"/>
        <v>0</v>
      </c>
      <c r="AQ525" s="40">
        <f t="shared" si="437"/>
        <v>0</v>
      </c>
      <c r="AT525" s="10"/>
      <c r="BU525" s="1"/>
      <c r="CC525" s="11"/>
      <c r="CD525" s="11"/>
    </row>
    <row r="526" spans="1:82" ht="15" customHeight="1" x14ac:dyDescent="0.25">
      <c r="A526">
        <v>54267</v>
      </c>
      <c r="B526" t="s">
        <v>1144</v>
      </c>
      <c r="C526" t="s">
        <v>1145</v>
      </c>
      <c r="D526">
        <v>31744</v>
      </c>
      <c r="E526" t="s">
        <v>127</v>
      </c>
      <c r="F526" t="s">
        <v>3</v>
      </c>
      <c r="G526" t="s">
        <v>4</v>
      </c>
      <c r="I526" s="1"/>
      <c r="J526" s="1">
        <v>45107</v>
      </c>
      <c r="K526" s="1">
        <v>45199</v>
      </c>
      <c r="L526" s="1">
        <v>45199</v>
      </c>
      <c r="M526" s="2">
        <v>-1500072.62</v>
      </c>
      <c r="N526" s="39">
        <f t="shared" si="425"/>
        <v>45107</v>
      </c>
      <c r="O526">
        <v>0</v>
      </c>
      <c r="P526" t="s">
        <v>109</v>
      </c>
      <c r="Q526" s="4"/>
      <c r="R526" s="1">
        <v>45199</v>
      </c>
      <c r="S526" s="1">
        <v>45107</v>
      </c>
      <c r="T526" s="1">
        <v>45199</v>
      </c>
      <c r="U526" s="1">
        <v>45199</v>
      </c>
      <c r="V526" s="5">
        <f t="shared" si="426"/>
        <v>0</v>
      </c>
      <c r="W526">
        <f t="shared" si="427"/>
        <v>0</v>
      </c>
      <c r="X526" s="6">
        <v>0</v>
      </c>
      <c r="Y526" s="6">
        <v>0</v>
      </c>
      <c r="Z526" s="6">
        <v>0</v>
      </c>
      <c r="AA526" s="6">
        <v>0</v>
      </c>
      <c r="AB526">
        <v>0.99075905071454762</v>
      </c>
      <c r="AC526">
        <v>0</v>
      </c>
      <c r="AD526" s="7">
        <v>-1500072.62</v>
      </c>
      <c r="AE526" s="13">
        <v>0</v>
      </c>
      <c r="AF526" s="8">
        <v>0</v>
      </c>
      <c r="AG526" s="6">
        <v>0</v>
      </c>
      <c r="AH526" s="6">
        <v>0</v>
      </c>
      <c r="AI526" s="9">
        <v>0</v>
      </c>
      <c r="AJ526" t="s">
        <v>6</v>
      </c>
      <c r="AO526" s="40">
        <f t="shared" si="435"/>
        <v>0</v>
      </c>
      <c r="AP526" s="40">
        <f t="shared" si="436"/>
        <v>0</v>
      </c>
      <c r="AQ526" s="40">
        <f t="shared" si="437"/>
        <v>0</v>
      </c>
      <c r="AT526" s="10"/>
      <c r="BU526" s="1"/>
      <c r="CC526" s="11"/>
      <c r="CD526" s="11"/>
    </row>
    <row r="527" spans="1:82" ht="15" customHeight="1" x14ac:dyDescent="0.25">
      <c r="A527">
        <v>54363</v>
      </c>
      <c r="B527" t="s">
        <v>1146</v>
      </c>
      <c r="C527" t="s">
        <v>1147</v>
      </c>
      <c r="D527">
        <v>31769</v>
      </c>
      <c r="E527" t="s">
        <v>127</v>
      </c>
      <c r="F527" t="s">
        <v>3</v>
      </c>
      <c r="G527" t="s">
        <v>4</v>
      </c>
      <c r="I527" s="1"/>
      <c r="J527" s="1">
        <v>45107</v>
      </c>
      <c r="K527" s="1">
        <v>45214</v>
      </c>
      <c r="L527" s="1">
        <v>45214</v>
      </c>
      <c r="M527" s="2">
        <v>-252037.35</v>
      </c>
      <c r="N527" s="39">
        <f t="shared" si="425"/>
        <v>45107</v>
      </c>
      <c r="O527">
        <v>0</v>
      </c>
      <c r="P527" t="s">
        <v>109</v>
      </c>
      <c r="Q527" s="4"/>
      <c r="R527" s="1">
        <v>45214</v>
      </c>
      <c r="S527" s="1">
        <v>45107</v>
      </c>
      <c r="T527" s="1">
        <v>45214</v>
      </c>
      <c r="U527" s="1">
        <v>45214</v>
      </c>
      <c r="V527" s="5">
        <f t="shared" si="426"/>
        <v>0</v>
      </c>
      <c r="W527">
        <f t="shared" si="427"/>
        <v>0</v>
      </c>
      <c r="X527" s="6">
        <v>0</v>
      </c>
      <c r="Y527" s="6">
        <v>0</v>
      </c>
      <c r="Z527" s="6">
        <v>0</v>
      </c>
      <c r="AA527" s="6">
        <v>0</v>
      </c>
      <c r="AB527">
        <v>0.98917676988595249</v>
      </c>
      <c r="AC527">
        <v>0</v>
      </c>
      <c r="AD527" s="7">
        <v>-252037.35</v>
      </c>
      <c r="AE527" s="13">
        <v>0</v>
      </c>
      <c r="AF527" s="8">
        <v>0</v>
      </c>
      <c r="AG527" s="6">
        <v>0</v>
      </c>
      <c r="AH527" s="6">
        <v>0</v>
      </c>
      <c r="AI527" s="9">
        <v>0</v>
      </c>
      <c r="AJ527" t="s">
        <v>6</v>
      </c>
      <c r="AO527" s="40">
        <f t="shared" si="435"/>
        <v>0</v>
      </c>
      <c r="AP527" s="40">
        <f t="shared" si="436"/>
        <v>0</v>
      </c>
      <c r="AQ527" s="40">
        <f t="shared" si="437"/>
        <v>0</v>
      </c>
      <c r="AT527" s="10"/>
      <c r="BU527" s="1"/>
      <c r="CC527" s="11"/>
      <c r="CD527" s="11"/>
    </row>
    <row r="528" spans="1:82" ht="15" customHeight="1" x14ac:dyDescent="0.25">
      <c r="A528">
        <v>54414</v>
      </c>
      <c r="B528" t="s">
        <v>1148</v>
      </c>
      <c r="C528" t="s">
        <v>1149</v>
      </c>
      <c r="D528">
        <v>31790</v>
      </c>
      <c r="E528" t="s">
        <v>127</v>
      </c>
      <c r="F528" t="s">
        <v>3</v>
      </c>
      <c r="G528" t="s">
        <v>4</v>
      </c>
      <c r="I528" s="1"/>
      <c r="J528" s="1">
        <v>45107</v>
      </c>
      <c r="K528" s="1">
        <v>45122</v>
      </c>
      <c r="L528" s="1">
        <v>45122</v>
      </c>
      <c r="M528" s="2">
        <v>382551</v>
      </c>
      <c r="N528" s="39">
        <f t="shared" si="425"/>
        <v>45107</v>
      </c>
      <c r="O528">
        <v>0</v>
      </c>
      <c r="P528" t="s">
        <v>109</v>
      </c>
      <c r="Q528" s="4"/>
      <c r="R528" s="1">
        <v>45122</v>
      </c>
      <c r="S528" s="1">
        <v>45107</v>
      </c>
      <c r="T528" s="1">
        <v>45122</v>
      </c>
      <c r="U528" s="1">
        <v>45122</v>
      </c>
      <c r="V528" s="5">
        <f t="shared" si="426"/>
        <v>0</v>
      </c>
      <c r="W528">
        <f t="shared" si="427"/>
        <v>0</v>
      </c>
      <c r="X528" s="6">
        <v>0</v>
      </c>
      <c r="Y528" s="6">
        <v>0</v>
      </c>
      <c r="Z528" s="6">
        <v>0</v>
      </c>
      <c r="AA528" s="6">
        <v>0</v>
      </c>
      <c r="AB528">
        <v>0.998365996843387</v>
      </c>
      <c r="AC528">
        <v>0</v>
      </c>
      <c r="AD528" s="7">
        <v>382551</v>
      </c>
      <c r="AE528" s="13">
        <v>0</v>
      </c>
      <c r="AF528" s="8">
        <v>0</v>
      </c>
      <c r="AG528" s="6">
        <v>0</v>
      </c>
      <c r="AH528" s="6">
        <v>0</v>
      </c>
      <c r="AI528" s="9">
        <v>0</v>
      </c>
      <c r="AJ528" t="s">
        <v>6</v>
      </c>
      <c r="AO528" s="40">
        <f t="shared" si="435"/>
        <v>0</v>
      </c>
      <c r="AP528" s="40">
        <f t="shared" si="436"/>
        <v>0</v>
      </c>
      <c r="AQ528" s="40">
        <f t="shared" si="437"/>
        <v>0</v>
      </c>
      <c r="AT528" s="10"/>
      <c r="BU528" s="1"/>
      <c r="CC528" s="11"/>
      <c r="CD528" s="11"/>
    </row>
    <row r="529" spans="1:82" ht="15" customHeight="1" x14ac:dyDescent="0.25">
      <c r="A529">
        <v>54429</v>
      </c>
      <c r="B529" t="s">
        <v>1150</v>
      </c>
      <c r="C529" t="s">
        <v>1151</v>
      </c>
      <c r="D529">
        <v>31798</v>
      </c>
      <c r="E529" t="s">
        <v>127</v>
      </c>
      <c r="F529" t="s">
        <v>3</v>
      </c>
      <c r="G529" t="s">
        <v>4</v>
      </c>
      <c r="I529" s="1"/>
      <c r="J529" s="1">
        <v>45017</v>
      </c>
      <c r="K529" s="1">
        <v>45108</v>
      </c>
      <c r="L529" s="1">
        <v>45108</v>
      </c>
      <c r="M529" s="2">
        <v>188619</v>
      </c>
      <c r="N529" s="39">
        <f t="shared" si="425"/>
        <v>45107</v>
      </c>
      <c r="O529">
        <v>0</v>
      </c>
      <c r="P529" t="s">
        <v>109</v>
      </c>
      <c r="Q529" s="4"/>
      <c r="R529" s="1">
        <v>45108</v>
      </c>
      <c r="S529" s="1">
        <v>45017</v>
      </c>
      <c r="T529" s="1">
        <v>45108</v>
      </c>
      <c r="U529" s="1">
        <v>45108</v>
      </c>
      <c r="V529" s="5">
        <f t="shared" si="426"/>
        <v>0.24657534246575341</v>
      </c>
      <c r="W529">
        <f t="shared" si="427"/>
        <v>90</v>
      </c>
      <c r="X529" s="6">
        <v>0</v>
      </c>
      <c r="Y529" s="6">
        <v>0</v>
      </c>
      <c r="Z529" s="6">
        <v>0</v>
      </c>
      <c r="AA529" s="6">
        <v>0</v>
      </c>
      <c r="AB529">
        <v>0.99988183931922536</v>
      </c>
      <c r="AC529">
        <v>0</v>
      </c>
      <c r="AD529" s="7">
        <v>188619</v>
      </c>
      <c r="AE529" s="13">
        <v>0</v>
      </c>
      <c r="AF529" s="8">
        <v>0</v>
      </c>
      <c r="AG529" s="6">
        <v>0</v>
      </c>
      <c r="AH529" s="6">
        <v>0</v>
      </c>
      <c r="AI529" s="9">
        <v>0</v>
      </c>
      <c r="AJ529" t="s">
        <v>6</v>
      </c>
      <c r="AO529" s="40">
        <f t="shared" si="435"/>
        <v>0</v>
      </c>
      <c r="AP529" s="40">
        <f t="shared" si="436"/>
        <v>0</v>
      </c>
      <c r="AQ529" s="40">
        <f t="shared" si="437"/>
        <v>0</v>
      </c>
      <c r="AT529" s="10"/>
      <c r="BU529" s="1"/>
      <c r="CC529" s="11"/>
      <c r="CD529" s="11"/>
    </row>
    <row r="530" spans="1:82" ht="15" customHeight="1" x14ac:dyDescent="0.25">
      <c r="A530">
        <v>54447</v>
      </c>
      <c r="B530" t="s">
        <v>1152</v>
      </c>
      <c r="C530" t="s">
        <v>1153</v>
      </c>
      <c r="D530">
        <v>31811</v>
      </c>
      <c r="E530" t="s">
        <v>127</v>
      </c>
      <c r="F530" t="s">
        <v>3</v>
      </c>
      <c r="G530" t="s">
        <v>4</v>
      </c>
      <c r="I530" s="1"/>
      <c r="J530" s="1">
        <v>45107</v>
      </c>
      <c r="K530" s="1">
        <v>45122</v>
      </c>
      <c r="L530" s="1">
        <v>45122</v>
      </c>
      <c r="M530" s="2">
        <v>40684.31</v>
      </c>
      <c r="N530" s="39">
        <f t="shared" si="425"/>
        <v>45107</v>
      </c>
      <c r="O530">
        <v>0</v>
      </c>
      <c r="P530" t="s">
        <v>109</v>
      </c>
      <c r="Q530" s="4"/>
      <c r="R530" s="1">
        <v>45122</v>
      </c>
      <c r="S530" s="1">
        <v>45107</v>
      </c>
      <c r="T530" s="1">
        <v>45122</v>
      </c>
      <c r="U530" s="1">
        <v>45122</v>
      </c>
      <c r="V530" s="5">
        <f t="shared" si="426"/>
        <v>0</v>
      </c>
      <c r="W530">
        <f t="shared" si="427"/>
        <v>0</v>
      </c>
      <c r="X530" s="6">
        <v>0</v>
      </c>
      <c r="Y530" s="6">
        <v>0</v>
      </c>
      <c r="Z530" s="6">
        <v>0</v>
      </c>
      <c r="AA530" s="6">
        <v>0</v>
      </c>
      <c r="AB530">
        <v>0.998365996843387</v>
      </c>
      <c r="AC530">
        <v>0</v>
      </c>
      <c r="AD530" s="7">
        <v>40684.31</v>
      </c>
      <c r="AE530" s="13">
        <v>0</v>
      </c>
      <c r="AF530" s="8">
        <v>0</v>
      </c>
      <c r="AG530" s="6">
        <v>0</v>
      </c>
      <c r="AH530" s="6">
        <v>0</v>
      </c>
      <c r="AI530" s="9">
        <v>0</v>
      </c>
      <c r="AJ530" t="s">
        <v>6</v>
      </c>
      <c r="AO530" s="40">
        <f t="shared" si="435"/>
        <v>0</v>
      </c>
      <c r="AP530" s="40">
        <f t="shared" si="436"/>
        <v>0</v>
      </c>
      <c r="AQ530" s="40">
        <f t="shared" si="437"/>
        <v>0</v>
      </c>
      <c r="AT530" s="10"/>
      <c r="BU530" s="1"/>
      <c r="CC530" s="11"/>
      <c r="CD530" s="11"/>
    </row>
    <row r="531" spans="1:82" ht="15" customHeight="1" x14ac:dyDescent="0.25">
      <c r="A531">
        <v>54503</v>
      </c>
      <c r="B531" t="s">
        <v>1154</v>
      </c>
      <c r="C531" t="s">
        <v>1155</v>
      </c>
      <c r="D531">
        <v>31856</v>
      </c>
      <c r="E531" t="s">
        <v>127</v>
      </c>
      <c r="F531" t="s">
        <v>3</v>
      </c>
      <c r="G531" t="s">
        <v>4</v>
      </c>
      <c r="I531" s="1"/>
      <c r="J531" s="1">
        <v>45107</v>
      </c>
      <c r="K531" s="1">
        <v>45122</v>
      </c>
      <c r="L531" s="1">
        <v>45122</v>
      </c>
      <c r="M531" s="2">
        <v>-1866275</v>
      </c>
      <c r="N531" s="39">
        <f t="shared" si="425"/>
        <v>45107</v>
      </c>
      <c r="O531">
        <v>0</v>
      </c>
      <c r="P531" t="s">
        <v>109</v>
      </c>
      <c r="Q531" s="4"/>
      <c r="R531" s="1">
        <v>45122</v>
      </c>
      <c r="S531" s="1">
        <v>45107</v>
      </c>
      <c r="T531" s="1">
        <v>45122</v>
      </c>
      <c r="U531" s="1">
        <v>45122</v>
      </c>
      <c r="V531" s="5">
        <f t="shared" si="426"/>
        <v>0</v>
      </c>
      <c r="W531">
        <f t="shared" si="427"/>
        <v>0</v>
      </c>
      <c r="X531" s="6">
        <v>0</v>
      </c>
      <c r="Y531" s="6">
        <v>0</v>
      </c>
      <c r="Z531" s="6">
        <v>0</v>
      </c>
      <c r="AA531" s="6">
        <v>0</v>
      </c>
      <c r="AB531">
        <v>0.998365996843387</v>
      </c>
      <c r="AC531">
        <v>0</v>
      </c>
      <c r="AD531" s="7">
        <v>-1866275</v>
      </c>
      <c r="AE531" s="13">
        <v>0</v>
      </c>
      <c r="AF531" s="8">
        <v>0</v>
      </c>
      <c r="AG531" s="6">
        <v>0</v>
      </c>
      <c r="AH531" s="6">
        <v>0</v>
      </c>
      <c r="AI531" s="9">
        <v>0</v>
      </c>
      <c r="AJ531" t="s">
        <v>6</v>
      </c>
      <c r="AO531" s="40">
        <f t="shared" si="435"/>
        <v>0</v>
      </c>
      <c r="AP531" s="40">
        <f t="shared" si="436"/>
        <v>0</v>
      </c>
      <c r="AQ531" s="40">
        <f t="shared" si="437"/>
        <v>0</v>
      </c>
      <c r="AT531" s="10"/>
      <c r="BU531" s="1"/>
      <c r="CC531" s="11"/>
      <c r="CD531" s="11"/>
    </row>
    <row r="532" spans="1:82" ht="15" customHeight="1" x14ac:dyDescent="0.25">
      <c r="A532">
        <v>54508</v>
      </c>
      <c r="B532" t="s">
        <v>1156</v>
      </c>
      <c r="C532" t="s">
        <v>1157</v>
      </c>
      <c r="D532">
        <v>31857</v>
      </c>
      <c r="E532" t="s">
        <v>127</v>
      </c>
      <c r="F532" t="s">
        <v>3</v>
      </c>
      <c r="G532" t="s">
        <v>4</v>
      </c>
      <c r="I532" s="1"/>
      <c r="J532" s="1">
        <v>45107</v>
      </c>
      <c r="K532" s="1">
        <v>45122</v>
      </c>
      <c r="L532" s="1">
        <v>45122</v>
      </c>
      <c r="M532" s="2">
        <v>-5215373</v>
      </c>
      <c r="N532" s="39">
        <f t="shared" si="425"/>
        <v>45107</v>
      </c>
      <c r="O532">
        <v>0</v>
      </c>
      <c r="P532" t="s">
        <v>109</v>
      </c>
      <c r="Q532" s="4"/>
      <c r="R532" s="1">
        <v>45122</v>
      </c>
      <c r="S532" s="1">
        <v>45107</v>
      </c>
      <c r="T532" s="1">
        <v>45122</v>
      </c>
      <c r="U532" s="1">
        <v>45122</v>
      </c>
      <c r="V532" s="5">
        <f t="shared" si="426"/>
        <v>0</v>
      </c>
      <c r="W532">
        <f t="shared" si="427"/>
        <v>0</v>
      </c>
      <c r="X532" s="6">
        <v>0</v>
      </c>
      <c r="Y532" s="6">
        <v>0</v>
      </c>
      <c r="Z532" s="6">
        <v>0</v>
      </c>
      <c r="AA532" s="6">
        <v>0</v>
      </c>
      <c r="AB532">
        <v>0.998365996843387</v>
      </c>
      <c r="AC532">
        <v>0</v>
      </c>
      <c r="AD532" s="7">
        <v>-5215373</v>
      </c>
      <c r="AE532" s="13">
        <v>0</v>
      </c>
      <c r="AF532" s="8">
        <v>0</v>
      </c>
      <c r="AG532" s="6">
        <v>0</v>
      </c>
      <c r="AH532" s="6">
        <v>0</v>
      </c>
      <c r="AI532" s="9">
        <v>0</v>
      </c>
      <c r="AJ532" t="s">
        <v>6</v>
      </c>
      <c r="AO532" s="40">
        <f t="shared" si="435"/>
        <v>0</v>
      </c>
      <c r="AP532" s="40">
        <f t="shared" si="436"/>
        <v>0</v>
      </c>
      <c r="AQ532" s="40">
        <f t="shared" si="437"/>
        <v>0</v>
      </c>
      <c r="AT532" s="10"/>
      <c r="BU532" s="1"/>
      <c r="CC532" s="11"/>
      <c r="CD532" s="11"/>
    </row>
    <row r="533" spans="1:82" ht="15" customHeight="1" x14ac:dyDescent="0.25">
      <c r="A533">
        <v>54514</v>
      </c>
      <c r="B533" t="s">
        <v>1158</v>
      </c>
      <c r="C533" t="s">
        <v>1159</v>
      </c>
      <c r="D533">
        <v>31859</v>
      </c>
      <c r="E533" t="s">
        <v>127</v>
      </c>
      <c r="F533" t="s">
        <v>3</v>
      </c>
      <c r="G533" t="s">
        <v>4</v>
      </c>
      <c r="I533" s="1"/>
      <c r="J533" s="1">
        <v>45107</v>
      </c>
      <c r="K533" s="1">
        <v>45122</v>
      </c>
      <c r="L533" s="1">
        <v>45122</v>
      </c>
      <c r="M533" s="2">
        <v>-2158397</v>
      </c>
      <c r="N533" s="39">
        <f t="shared" si="425"/>
        <v>45107</v>
      </c>
      <c r="O533">
        <v>0</v>
      </c>
      <c r="P533" t="s">
        <v>109</v>
      </c>
      <c r="Q533" s="4"/>
      <c r="R533" s="1">
        <v>45122</v>
      </c>
      <c r="S533" s="1">
        <v>45107</v>
      </c>
      <c r="T533" s="1">
        <v>45122</v>
      </c>
      <c r="U533" s="1">
        <v>45122</v>
      </c>
      <c r="V533" s="5">
        <f t="shared" si="426"/>
        <v>0</v>
      </c>
      <c r="W533">
        <f t="shared" si="427"/>
        <v>0</v>
      </c>
      <c r="X533" s="6">
        <v>0</v>
      </c>
      <c r="Y533" s="6">
        <v>0</v>
      </c>
      <c r="Z533" s="6">
        <v>0</v>
      </c>
      <c r="AA533" s="6">
        <v>0</v>
      </c>
      <c r="AB533">
        <v>0.998365996843387</v>
      </c>
      <c r="AC533">
        <v>0</v>
      </c>
      <c r="AD533" s="7">
        <v>-2158397</v>
      </c>
      <c r="AE533" s="13">
        <v>0</v>
      </c>
      <c r="AF533" s="8">
        <v>0</v>
      </c>
      <c r="AG533" s="6">
        <v>0</v>
      </c>
      <c r="AH533" s="6">
        <v>0</v>
      </c>
      <c r="AI533" s="9">
        <v>0</v>
      </c>
      <c r="AJ533" t="s">
        <v>6</v>
      </c>
      <c r="AO533" s="40">
        <f t="shared" si="435"/>
        <v>0</v>
      </c>
      <c r="AP533" s="40">
        <f t="shared" si="436"/>
        <v>0</v>
      </c>
      <c r="AQ533" s="40">
        <f t="shared" si="437"/>
        <v>0</v>
      </c>
      <c r="AT533" s="10"/>
      <c r="BU533" s="1"/>
      <c r="CC533" s="11"/>
      <c r="CD533" s="11"/>
    </row>
    <row r="534" spans="1:82" ht="15" customHeight="1" x14ac:dyDescent="0.25">
      <c r="A534">
        <v>54518</v>
      </c>
      <c r="B534" t="s">
        <v>1160</v>
      </c>
      <c r="C534" t="s">
        <v>1161</v>
      </c>
      <c r="D534">
        <v>31860</v>
      </c>
      <c r="E534" t="s">
        <v>127</v>
      </c>
      <c r="F534" t="s">
        <v>3</v>
      </c>
      <c r="G534" t="s">
        <v>4</v>
      </c>
      <c r="I534" s="1"/>
      <c r="J534" s="1">
        <v>45107</v>
      </c>
      <c r="K534" s="1">
        <v>45122</v>
      </c>
      <c r="L534" s="1">
        <v>45122</v>
      </c>
      <c r="M534" s="2">
        <v>-15548706</v>
      </c>
      <c r="N534" s="39">
        <f t="shared" si="425"/>
        <v>45107</v>
      </c>
      <c r="O534">
        <v>0</v>
      </c>
      <c r="P534" t="s">
        <v>109</v>
      </c>
      <c r="Q534" s="4"/>
      <c r="R534" s="1">
        <v>45122</v>
      </c>
      <c r="S534" s="1">
        <v>45107</v>
      </c>
      <c r="T534" s="1">
        <v>45122</v>
      </c>
      <c r="U534" s="1">
        <v>45122</v>
      </c>
      <c r="V534" s="5">
        <f t="shared" si="426"/>
        <v>0</v>
      </c>
      <c r="W534">
        <f t="shared" si="427"/>
        <v>0</v>
      </c>
      <c r="X534" s="6">
        <v>0</v>
      </c>
      <c r="Y534" s="6">
        <v>0</v>
      </c>
      <c r="Z534" s="6">
        <v>0</v>
      </c>
      <c r="AA534" s="6">
        <v>0</v>
      </c>
      <c r="AB534">
        <v>0.998365996843387</v>
      </c>
      <c r="AC534">
        <v>0</v>
      </c>
      <c r="AD534" s="7">
        <v>-15548706</v>
      </c>
      <c r="AE534" s="13">
        <v>0</v>
      </c>
      <c r="AF534" s="8">
        <v>0</v>
      </c>
      <c r="AG534" s="6">
        <v>0</v>
      </c>
      <c r="AH534" s="6">
        <v>0</v>
      </c>
      <c r="AI534" s="9">
        <v>0</v>
      </c>
      <c r="AJ534" t="s">
        <v>6</v>
      </c>
      <c r="AO534" s="40">
        <f t="shared" si="435"/>
        <v>0</v>
      </c>
      <c r="AP534" s="40">
        <f t="shared" si="436"/>
        <v>0</v>
      </c>
      <c r="AQ534" s="40">
        <f t="shared" si="437"/>
        <v>0</v>
      </c>
      <c r="AT534" s="10"/>
      <c r="BU534" s="1"/>
      <c r="CC534" s="11"/>
      <c r="CD534" s="11"/>
    </row>
    <row r="535" spans="1:82" ht="15" customHeight="1" x14ac:dyDescent="0.25">
      <c r="A535">
        <v>54522</v>
      </c>
      <c r="B535" t="s">
        <v>1162</v>
      </c>
      <c r="C535" t="s">
        <v>1163</v>
      </c>
      <c r="D535">
        <v>31861</v>
      </c>
      <c r="E535" t="s">
        <v>127</v>
      </c>
      <c r="F535" t="s">
        <v>3</v>
      </c>
      <c r="G535" t="s">
        <v>4</v>
      </c>
      <c r="I535" s="1"/>
      <c r="J535" s="1">
        <v>45016</v>
      </c>
      <c r="K535" s="1">
        <v>45382</v>
      </c>
      <c r="L535" s="1">
        <v>45382</v>
      </c>
      <c r="M535" s="2">
        <v>-958785.13</v>
      </c>
      <c r="N535" s="39">
        <f t="shared" si="425"/>
        <v>45107</v>
      </c>
      <c r="O535">
        <v>0</v>
      </c>
      <c r="P535" t="s">
        <v>109</v>
      </c>
      <c r="Q535" s="4"/>
      <c r="R535" s="1">
        <v>45382</v>
      </c>
      <c r="S535" s="1">
        <v>45016</v>
      </c>
      <c r="T535" s="1">
        <v>45382</v>
      </c>
      <c r="U535" s="1">
        <v>45382</v>
      </c>
      <c r="V535" s="5">
        <f t="shared" si="426"/>
        <v>0.24931506849315069</v>
      </c>
      <c r="W535">
        <f t="shared" si="427"/>
        <v>91</v>
      </c>
      <c r="X535" s="6">
        <v>0</v>
      </c>
      <c r="Y535" s="6">
        <v>0</v>
      </c>
      <c r="Z535" s="6">
        <v>0</v>
      </c>
      <c r="AA535" s="6">
        <v>0</v>
      </c>
      <c r="AB535">
        <v>0.97157848429179838</v>
      </c>
      <c r="AC535">
        <v>0</v>
      </c>
      <c r="AD535" s="7">
        <v>-958785.13</v>
      </c>
      <c r="AE535" s="13">
        <v>0</v>
      </c>
      <c r="AF535" s="8">
        <v>0</v>
      </c>
      <c r="AG535" s="6">
        <v>0</v>
      </c>
      <c r="AH535" s="6">
        <v>0</v>
      </c>
      <c r="AI535" s="9">
        <v>0</v>
      </c>
      <c r="AJ535" t="s">
        <v>6</v>
      </c>
      <c r="AO535" s="40">
        <f t="shared" si="435"/>
        <v>0</v>
      </c>
      <c r="AP535" s="40">
        <f t="shared" si="436"/>
        <v>0</v>
      </c>
      <c r="AQ535" s="40">
        <f t="shared" si="437"/>
        <v>0</v>
      </c>
      <c r="AT535" s="10"/>
      <c r="BU535" s="1"/>
      <c r="CC535" s="11"/>
      <c r="CD535" s="11"/>
    </row>
    <row r="536" spans="1:82" ht="15" customHeight="1" x14ac:dyDescent="0.25">
      <c r="A536">
        <v>54555</v>
      </c>
      <c r="B536" t="s">
        <v>1164</v>
      </c>
      <c r="C536" t="s">
        <v>1165</v>
      </c>
      <c r="D536">
        <v>31890</v>
      </c>
      <c r="E536" t="s">
        <v>127</v>
      </c>
      <c r="F536" t="s">
        <v>3</v>
      </c>
      <c r="G536" t="s">
        <v>4</v>
      </c>
      <c r="I536" s="1"/>
      <c r="J536" s="1">
        <v>45107</v>
      </c>
      <c r="K536" s="1">
        <v>45122</v>
      </c>
      <c r="L536" s="1">
        <v>45122</v>
      </c>
      <c r="M536" s="2">
        <v>3474034.21</v>
      </c>
      <c r="N536" s="39">
        <f t="shared" si="425"/>
        <v>45107</v>
      </c>
      <c r="O536">
        <v>0</v>
      </c>
      <c r="P536" t="s">
        <v>109</v>
      </c>
      <c r="Q536" s="4"/>
      <c r="R536" s="1">
        <v>45122</v>
      </c>
      <c r="S536" s="1">
        <v>45107</v>
      </c>
      <c r="T536" s="1">
        <v>45122</v>
      </c>
      <c r="U536" s="1">
        <v>45122</v>
      </c>
      <c r="V536" s="5">
        <f t="shared" si="426"/>
        <v>0</v>
      </c>
      <c r="W536">
        <f t="shared" si="427"/>
        <v>0</v>
      </c>
      <c r="X536" s="6">
        <v>0</v>
      </c>
      <c r="Y536" s="6">
        <v>0</v>
      </c>
      <c r="Z536" s="6">
        <v>0</v>
      </c>
      <c r="AA536" s="6">
        <v>0</v>
      </c>
      <c r="AB536">
        <v>0.998365996843387</v>
      </c>
      <c r="AC536">
        <v>0</v>
      </c>
      <c r="AD536" s="7">
        <v>3474034.21</v>
      </c>
      <c r="AE536" s="13">
        <v>0</v>
      </c>
      <c r="AF536" s="8">
        <v>0</v>
      </c>
      <c r="AG536" s="6">
        <v>0</v>
      </c>
      <c r="AH536" s="6">
        <v>0</v>
      </c>
      <c r="AI536" s="9">
        <v>0</v>
      </c>
      <c r="AJ536" t="s">
        <v>6</v>
      </c>
      <c r="AO536" s="40">
        <f t="shared" si="435"/>
        <v>0</v>
      </c>
      <c r="AP536" s="40">
        <f t="shared" si="436"/>
        <v>0</v>
      </c>
      <c r="AQ536" s="40">
        <f t="shared" si="437"/>
        <v>0</v>
      </c>
      <c r="AT536" s="10"/>
      <c r="BU536" s="1"/>
      <c r="CC536" s="11"/>
      <c r="CD536" s="11"/>
    </row>
    <row r="537" spans="1:82" ht="15" customHeight="1" x14ac:dyDescent="0.25">
      <c r="A537">
        <v>54556</v>
      </c>
      <c r="B537" t="s">
        <v>1166</v>
      </c>
      <c r="C537" t="s">
        <v>1167</v>
      </c>
      <c r="D537">
        <v>31891</v>
      </c>
      <c r="E537" t="s">
        <v>127</v>
      </c>
      <c r="F537" t="s">
        <v>3</v>
      </c>
      <c r="G537" t="s">
        <v>4</v>
      </c>
      <c r="I537" s="1"/>
      <c r="J537" s="1">
        <v>45107</v>
      </c>
      <c r="K537" s="1">
        <v>45122</v>
      </c>
      <c r="L537" s="1">
        <v>45122</v>
      </c>
      <c r="M537" s="2">
        <v>160472</v>
      </c>
      <c r="N537" s="39">
        <f t="shared" si="425"/>
        <v>45107</v>
      </c>
      <c r="O537">
        <v>0</v>
      </c>
      <c r="P537" t="s">
        <v>109</v>
      </c>
      <c r="Q537" s="4"/>
      <c r="R537" s="1">
        <v>45122</v>
      </c>
      <c r="S537" s="1">
        <v>45107</v>
      </c>
      <c r="T537" s="1">
        <v>45122</v>
      </c>
      <c r="U537" s="1">
        <v>45122</v>
      </c>
      <c r="V537" s="5">
        <f t="shared" si="426"/>
        <v>0</v>
      </c>
      <c r="W537">
        <f t="shared" si="427"/>
        <v>0</v>
      </c>
      <c r="X537" s="6">
        <v>0</v>
      </c>
      <c r="Y537" s="6">
        <v>0</v>
      </c>
      <c r="Z537" s="6">
        <v>0</v>
      </c>
      <c r="AA537" s="6">
        <v>0</v>
      </c>
      <c r="AB537">
        <v>0.998365996843387</v>
      </c>
      <c r="AC537">
        <v>0</v>
      </c>
      <c r="AD537" s="7">
        <v>160472</v>
      </c>
      <c r="AE537" s="13">
        <v>0</v>
      </c>
      <c r="AF537" s="8">
        <v>0</v>
      </c>
      <c r="AG537" s="6">
        <v>0</v>
      </c>
      <c r="AH537" s="6">
        <v>0</v>
      </c>
      <c r="AI537" s="9">
        <v>0</v>
      </c>
      <c r="AJ537" t="s">
        <v>6</v>
      </c>
      <c r="AO537" s="40">
        <f t="shared" si="435"/>
        <v>0</v>
      </c>
      <c r="AP537" s="40">
        <f t="shared" si="436"/>
        <v>0</v>
      </c>
      <c r="AQ537" s="40">
        <f t="shared" si="437"/>
        <v>0</v>
      </c>
      <c r="AT537" s="10"/>
      <c r="BU537" s="1"/>
      <c r="CC537" s="11"/>
      <c r="CD537" s="11"/>
    </row>
    <row r="538" spans="1:82" ht="15" customHeight="1" x14ac:dyDescent="0.25">
      <c r="A538">
        <v>54557</v>
      </c>
      <c r="B538" t="s">
        <v>1168</v>
      </c>
      <c r="C538" t="s">
        <v>1169</v>
      </c>
      <c r="D538">
        <v>31892</v>
      </c>
      <c r="E538" t="s">
        <v>127</v>
      </c>
      <c r="F538" t="s">
        <v>3</v>
      </c>
      <c r="G538" t="s">
        <v>4</v>
      </c>
      <c r="I538" s="1"/>
      <c r="J538" s="1">
        <v>45107</v>
      </c>
      <c r="K538" s="1">
        <v>45122</v>
      </c>
      <c r="L538" s="1">
        <v>45122</v>
      </c>
      <c r="M538" s="2">
        <v>182441199</v>
      </c>
      <c r="N538" s="39">
        <f t="shared" si="425"/>
        <v>45107</v>
      </c>
      <c r="O538">
        <v>0</v>
      </c>
      <c r="P538" t="s">
        <v>109</v>
      </c>
      <c r="Q538" s="4"/>
      <c r="R538" s="1">
        <v>45122</v>
      </c>
      <c r="S538" s="1">
        <v>45107</v>
      </c>
      <c r="T538" s="1">
        <v>45122</v>
      </c>
      <c r="U538" s="1">
        <v>45122</v>
      </c>
      <c r="V538" s="5">
        <f t="shared" si="426"/>
        <v>0</v>
      </c>
      <c r="W538">
        <f t="shared" si="427"/>
        <v>0</v>
      </c>
      <c r="X538" s="6">
        <v>0</v>
      </c>
      <c r="Y538" s="6">
        <v>0</v>
      </c>
      <c r="Z538" s="6">
        <v>0</v>
      </c>
      <c r="AA538" s="6">
        <v>0</v>
      </c>
      <c r="AB538">
        <v>0.998365996843387</v>
      </c>
      <c r="AC538">
        <v>0</v>
      </c>
      <c r="AD538" s="7">
        <v>182441199</v>
      </c>
      <c r="AE538" s="13">
        <v>0</v>
      </c>
      <c r="AF538" s="8">
        <v>0</v>
      </c>
      <c r="AG538" s="6">
        <v>0</v>
      </c>
      <c r="AH538" s="6">
        <v>0</v>
      </c>
      <c r="AI538" s="9">
        <v>0</v>
      </c>
      <c r="AJ538" t="s">
        <v>6</v>
      </c>
      <c r="AO538" s="40">
        <f t="shared" si="435"/>
        <v>0</v>
      </c>
      <c r="AP538" s="40">
        <f t="shared" si="436"/>
        <v>0</v>
      </c>
      <c r="AQ538" s="40">
        <f t="shared" si="437"/>
        <v>0</v>
      </c>
      <c r="AT538" s="10"/>
      <c r="BU538" s="1"/>
      <c r="CC538" s="11"/>
      <c r="CD538" s="11"/>
    </row>
    <row r="539" spans="1:82" ht="15" customHeight="1" x14ac:dyDescent="0.25">
      <c r="A539">
        <v>54559</v>
      </c>
      <c r="B539" t="s">
        <v>1170</v>
      </c>
      <c r="C539" t="s">
        <v>1171</v>
      </c>
      <c r="D539">
        <v>31893</v>
      </c>
      <c r="E539" t="s">
        <v>127</v>
      </c>
      <c r="F539" t="s">
        <v>3</v>
      </c>
      <c r="G539" t="s">
        <v>4</v>
      </c>
      <c r="I539" s="1"/>
      <c r="J539" s="1">
        <v>45107</v>
      </c>
      <c r="K539" s="1">
        <v>45153</v>
      </c>
      <c r="L539" s="1">
        <v>45153</v>
      </c>
      <c r="M539" s="2">
        <v>182323</v>
      </c>
      <c r="N539" s="39">
        <f t="shared" si="425"/>
        <v>45107</v>
      </c>
      <c r="O539">
        <v>0</v>
      </c>
      <c r="P539" t="s">
        <v>109</v>
      </c>
      <c r="Q539" s="4"/>
      <c r="R539" s="1">
        <v>45153</v>
      </c>
      <c r="S539" s="1">
        <v>45107</v>
      </c>
      <c r="T539" s="1">
        <v>45153</v>
      </c>
      <c r="U539" s="1">
        <v>45153</v>
      </c>
      <c r="V539" s="5">
        <f t="shared" si="426"/>
        <v>0</v>
      </c>
      <c r="W539">
        <f t="shared" si="427"/>
        <v>0</v>
      </c>
      <c r="X539" s="6">
        <v>0</v>
      </c>
      <c r="Y539" s="6">
        <v>0</v>
      </c>
      <c r="Z539" s="6">
        <v>0</v>
      </c>
      <c r="AA539" s="6">
        <v>0</v>
      </c>
      <c r="AB539">
        <v>0.99541977419007033</v>
      </c>
      <c r="AC539">
        <v>0</v>
      </c>
      <c r="AD539" s="7">
        <v>182323</v>
      </c>
      <c r="AE539" s="13">
        <v>0</v>
      </c>
      <c r="AF539" s="8">
        <v>0</v>
      </c>
      <c r="AG539" s="6">
        <v>0</v>
      </c>
      <c r="AH539" s="6">
        <v>0</v>
      </c>
      <c r="AI539" s="9">
        <v>0</v>
      </c>
      <c r="AJ539" t="s">
        <v>6</v>
      </c>
      <c r="AO539" s="40">
        <f t="shared" si="435"/>
        <v>0</v>
      </c>
      <c r="AP539" s="40">
        <f t="shared" si="436"/>
        <v>0</v>
      </c>
      <c r="AQ539" s="40">
        <f t="shared" si="437"/>
        <v>0</v>
      </c>
      <c r="AT539" s="10"/>
      <c r="BU539" s="1"/>
      <c r="CC539" s="11"/>
      <c r="CD539" s="11"/>
    </row>
    <row r="540" spans="1:82" ht="15" customHeight="1" x14ac:dyDescent="0.25">
      <c r="A540">
        <v>1516</v>
      </c>
      <c r="B540" t="s">
        <v>1172</v>
      </c>
      <c r="C540" t="s">
        <v>1173</v>
      </c>
      <c r="D540">
        <v>50010</v>
      </c>
      <c r="E540" t="s">
        <v>2</v>
      </c>
      <c r="F540" t="s">
        <v>3</v>
      </c>
      <c r="G540" t="s">
        <v>4</v>
      </c>
      <c r="H540" t="s">
        <v>281</v>
      </c>
      <c r="I540" s="1">
        <v>45105</v>
      </c>
      <c r="J540" s="1">
        <v>45107</v>
      </c>
      <c r="K540" s="1">
        <v>45198</v>
      </c>
      <c r="L540" s="1">
        <v>45198</v>
      </c>
      <c r="M540" s="2">
        <v>770169.87</v>
      </c>
      <c r="N540" s="39">
        <f t="shared" si="425"/>
        <v>45107</v>
      </c>
      <c r="O540" t="s">
        <v>7</v>
      </c>
      <c r="P540" t="s">
        <v>8</v>
      </c>
      <c r="Q540" s="4">
        <v>1.2500000000000001E-2</v>
      </c>
      <c r="R540" s="1">
        <v>45105</v>
      </c>
      <c r="S540" s="1">
        <v>45107</v>
      </c>
      <c r="T540" s="1">
        <v>45198</v>
      </c>
      <c r="U540" s="1">
        <v>45198</v>
      </c>
      <c r="V540" s="5">
        <f t="shared" si="426"/>
        <v>0</v>
      </c>
      <c r="W540">
        <f t="shared" si="427"/>
        <v>0</v>
      </c>
      <c r="X540" s="6">
        <v>-6940.6716864875334</v>
      </c>
      <c r="Y540" s="6">
        <v>-6940.6716864875334</v>
      </c>
      <c r="Z540" s="6">
        <v>-7004.6521804349995</v>
      </c>
      <c r="AA540" s="6">
        <v>-7004.6521804349995</v>
      </c>
      <c r="AB540">
        <v>0.99086599986703505</v>
      </c>
      <c r="AC540">
        <v>-103.71620915999999</v>
      </c>
      <c r="AD540" s="7">
        <v>770169.87</v>
      </c>
      <c r="AE540" s="13">
        <v>3.5979999999999998E-2</v>
      </c>
      <c r="AF540" s="8">
        <v>1.2500000000000001E-2</v>
      </c>
      <c r="AG540" s="6">
        <v>-2411.295055060983</v>
      </c>
      <c r="AH540" s="6">
        <v>-2433.522853125</v>
      </c>
      <c r="AI540" s="9">
        <v>-9351.9667415485164</v>
      </c>
      <c r="AJ540" t="s">
        <v>6</v>
      </c>
      <c r="AK540">
        <f t="shared" ref="AK540:AK541" si="438">VLOOKUP(I540,$AR$2:$AS$603,2,FALSE)</f>
        <v>3.5979999999999999</v>
      </c>
      <c r="AL540" s="8">
        <f t="shared" ref="AL540:AL541" si="439">AK540/100+$AT$1</f>
        <v>4.598E-2</v>
      </c>
      <c r="AM540" s="35">
        <f t="shared" ref="AM540:AM541" si="440">AK540/100-$AT$1</f>
        <v>2.5979999999999996E-2</v>
      </c>
      <c r="AN540" s="4">
        <f t="shared" ref="AN540:AN541" si="441">IF(AND(RIGHT(O540,3)="Max",AM540&lt;0%),0%,AM540)</f>
        <v>2.5979999999999996E-2</v>
      </c>
      <c r="AO540" s="36">
        <f t="shared" ref="AO540:AO541" si="442">-(((AL540+AF540)*AD540*V540))</f>
        <v>0</v>
      </c>
      <c r="AP540" s="37">
        <f t="shared" ref="AP540:AP541" si="443">-(((AE540+AF540)*AD540*V540))</f>
        <v>0</v>
      </c>
      <c r="AQ540" s="36">
        <f t="shared" ref="AQ540:AQ541" si="444">-(((AN540+AF540)*AD540*V540))</f>
        <v>0</v>
      </c>
      <c r="AT540" s="10"/>
      <c r="BU540" s="1"/>
      <c r="CC540" s="11"/>
      <c r="CD540" s="11"/>
    </row>
    <row r="541" spans="1:82" ht="15" customHeight="1" x14ac:dyDescent="0.25">
      <c r="A541">
        <v>41919</v>
      </c>
      <c r="B541" t="s">
        <v>1174</v>
      </c>
      <c r="C541" t="s">
        <v>1175</v>
      </c>
      <c r="D541">
        <v>50016</v>
      </c>
      <c r="E541" t="s">
        <v>2</v>
      </c>
      <c r="F541" t="s">
        <v>3</v>
      </c>
      <c r="G541" t="s">
        <v>4</v>
      </c>
      <c r="H541" t="s">
        <v>281</v>
      </c>
      <c r="I541" s="1">
        <v>45105</v>
      </c>
      <c r="J541" s="1">
        <v>45107</v>
      </c>
      <c r="K541" s="1">
        <v>45198</v>
      </c>
      <c r="L541" s="1">
        <v>45198</v>
      </c>
      <c r="M541" s="2">
        <v>3641225.4</v>
      </c>
      <c r="N541" s="39">
        <f t="shared" si="425"/>
        <v>45107</v>
      </c>
      <c r="O541" t="s">
        <v>7</v>
      </c>
      <c r="P541" t="s">
        <v>8</v>
      </c>
      <c r="Q541" s="4">
        <v>1.2500000000000001E-2</v>
      </c>
      <c r="R541" s="1">
        <v>45105</v>
      </c>
      <c r="S541" s="1">
        <v>45107</v>
      </c>
      <c r="T541" s="1">
        <v>45198</v>
      </c>
      <c r="U541" s="1">
        <v>45198</v>
      </c>
      <c r="V541" s="5">
        <f t="shared" si="426"/>
        <v>0</v>
      </c>
      <c r="W541">
        <f t="shared" si="427"/>
        <v>0</v>
      </c>
      <c r="X541" s="6">
        <v>-32814.254390267488</v>
      </c>
      <c r="Y541" s="6">
        <v>-32814.254390267488</v>
      </c>
      <c r="Z541" s="6">
        <v>-33116.742722699993</v>
      </c>
      <c r="AA541" s="6">
        <v>-33116.742722699993</v>
      </c>
      <c r="AB541">
        <v>0.99086599986703505</v>
      </c>
      <c r="AC541">
        <v>-490.35168719999996</v>
      </c>
      <c r="AD541" s="7">
        <v>3641225.4</v>
      </c>
      <c r="AE541" s="13">
        <v>3.5979999999999998E-2</v>
      </c>
      <c r="AF541" s="8">
        <v>1.2500000000000001E-2</v>
      </c>
      <c r="AG541" s="6">
        <v>-11400.17175870883</v>
      </c>
      <c r="AH541" s="6">
        <v>-11505.260812500001</v>
      </c>
      <c r="AI541" s="9">
        <v>-44214.426148976316</v>
      </c>
      <c r="AJ541" t="s">
        <v>6</v>
      </c>
      <c r="AK541">
        <f t="shared" si="438"/>
        <v>3.5979999999999999</v>
      </c>
      <c r="AL541" s="8">
        <f t="shared" si="439"/>
        <v>4.598E-2</v>
      </c>
      <c r="AM541" s="35">
        <f t="shared" si="440"/>
        <v>2.5979999999999996E-2</v>
      </c>
      <c r="AN541" s="4">
        <f t="shared" si="441"/>
        <v>2.5979999999999996E-2</v>
      </c>
      <c r="AO541" s="36">
        <f t="shared" si="442"/>
        <v>0</v>
      </c>
      <c r="AP541" s="37">
        <f t="shared" si="443"/>
        <v>0</v>
      </c>
      <c r="AQ541" s="36">
        <f t="shared" si="444"/>
        <v>0</v>
      </c>
      <c r="AT541" s="10"/>
      <c r="BU541" s="1"/>
      <c r="CC541" s="11"/>
      <c r="CD541" s="11"/>
    </row>
    <row r="542" spans="1:82" ht="15" customHeight="1" x14ac:dyDescent="0.25">
      <c r="A542">
        <v>4810</v>
      </c>
      <c r="B542" t="s">
        <v>1176</v>
      </c>
      <c r="C542" t="s">
        <v>1177</v>
      </c>
      <c r="D542">
        <v>50018</v>
      </c>
      <c r="E542" t="s">
        <v>127</v>
      </c>
      <c r="F542" t="s">
        <v>3</v>
      </c>
      <c r="G542" t="s">
        <v>4</v>
      </c>
      <c r="H542" t="s">
        <v>188</v>
      </c>
      <c r="I542" s="1"/>
      <c r="J542" s="1">
        <v>45107</v>
      </c>
      <c r="K542" s="1">
        <v>45138</v>
      </c>
      <c r="L542" s="1">
        <v>45138</v>
      </c>
      <c r="M542" s="2">
        <v>4394631.1500000004</v>
      </c>
      <c r="N542" s="39">
        <f t="shared" si="425"/>
        <v>45107</v>
      </c>
      <c r="O542">
        <v>1.7999999999999999E-2</v>
      </c>
      <c r="P542" t="s">
        <v>109</v>
      </c>
      <c r="Q542" s="4"/>
      <c r="R542" s="1">
        <v>45138</v>
      </c>
      <c r="S542" s="1">
        <v>45107</v>
      </c>
      <c r="T542" s="1">
        <v>45138</v>
      </c>
      <c r="U542" s="1">
        <v>45138</v>
      </c>
      <c r="V542" s="5">
        <f t="shared" si="426"/>
        <v>0</v>
      </c>
      <c r="W542">
        <f t="shared" si="427"/>
        <v>0</v>
      </c>
      <c r="X542" s="6">
        <v>-6571.3688834062395</v>
      </c>
      <c r="Y542" s="6">
        <v>-6571.3688834062395</v>
      </c>
      <c r="Z542" s="6">
        <v>-6591.9467249999998</v>
      </c>
      <c r="AA542" s="6">
        <v>-6591.9467249999998</v>
      </c>
      <c r="AB542">
        <v>0.99687833618015775</v>
      </c>
      <c r="AC542">
        <v>-219.73155749999998</v>
      </c>
      <c r="AD542" s="7">
        <v>4394631.1500000004</v>
      </c>
      <c r="AE542" s="13">
        <v>1.7999999999999999E-2</v>
      </c>
      <c r="AF542" s="8">
        <v>0</v>
      </c>
      <c r="AG542" s="6">
        <v>0</v>
      </c>
      <c r="AH542" s="6">
        <v>0</v>
      </c>
      <c r="AI542" s="9">
        <v>-6571.3688834062395</v>
      </c>
      <c r="AJ542" t="s">
        <v>6</v>
      </c>
      <c r="AO542" s="40">
        <f t="shared" ref="AO542:AO544" si="445">AP542</f>
        <v>0</v>
      </c>
      <c r="AP542" s="40">
        <f t="shared" ref="AP542:AP544" si="446">-V542*M542*AE542</f>
        <v>0</v>
      </c>
      <c r="AQ542" s="40">
        <f t="shared" ref="AQ542:AQ544" si="447">AP542</f>
        <v>0</v>
      </c>
      <c r="AT542" s="10"/>
      <c r="BU542" s="1"/>
      <c r="CC542" s="11"/>
      <c r="CD542" s="11"/>
    </row>
    <row r="543" spans="1:82" ht="15" customHeight="1" x14ac:dyDescent="0.25">
      <c r="A543">
        <v>4990</v>
      </c>
      <c r="B543" t="s">
        <v>1178</v>
      </c>
      <c r="C543" t="s">
        <v>1179</v>
      </c>
      <c r="D543">
        <v>50019</v>
      </c>
      <c r="E543" t="s">
        <v>127</v>
      </c>
      <c r="F543" t="s">
        <v>3</v>
      </c>
      <c r="G543" t="s">
        <v>4</v>
      </c>
      <c r="H543" t="s">
        <v>188</v>
      </c>
      <c r="I543" s="1"/>
      <c r="J543" s="1">
        <v>45107</v>
      </c>
      <c r="K543" s="1">
        <v>45138</v>
      </c>
      <c r="L543" s="1">
        <v>45138</v>
      </c>
      <c r="M543" s="2">
        <v>2642612.6</v>
      </c>
      <c r="N543" s="39">
        <f t="shared" si="425"/>
        <v>45107</v>
      </c>
      <c r="O543">
        <v>1.7999999999999999E-2</v>
      </c>
      <c r="P543" t="s">
        <v>109</v>
      </c>
      <c r="Q543" s="4"/>
      <c r="R543" s="1">
        <v>45138</v>
      </c>
      <c r="S543" s="1">
        <v>45107</v>
      </c>
      <c r="T543" s="1">
        <v>45138</v>
      </c>
      <c r="U543" s="1">
        <v>45138</v>
      </c>
      <c r="V543" s="5">
        <f t="shared" si="426"/>
        <v>0</v>
      </c>
      <c r="W543">
        <f t="shared" si="427"/>
        <v>0</v>
      </c>
      <c r="X543" s="6">
        <v>-3951.5448777850806</v>
      </c>
      <c r="Y543" s="6">
        <v>-3951.5448777850806</v>
      </c>
      <c r="Z543" s="6">
        <v>-3963.9188999999997</v>
      </c>
      <c r="AA543" s="6">
        <v>-3963.9188999999997</v>
      </c>
      <c r="AB543">
        <v>0.99687833618015775</v>
      </c>
      <c r="AC543">
        <v>-132.13063</v>
      </c>
      <c r="AD543" s="7">
        <v>2642612.6</v>
      </c>
      <c r="AE543" s="13">
        <v>1.7999999999999999E-2</v>
      </c>
      <c r="AF543" s="8">
        <v>0</v>
      </c>
      <c r="AG543" s="6">
        <v>0</v>
      </c>
      <c r="AH543" s="6">
        <v>0</v>
      </c>
      <c r="AI543" s="9">
        <v>-3951.5448777850806</v>
      </c>
      <c r="AJ543" t="s">
        <v>6</v>
      </c>
      <c r="AO543" s="40">
        <f t="shared" si="445"/>
        <v>0</v>
      </c>
      <c r="AP543" s="40">
        <f t="shared" si="446"/>
        <v>0</v>
      </c>
      <c r="AQ543" s="40">
        <f t="shared" si="447"/>
        <v>0</v>
      </c>
      <c r="AT543" s="10"/>
      <c r="BU543" s="1"/>
      <c r="CC543" s="11"/>
      <c r="CD543" s="11"/>
    </row>
    <row r="544" spans="1:82" ht="15" customHeight="1" x14ac:dyDescent="0.25">
      <c r="A544">
        <v>5171</v>
      </c>
      <c r="B544" t="s">
        <v>1180</v>
      </c>
      <c r="C544" t="s">
        <v>1181</v>
      </c>
      <c r="D544">
        <v>50020</v>
      </c>
      <c r="E544" t="s">
        <v>127</v>
      </c>
      <c r="F544" t="s">
        <v>3</v>
      </c>
      <c r="G544" t="s">
        <v>4</v>
      </c>
      <c r="H544" t="s">
        <v>188</v>
      </c>
      <c r="I544" s="1"/>
      <c r="J544" s="1">
        <v>45107</v>
      </c>
      <c r="K544" s="1">
        <v>45138</v>
      </c>
      <c r="L544" s="1">
        <v>45138</v>
      </c>
      <c r="M544" s="2">
        <v>3620061.22</v>
      </c>
      <c r="N544" s="39">
        <f t="shared" si="425"/>
        <v>45107</v>
      </c>
      <c r="O544">
        <v>1.7999999999999999E-2</v>
      </c>
      <c r="P544" t="s">
        <v>109</v>
      </c>
      <c r="Q544" s="4"/>
      <c r="R544" s="1">
        <v>45138</v>
      </c>
      <c r="S544" s="1">
        <v>45107</v>
      </c>
      <c r="T544" s="1">
        <v>45138</v>
      </c>
      <c r="U544" s="1">
        <v>45138</v>
      </c>
      <c r="V544" s="5">
        <f t="shared" si="426"/>
        <v>0</v>
      </c>
      <c r="W544">
        <f t="shared" si="427"/>
        <v>0</v>
      </c>
      <c r="X544" s="6">
        <v>-5413.1409087958673</v>
      </c>
      <c r="Y544" s="6">
        <v>-5413.1409087958673</v>
      </c>
      <c r="Z544" s="6">
        <v>-5430.0918299999994</v>
      </c>
      <c r="AA544" s="6">
        <v>-5430.0918299999994</v>
      </c>
      <c r="AB544">
        <v>0.99687833618015775</v>
      </c>
      <c r="AC544">
        <v>-181.00306099999997</v>
      </c>
      <c r="AD544" s="7">
        <v>3620061.22</v>
      </c>
      <c r="AE544" s="13">
        <v>1.7999999999999999E-2</v>
      </c>
      <c r="AF544" s="8">
        <v>0</v>
      </c>
      <c r="AG544" s="6">
        <v>0</v>
      </c>
      <c r="AH544" s="6">
        <v>0</v>
      </c>
      <c r="AI544" s="9">
        <v>-5413.1409087958673</v>
      </c>
      <c r="AJ544" t="s">
        <v>6</v>
      </c>
      <c r="AO544" s="40">
        <f t="shared" si="445"/>
        <v>0</v>
      </c>
      <c r="AP544" s="40">
        <f t="shared" si="446"/>
        <v>0</v>
      </c>
      <c r="AQ544" s="40">
        <f t="shared" si="447"/>
        <v>0</v>
      </c>
      <c r="AT544" s="10"/>
      <c r="BU544" s="1"/>
      <c r="CC544" s="11"/>
      <c r="CD544" s="11"/>
    </row>
    <row r="545" spans="1:82" ht="15" customHeight="1" x14ac:dyDescent="0.25">
      <c r="A545">
        <v>42191</v>
      </c>
      <c r="B545" t="s">
        <v>1182</v>
      </c>
      <c r="C545" t="s">
        <v>1183</v>
      </c>
      <c r="D545">
        <v>50021</v>
      </c>
      <c r="E545" t="s">
        <v>2</v>
      </c>
      <c r="F545" t="s">
        <v>3</v>
      </c>
      <c r="G545" t="s">
        <v>4</v>
      </c>
      <c r="H545" t="s">
        <v>281</v>
      </c>
      <c r="I545" s="1">
        <v>45105</v>
      </c>
      <c r="J545" s="1">
        <v>45107</v>
      </c>
      <c r="K545" s="1">
        <v>45198</v>
      </c>
      <c r="L545" s="1">
        <v>45198</v>
      </c>
      <c r="M545" s="2">
        <v>2219243.56</v>
      </c>
      <c r="N545" s="39">
        <f t="shared" si="425"/>
        <v>45107</v>
      </c>
      <c r="O545" t="s">
        <v>7</v>
      </c>
      <c r="P545" t="s">
        <v>8</v>
      </c>
      <c r="Q545" s="4">
        <v>1.2500000000000001E-2</v>
      </c>
      <c r="R545" s="1">
        <v>45105</v>
      </c>
      <c r="S545" s="1">
        <v>45107</v>
      </c>
      <c r="T545" s="1">
        <v>45198</v>
      </c>
      <c r="U545" s="1">
        <v>45198</v>
      </c>
      <c r="V545" s="5">
        <f t="shared" si="426"/>
        <v>0</v>
      </c>
      <c r="W545">
        <f t="shared" si="427"/>
        <v>0</v>
      </c>
      <c r="X545" s="6">
        <v>-19999.537170042495</v>
      </c>
      <c r="Y545" s="6">
        <v>-19999.537170042495</v>
      </c>
      <c r="Z545" s="6">
        <v>-20183.896886891111</v>
      </c>
      <c r="AA545" s="6">
        <v>-20183.896886891111</v>
      </c>
      <c r="AB545">
        <v>0.99086599986703505</v>
      </c>
      <c r="AC545">
        <v>-298.85813274666668</v>
      </c>
      <c r="AD545" s="7">
        <v>2219243.56</v>
      </c>
      <c r="AE545" s="13">
        <v>3.5979999999999998E-2</v>
      </c>
      <c r="AF545" s="8">
        <v>1.2500000000000001E-2</v>
      </c>
      <c r="AG545" s="6">
        <v>-6948.1438194978109</v>
      </c>
      <c r="AH545" s="6">
        <v>-7012.1931930555565</v>
      </c>
      <c r="AI545" s="9">
        <v>-26947.680989540306</v>
      </c>
      <c r="AJ545" t="s">
        <v>6</v>
      </c>
      <c r="AK545">
        <f t="shared" ref="AK545:AK547" si="448">VLOOKUP(I545,$AR$2:$AS$603,2,FALSE)</f>
        <v>3.5979999999999999</v>
      </c>
      <c r="AL545" s="8">
        <f t="shared" ref="AL545:AL547" si="449">AK545/100+$AT$1</f>
        <v>4.598E-2</v>
      </c>
      <c r="AM545" s="35">
        <f t="shared" ref="AM545:AM547" si="450">AK545/100-$AT$1</f>
        <v>2.5979999999999996E-2</v>
      </c>
      <c r="AN545" s="4">
        <f t="shared" ref="AN545:AN547" si="451">IF(AND(RIGHT(O545,3)="Max",AM545&lt;0%),0%,AM545)</f>
        <v>2.5979999999999996E-2</v>
      </c>
      <c r="AO545" s="36">
        <f t="shared" ref="AO545:AO547" si="452">-(((AL545+AF545)*AD545*V545))</f>
        <v>0</v>
      </c>
      <c r="AP545" s="37">
        <f t="shared" ref="AP545:AP547" si="453">-(((AE545+AF545)*AD545*V545))</f>
        <v>0</v>
      </c>
      <c r="AQ545" s="36">
        <f t="shared" ref="AQ545:AQ547" si="454">-(((AN545+AF545)*AD545*V545))</f>
        <v>0</v>
      </c>
      <c r="AT545" s="10"/>
      <c r="BU545" s="1"/>
      <c r="CC545" s="11"/>
      <c r="CD545" s="11"/>
    </row>
    <row r="546" spans="1:82" ht="15" customHeight="1" x14ac:dyDescent="0.25">
      <c r="A546">
        <v>16253</v>
      </c>
      <c r="B546" t="s">
        <v>1184</v>
      </c>
      <c r="C546" t="s">
        <v>1185</v>
      </c>
      <c r="D546">
        <v>50023</v>
      </c>
      <c r="E546" t="s">
        <v>2</v>
      </c>
      <c r="F546" t="s">
        <v>3</v>
      </c>
      <c r="G546" t="s">
        <v>4</v>
      </c>
      <c r="H546" t="s">
        <v>5</v>
      </c>
      <c r="I546" s="1">
        <v>45105</v>
      </c>
      <c r="J546" s="1">
        <v>45107</v>
      </c>
      <c r="K546" s="1">
        <v>45199</v>
      </c>
      <c r="L546" s="1">
        <v>45199</v>
      </c>
      <c r="M546" s="2">
        <v>7148000</v>
      </c>
      <c r="N546" s="39">
        <f t="shared" si="425"/>
        <v>45107</v>
      </c>
      <c r="O546" t="s">
        <v>15</v>
      </c>
      <c r="P546" t="s">
        <v>8</v>
      </c>
      <c r="Q546" s="4">
        <v>1.7000000000000001E-2</v>
      </c>
      <c r="R546" s="1">
        <v>45105</v>
      </c>
      <c r="S546" s="1">
        <v>45107</v>
      </c>
      <c r="T546" s="1">
        <v>45199</v>
      </c>
      <c r="U546" s="1">
        <v>45199</v>
      </c>
      <c r="V546" s="5">
        <f t="shared" si="426"/>
        <v>0</v>
      </c>
      <c r="W546">
        <f t="shared" si="427"/>
        <v>0</v>
      </c>
      <c r="X546" s="6">
        <v>-65117.703778142299</v>
      </c>
      <c r="Y546" s="6">
        <v>-65117.703778142299</v>
      </c>
      <c r="Z546" s="6">
        <v>-65725.065777777767</v>
      </c>
      <c r="AA546" s="6">
        <v>-65725.065777777767</v>
      </c>
      <c r="AB546">
        <v>0.99075905071454762</v>
      </c>
      <c r="AC546">
        <v>-1051.9473333333333</v>
      </c>
      <c r="AD546" s="7">
        <v>7148000</v>
      </c>
      <c r="AE546" s="13">
        <v>3.5979999999999998E-2</v>
      </c>
      <c r="AF546" s="8">
        <v>1.7000000000000001E-2</v>
      </c>
      <c r="AG546" s="6">
        <v>-30767.119628360739</v>
      </c>
      <c r="AH546" s="6">
        <v>-31054.088888888891</v>
      </c>
      <c r="AI546" s="9">
        <v>-95884.823406503041</v>
      </c>
      <c r="AJ546" t="s">
        <v>6</v>
      </c>
      <c r="AK546">
        <f t="shared" si="448"/>
        <v>3.5979999999999999</v>
      </c>
      <c r="AL546" s="8">
        <f t="shared" si="449"/>
        <v>4.598E-2</v>
      </c>
      <c r="AM546" s="35">
        <f t="shared" si="450"/>
        <v>2.5979999999999996E-2</v>
      </c>
      <c r="AN546" s="4">
        <f t="shared" si="451"/>
        <v>2.5979999999999996E-2</v>
      </c>
      <c r="AO546" s="36">
        <f t="shared" si="452"/>
        <v>0</v>
      </c>
      <c r="AP546" s="37">
        <f t="shared" si="453"/>
        <v>0</v>
      </c>
      <c r="AQ546" s="36">
        <f t="shared" si="454"/>
        <v>0</v>
      </c>
      <c r="AT546" s="10"/>
      <c r="BU546" s="1"/>
      <c r="CC546" s="11"/>
      <c r="CD546" s="11"/>
    </row>
    <row r="547" spans="1:82" ht="15" customHeight="1" x14ac:dyDescent="0.25">
      <c r="A547">
        <v>42119</v>
      </c>
      <c r="B547" t="s">
        <v>1186</v>
      </c>
      <c r="C547" t="s">
        <v>1187</v>
      </c>
      <c r="D547">
        <v>50025</v>
      </c>
      <c r="E547" t="s">
        <v>2</v>
      </c>
      <c r="F547" t="s">
        <v>3</v>
      </c>
      <c r="G547" t="s">
        <v>4</v>
      </c>
      <c r="H547" t="s">
        <v>281</v>
      </c>
      <c r="I547" s="1">
        <v>45105</v>
      </c>
      <c r="J547" s="1">
        <v>45107</v>
      </c>
      <c r="K547" s="1">
        <v>45198</v>
      </c>
      <c r="L547" s="1">
        <v>45198</v>
      </c>
      <c r="M547" s="2">
        <v>29682.89</v>
      </c>
      <c r="N547" s="39">
        <f t="shared" si="425"/>
        <v>45107</v>
      </c>
      <c r="O547" t="s">
        <v>7</v>
      </c>
      <c r="P547" t="s">
        <v>8</v>
      </c>
      <c r="Q547" s="4">
        <v>1.2500000000000001E-2</v>
      </c>
      <c r="R547" s="1">
        <v>45105</v>
      </c>
      <c r="S547" s="1">
        <v>45107</v>
      </c>
      <c r="T547" s="1">
        <v>45198</v>
      </c>
      <c r="U547" s="1">
        <v>45198</v>
      </c>
      <c r="V547" s="5">
        <f t="shared" si="426"/>
        <v>0</v>
      </c>
      <c r="W547">
        <f t="shared" si="427"/>
        <v>0</v>
      </c>
      <c r="X547" s="6">
        <v>-267.49838213759767</v>
      </c>
      <c r="Y547" s="6">
        <v>-267.49838213759767</v>
      </c>
      <c r="Z547" s="6">
        <v>-269.9642355005555</v>
      </c>
      <c r="AA547" s="6">
        <v>-269.9642355005555</v>
      </c>
      <c r="AB547">
        <v>0.99086599986703505</v>
      </c>
      <c r="AC547">
        <v>-3.9972958533333327</v>
      </c>
      <c r="AD547" s="7">
        <v>29682.89</v>
      </c>
      <c r="AE547" s="13">
        <v>3.5979999999999998E-2</v>
      </c>
      <c r="AF547" s="8">
        <v>1.2500000000000001E-2</v>
      </c>
      <c r="AG547" s="6">
        <v>-92.933012137853581</v>
      </c>
      <c r="AH547" s="6">
        <v>-93.789687152777788</v>
      </c>
      <c r="AI547" s="9">
        <v>-360.43139427545123</v>
      </c>
      <c r="AJ547" t="s">
        <v>6</v>
      </c>
      <c r="AK547">
        <f t="shared" si="448"/>
        <v>3.5979999999999999</v>
      </c>
      <c r="AL547" s="8">
        <f t="shared" si="449"/>
        <v>4.598E-2</v>
      </c>
      <c r="AM547" s="35">
        <f t="shared" si="450"/>
        <v>2.5979999999999996E-2</v>
      </c>
      <c r="AN547" s="4">
        <f t="shared" si="451"/>
        <v>2.5979999999999996E-2</v>
      </c>
      <c r="AO547" s="36">
        <f t="shared" si="452"/>
        <v>0</v>
      </c>
      <c r="AP547" s="37">
        <f t="shared" si="453"/>
        <v>0</v>
      </c>
      <c r="AQ547" s="36">
        <f t="shared" si="454"/>
        <v>0</v>
      </c>
      <c r="AT547" s="10"/>
      <c r="BU547" s="1"/>
      <c r="CC547" s="11"/>
      <c r="CD547" s="11"/>
    </row>
    <row r="548" spans="1:82" x14ac:dyDescent="0.25">
      <c r="AO548" s="41">
        <f>SUM(AO2:AO547)</f>
        <v>-59543058.86569839</v>
      </c>
      <c r="AP548" s="41">
        <f>SUM(AP2:AP547)</f>
        <v>-54399740.795352846</v>
      </c>
      <c r="AQ548" s="41">
        <f>SUM(AQ2:AQ547)</f>
        <v>-42981749.327320307</v>
      </c>
    </row>
    <row r="1236" spans="44:45" x14ac:dyDescent="0.25">
      <c r="AR1236" t="s">
        <v>1677</v>
      </c>
      <c r="AS1236" t="s">
        <v>1677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E59-E642-4422-A3D1-BDA2BAA595A5}">
  <sheetPr>
    <tabColor theme="7" tint="0.79998168889431442"/>
  </sheetPr>
  <dimension ref="A1:CE1236"/>
  <sheetViews>
    <sheetView topLeftCell="K672" workbookViewId="0">
      <selection activeCell="AQ2" sqref="AQ2"/>
    </sheetView>
  </sheetViews>
  <sheetFormatPr baseColWidth="10" defaultRowHeight="15" x14ac:dyDescent="0.25"/>
  <cols>
    <col min="13" max="13" width="16.42578125" bestFit="1" customWidth="1"/>
    <col min="15" max="15" width="18.7109375" bestFit="1" customWidth="1"/>
    <col min="30" max="30" width="14.85546875" bestFit="1" customWidth="1"/>
    <col min="40" max="40" width="14.140625" bestFit="1" customWidth="1"/>
    <col min="41" max="43" width="13.85546875" bestFit="1" customWidth="1"/>
  </cols>
  <sheetData>
    <row r="1" spans="1:83" ht="15" customHeight="1" x14ac:dyDescent="0.3">
      <c r="A1" s="14" t="s">
        <v>1617</v>
      </c>
      <c r="B1" s="14" t="s">
        <v>1618</v>
      </c>
      <c r="C1" s="14" t="s">
        <v>1619</v>
      </c>
      <c r="D1" s="14" t="s">
        <v>1620</v>
      </c>
      <c r="E1" s="14" t="s">
        <v>1621</v>
      </c>
      <c r="F1" s="14" t="s">
        <v>1622</v>
      </c>
      <c r="G1" s="14" t="s">
        <v>1623</v>
      </c>
      <c r="H1" s="14" t="s">
        <v>1624</v>
      </c>
      <c r="I1" s="15" t="s">
        <v>1625</v>
      </c>
      <c r="J1" s="15" t="s">
        <v>1626</v>
      </c>
      <c r="K1" s="15" t="s">
        <v>1627</v>
      </c>
      <c r="L1" s="15" t="s">
        <v>1628</v>
      </c>
      <c r="M1" s="16" t="s">
        <v>1629</v>
      </c>
      <c r="N1" s="14" t="s">
        <v>1630</v>
      </c>
      <c r="O1" s="14" t="s">
        <v>1631</v>
      </c>
      <c r="P1" s="14" t="s">
        <v>1632</v>
      </c>
      <c r="Q1" s="17" t="s">
        <v>1633</v>
      </c>
      <c r="R1" s="18" t="s">
        <v>1634</v>
      </c>
      <c r="S1" s="18" t="s">
        <v>1635</v>
      </c>
      <c r="T1" s="18" t="s">
        <v>1636</v>
      </c>
      <c r="U1" s="18" t="s">
        <v>1637</v>
      </c>
      <c r="V1" s="19" t="s">
        <v>1638</v>
      </c>
      <c r="W1" s="20" t="s">
        <v>1639</v>
      </c>
      <c r="X1" s="21" t="s">
        <v>1640</v>
      </c>
      <c r="Y1" s="21" t="s">
        <v>1641</v>
      </c>
      <c r="Z1" s="21" t="s">
        <v>1642</v>
      </c>
      <c r="AA1" s="21" t="s">
        <v>1643</v>
      </c>
      <c r="AB1" s="20" t="s">
        <v>1644</v>
      </c>
      <c r="AC1" s="20" t="s">
        <v>1645</v>
      </c>
      <c r="AD1" s="22" t="s">
        <v>1646</v>
      </c>
      <c r="AE1" s="23" t="s">
        <v>1647</v>
      </c>
      <c r="AF1" s="24" t="s">
        <v>1648</v>
      </c>
      <c r="AG1" s="21" t="s">
        <v>1649</v>
      </c>
      <c r="AH1" s="21" t="s">
        <v>1650</v>
      </c>
      <c r="AI1" s="25" t="s">
        <v>1651</v>
      </c>
      <c r="AJ1" s="20" t="s">
        <v>1652</v>
      </c>
      <c r="AK1" s="20" t="s">
        <v>1676</v>
      </c>
      <c r="AL1" s="20" t="s">
        <v>1678</v>
      </c>
      <c r="AM1" s="20" t="s">
        <v>1679</v>
      </c>
      <c r="AN1" s="20" t="s">
        <v>1673</v>
      </c>
      <c r="AO1" s="20" t="s">
        <v>1674</v>
      </c>
      <c r="AP1" s="20" t="s">
        <v>1680</v>
      </c>
      <c r="AQ1" s="20" t="s">
        <v>1675</v>
      </c>
      <c r="AR1" s="1" t="s">
        <v>1671</v>
      </c>
      <c r="AS1" t="s">
        <v>1672</v>
      </c>
      <c r="AT1" s="34">
        <v>0.01</v>
      </c>
      <c r="AU1" s="26" t="s">
        <v>1618</v>
      </c>
      <c r="AV1" s="26" t="s">
        <v>1653</v>
      </c>
      <c r="AX1" s="27" t="s">
        <v>1618</v>
      </c>
      <c r="AY1" s="27" t="s">
        <v>1619</v>
      </c>
      <c r="AZ1" s="27" t="s">
        <v>1620</v>
      </c>
      <c r="BA1" s="27" t="s">
        <v>1623</v>
      </c>
      <c r="BB1" s="27" t="s">
        <v>1617</v>
      </c>
      <c r="BC1" s="27" t="s">
        <v>1654</v>
      </c>
      <c r="BD1" s="27" t="s">
        <v>1655</v>
      </c>
      <c r="BE1" s="27" t="s">
        <v>1656</v>
      </c>
      <c r="BF1" s="27" t="s">
        <v>1657</v>
      </c>
      <c r="BG1" s="27" t="s">
        <v>1658</v>
      </c>
      <c r="BH1" s="28" t="s">
        <v>1659</v>
      </c>
      <c r="BI1" s="28" t="s">
        <v>1660</v>
      </c>
      <c r="BJ1" s="28" t="s">
        <v>1661</v>
      </c>
      <c r="BK1" s="28" t="s">
        <v>1617</v>
      </c>
      <c r="BM1" s="27" t="s">
        <v>1618</v>
      </c>
      <c r="BN1" s="27" t="s">
        <v>1619</v>
      </c>
      <c r="BO1" s="27" t="s">
        <v>1620</v>
      </c>
      <c r="BP1" s="27" t="s">
        <v>1662</v>
      </c>
      <c r="BQ1" s="27" t="s">
        <v>1617</v>
      </c>
      <c r="BR1" s="27" t="s">
        <v>1654</v>
      </c>
      <c r="BS1" s="27" t="s">
        <v>1655</v>
      </c>
      <c r="BT1" s="27" t="s">
        <v>1656</v>
      </c>
      <c r="BU1" s="29" t="s">
        <v>1663</v>
      </c>
      <c r="BV1" s="27" t="s">
        <v>1664</v>
      </c>
      <c r="BW1" s="27" t="s">
        <v>1665</v>
      </c>
      <c r="BX1" s="27" t="s">
        <v>1666</v>
      </c>
      <c r="BY1" s="28" t="s">
        <v>1667</v>
      </c>
      <c r="BZ1" s="28" t="s">
        <v>1660</v>
      </c>
      <c r="CA1" s="28" t="s">
        <v>1661</v>
      </c>
      <c r="CB1" s="28" t="s">
        <v>1617</v>
      </c>
      <c r="CC1" s="30" t="s">
        <v>1668</v>
      </c>
      <c r="CD1" s="30" t="s">
        <v>1669</v>
      </c>
      <c r="CE1" s="28" t="s">
        <v>1670</v>
      </c>
    </row>
    <row r="2" spans="1:83" ht="15.75" customHeight="1" x14ac:dyDescent="0.25">
      <c r="A2">
        <v>32795</v>
      </c>
      <c r="B2" t="s">
        <v>0</v>
      </c>
      <c r="C2" t="s">
        <v>1</v>
      </c>
      <c r="D2">
        <v>10021</v>
      </c>
      <c r="E2" t="s">
        <v>2</v>
      </c>
      <c r="F2" t="s">
        <v>3</v>
      </c>
      <c r="G2" t="s">
        <v>4</v>
      </c>
      <c r="H2" t="s">
        <v>5</v>
      </c>
      <c r="I2" s="1">
        <v>45014</v>
      </c>
      <c r="J2" s="1">
        <v>45016</v>
      </c>
      <c r="K2" s="1">
        <v>45107</v>
      </c>
      <c r="L2" s="1">
        <v>45107</v>
      </c>
      <c r="M2" s="2">
        <v>152000</v>
      </c>
      <c r="N2" t="s">
        <v>6</v>
      </c>
      <c r="O2" s="3" t="s">
        <v>7</v>
      </c>
      <c r="P2" t="s">
        <v>8</v>
      </c>
      <c r="Q2" s="4">
        <v>0.01</v>
      </c>
      <c r="R2" s="1">
        <v>45014</v>
      </c>
      <c r="S2" s="1">
        <v>45016</v>
      </c>
      <c r="T2" s="1">
        <v>45107</v>
      </c>
      <c r="U2" s="1">
        <v>45107</v>
      </c>
      <c r="V2" s="5">
        <v>0.25277777777777777</v>
      </c>
      <c r="W2">
        <v>91</v>
      </c>
      <c r="X2" s="6">
        <v>0</v>
      </c>
      <c r="Y2" s="6">
        <v>0</v>
      </c>
      <c r="Z2" s="6">
        <v>-1158.43</v>
      </c>
      <c r="AA2" s="6">
        <v>-1158.43</v>
      </c>
      <c r="AB2">
        <v>0</v>
      </c>
      <c r="AC2">
        <v>0</v>
      </c>
      <c r="AD2" s="7">
        <v>152000</v>
      </c>
      <c r="AE2" s="4">
        <v>3.015E-2</v>
      </c>
      <c r="AF2" s="8">
        <v>0.01</v>
      </c>
      <c r="AG2" s="6">
        <v>0</v>
      </c>
      <c r="AH2" s="6">
        <v>-384.22222222222223</v>
      </c>
      <c r="AI2" s="9">
        <v>-1542.6522222222222</v>
      </c>
      <c r="AJ2" t="s">
        <v>6</v>
      </c>
      <c r="AK2">
        <f t="shared" ref="AK2:AK21" si="0">VLOOKUP(I2,$AR$3:$AS$604,2,FALSE)</f>
        <v>3.0150000000000001</v>
      </c>
      <c r="AL2" s="8">
        <f>AK2/100+$AT$1</f>
        <v>4.0149999999999998E-2</v>
      </c>
      <c r="AM2" s="35">
        <f>AK2/100-$AT$1</f>
        <v>2.0150000000000001E-2</v>
      </c>
      <c r="AN2" s="4">
        <f>IF(AND(RIGHT(O2,3)="Max",AM2&lt;0%),0%,AM2)</f>
        <v>2.0150000000000001E-2</v>
      </c>
      <c r="AO2" s="36">
        <f>-(((AL2+AF2)*AD2*V2))</f>
        <v>-1926.8744444444444</v>
      </c>
      <c r="AP2" s="37">
        <f>AI2</f>
        <v>-1542.6522222222222</v>
      </c>
      <c r="AQ2" s="36">
        <f>-(((AN2+AF2)*AD2*V2))</f>
        <v>-1158.43</v>
      </c>
      <c r="AR2" s="31">
        <v>44564</v>
      </c>
      <c r="AS2" s="32">
        <v>-0.56999999999999995</v>
      </c>
      <c r="AT2" s="10">
        <v>28</v>
      </c>
      <c r="AU2" t="s">
        <v>1198</v>
      </c>
      <c r="AV2" t="s">
        <v>1199</v>
      </c>
      <c r="AX2" t="s">
        <v>1198</v>
      </c>
      <c r="AY2" t="s">
        <v>1200</v>
      </c>
      <c r="AZ2">
        <v>11207</v>
      </c>
      <c r="BA2" t="s">
        <v>4</v>
      </c>
      <c r="BB2" t="s">
        <v>1201</v>
      </c>
      <c r="BC2" t="s">
        <v>1201</v>
      </c>
      <c r="BD2" t="s">
        <v>13</v>
      </c>
      <c r="BE2" t="s">
        <v>14</v>
      </c>
      <c r="BF2" t="s">
        <v>15</v>
      </c>
      <c r="BG2" t="s">
        <v>16</v>
      </c>
      <c r="BH2" t="s">
        <v>1202</v>
      </c>
      <c r="BI2" t="s">
        <v>1203</v>
      </c>
      <c r="BJ2">
        <v>2.4749990552663803E-4</v>
      </c>
      <c r="BK2" t="s">
        <v>1201</v>
      </c>
      <c r="BM2" t="s">
        <v>1198</v>
      </c>
      <c r="BN2" t="s">
        <v>1200</v>
      </c>
      <c r="BO2">
        <v>11207</v>
      </c>
      <c r="BP2" t="b">
        <v>0</v>
      </c>
      <c r="BQ2" t="s">
        <v>1204</v>
      </c>
      <c r="BR2" t="s">
        <v>1204</v>
      </c>
      <c r="BS2" t="s">
        <v>20</v>
      </c>
      <c r="BT2" t="s">
        <v>21</v>
      </c>
      <c r="BU2" s="1">
        <v>45107</v>
      </c>
      <c r="BV2">
        <v>5</v>
      </c>
      <c r="BW2" t="s">
        <v>22</v>
      </c>
      <c r="BX2" t="s">
        <v>23</v>
      </c>
      <c r="BY2" t="s">
        <v>1201</v>
      </c>
      <c r="BZ2" t="s">
        <v>1205</v>
      </c>
      <c r="CA2">
        <v>1.6211600042879581E-2</v>
      </c>
      <c r="CB2" t="s">
        <v>1206</v>
      </c>
      <c r="CC2" s="11">
        <v>0</v>
      </c>
      <c r="CD2" s="11">
        <v>0</v>
      </c>
      <c r="CE2" t="s">
        <v>1207</v>
      </c>
    </row>
    <row r="3" spans="1:83" ht="15" customHeight="1" x14ac:dyDescent="0.25">
      <c r="A3">
        <v>33483</v>
      </c>
      <c r="B3" t="s">
        <v>1208</v>
      </c>
      <c r="C3" t="s">
        <v>1209</v>
      </c>
      <c r="D3">
        <v>10032</v>
      </c>
      <c r="E3" t="s">
        <v>2</v>
      </c>
      <c r="F3" t="s">
        <v>3</v>
      </c>
      <c r="G3" t="s">
        <v>4</v>
      </c>
      <c r="H3" t="s">
        <v>117</v>
      </c>
      <c r="I3" s="1">
        <v>45014</v>
      </c>
      <c r="J3" s="1">
        <v>45016</v>
      </c>
      <c r="K3" s="1">
        <v>45107</v>
      </c>
      <c r="L3" s="1">
        <v>45107</v>
      </c>
      <c r="M3" s="2">
        <v>94644.27</v>
      </c>
      <c r="N3" t="s">
        <v>6</v>
      </c>
      <c r="O3" s="3" t="s">
        <v>15</v>
      </c>
      <c r="P3" t="s">
        <v>8</v>
      </c>
      <c r="Q3" s="4">
        <v>4.0000000000000001E-3</v>
      </c>
      <c r="R3" s="1">
        <v>45014</v>
      </c>
      <c r="S3" s="1">
        <v>45016</v>
      </c>
      <c r="T3" s="1">
        <v>45107</v>
      </c>
      <c r="U3" s="1">
        <v>45107</v>
      </c>
      <c r="V3" s="5">
        <v>0.25277777777777777</v>
      </c>
      <c r="W3">
        <v>91</v>
      </c>
      <c r="X3" s="6">
        <v>0</v>
      </c>
      <c r="Y3" s="6">
        <v>0</v>
      </c>
      <c r="Z3" s="6">
        <v>-721.30764273749992</v>
      </c>
      <c r="AA3" s="6">
        <v>-721.30764273749992</v>
      </c>
      <c r="AB3">
        <v>0</v>
      </c>
      <c r="AC3">
        <v>0</v>
      </c>
      <c r="AD3" s="7">
        <v>94644.27</v>
      </c>
      <c r="AE3" s="4">
        <v>3.015E-2</v>
      </c>
      <c r="AF3" s="8">
        <v>4.0000000000000001E-3</v>
      </c>
      <c r="AG3" s="6">
        <v>0</v>
      </c>
      <c r="AH3" s="6">
        <v>-95.695873000000006</v>
      </c>
      <c r="AI3" s="9">
        <v>-817.00351573749992</v>
      </c>
      <c r="AJ3" t="s">
        <v>6</v>
      </c>
      <c r="AK3">
        <f t="shared" si="0"/>
        <v>3.0150000000000001</v>
      </c>
      <c r="AL3" s="8">
        <f t="shared" ref="AL3:AL23" si="1">AK3/100+$AT$1</f>
        <v>4.0149999999999998E-2</v>
      </c>
      <c r="AM3" s="35">
        <f t="shared" ref="AM3:AM23" si="2">AK3/100-$AT$1</f>
        <v>2.0150000000000001E-2</v>
      </c>
      <c r="AN3" s="4">
        <f t="shared" ref="AN3:AN23" si="3">IF(AND(RIGHT(O3,3)="Max",AM3&lt;0%),0%,AM3)</f>
        <v>2.0150000000000001E-2</v>
      </c>
      <c r="AO3" s="36">
        <f t="shared" ref="AO3:AO23" si="4">-(((AL3+AF3)*AD3*V3))</f>
        <v>-1056.2431982374999</v>
      </c>
      <c r="AP3" s="37">
        <f t="shared" ref="AP3:AP66" si="5">AI3</f>
        <v>-817.00351573749992</v>
      </c>
      <c r="AQ3" s="36">
        <f t="shared" ref="AQ3:AQ23" si="6">-(((AN3+AF3)*AD3*V3))</f>
        <v>-577.76383323750008</v>
      </c>
      <c r="AR3" s="31">
        <v>44565</v>
      </c>
      <c r="AS3" s="32">
        <v>-0.56499999999999995</v>
      </c>
      <c r="AT3" s="10">
        <v>78</v>
      </c>
      <c r="AU3" t="s">
        <v>1220</v>
      </c>
      <c r="AV3" t="s">
        <v>1221</v>
      </c>
      <c r="AX3" t="s">
        <v>1220</v>
      </c>
      <c r="AY3" t="s">
        <v>1222</v>
      </c>
      <c r="AZ3">
        <v>11262</v>
      </c>
      <c r="BA3" t="s">
        <v>4</v>
      </c>
      <c r="BB3" t="s">
        <v>1223</v>
      </c>
      <c r="BC3" t="s">
        <v>1223</v>
      </c>
      <c r="BD3" t="s">
        <v>13</v>
      </c>
      <c r="BE3" t="s">
        <v>14</v>
      </c>
      <c r="BG3" t="s">
        <v>16</v>
      </c>
      <c r="BH3" t="s">
        <v>1224</v>
      </c>
      <c r="BI3" t="s">
        <v>1225</v>
      </c>
      <c r="BJ3">
        <v>3.4540006890892982E-4</v>
      </c>
      <c r="BK3" t="s">
        <v>1223</v>
      </c>
      <c r="BM3" t="s">
        <v>1220</v>
      </c>
      <c r="BN3" t="s">
        <v>1222</v>
      </c>
      <c r="BO3">
        <v>11262</v>
      </c>
      <c r="BP3" t="b">
        <v>0</v>
      </c>
      <c r="BQ3" t="s">
        <v>1226</v>
      </c>
      <c r="BR3" t="s">
        <v>1226</v>
      </c>
      <c r="BS3" t="s">
        <v>20</v>
      </c>
      <c r="BT3" t="s">
        <v>21</v>
      </c>
      <c r="BU3" s="1">
        <v>45107</v>
      </c>
      <c r="BV3">
        <v>5</v>
      </c>
      <c r="BW3" t="s">
        <v>22</v>
      </c>
      <c r="BX3" t="s">
        <v>23</v>
      </c>
      <c r="BY3" t="s">
        <v>1223</v>
      </c>
      <c r="BZ3" t="s">
        <v>1227</v>
      </c>
      <c r="CA3">
        <v>2.1466600010171533E-2</v>
      </c>
      <c r="CB3" t="s">
        <v>1228</v>
      </c>
      <c r="CC3" s="11">
        <v>0</v>
      </c>
      <c r="CD3" s="11">
        <v>0</v>
      </c>
      <c r="CE3" t="s">
        <v>1229</v>
      </c>
    </row>
    <row r="4" spans="1:83" ht="15" customHeight="1" x14ac:dyDescent="0.25">
      <c r="A4">
        <v>32735</v>
      </c>
      <c r="B4" t="s">
        <v>27</v>
      </c>
      <c r="C4" t="s">
        <v>28</v>
      </c>
      <c r="D4">
        <v>10045</v>
      </c>
      <c r="E4" t="s">
        <v>2</v>
      </c>
      <c r="F4" t="s">
        <v>3</v>
      </c>
      <c r="G4" t="s">
        <v>4</v>
      </c>
      <c r="H4" t="s">
        <v>5</v>
      </c>
      <c r="I4" s="1">
        <v>45014</v>
      </c>
      <c r="J4" s="1">
        <v>45016</v>
      </c>
      <c r="K4" s="1">
        <v>45107</v>
      </c>
      <c r="L4" s="1">
        <v>45107</v>
      </c>
      <c r="M4" s="2">
        <v>186000</v>
      </c>
      <c r="N4" t="s">
        <v>6</v>
      </c>
      <c r="O4" t="s">
        <v>7</v>
      </c>
      <c r="P4" t="s">
        <v>8</v>
      </c>
      <c r="Q4" s="4">
        <v>0.01</v>
      </c>
      <c r="R4" s="1">
        <v>45014</v>
      </c>
      <c r="S4" s="1">
        <v>45016</v>
      </c>
      <c r="T4" s="1">
        <v>45107</v>
      </c>
      <c r="U4" s="1">
        <v>45107</v>
      </c>
      <c r="V4" s="5">
        <v>0.25277777777777777</v>
      </c>
      <c r="W4">
        <v>91</v>
      </c>
      <c r="X4" s="6">
        <v>0</v>
      </c>
      <c r="Y4" s="6">
        <v>0</v>
      </c>
      <c r="Z4" s="6">
        <v>-1417.5524999999998</v>
      </c>
      <c r="AA4" s="6">
        <v>-1417.5524999999998</v>
      </c>
      <c r="AB4">
        <v>0</v>
      </c>
      <c r="AC4">
        <v>0</v>
      </c>
      <c r="AD4" s="7">
        <v>186000</v>
      </c>
      <c r="AE4" s="4">
        <v>3.015E-2</v>
      </c>
      <c r="AF4" s="8">
        <v>0.01</v>
      </c>
      <c r="AG4" s="6">
        <v>0</v>
      </c>
      <c r="AH4" s="6">
        <v>-470.16666666666663</v>
      </c>
      <c r="AI4" s="9">
        <v>-1887.7191666666663</v>
      </c>
      <c r="AJ4" t="s">
        <v>6</v>
      </c>
      <c r="AK4">
        <f t="shared" si="0"/>
        <v>3.0150000000000001</v>
      </c>
      <c r="AL4" s="8">
        <f t="shared" si="1"/>
        <v>4.0149999999999998E-2</v>
      </c>
      <c r="AM4" s="35">
        <f t="shared" si="2"/>
        <v>2.0150000000000001E-2</v>
      </c>
      <c r="AN4" s="4">
        <f t="shared" si="3"/>
        <v>2.0150000000000001E-2</v>
      </c>
      <c r="AO4" s="36">
        <f t="shared" si="4"/>
        <v>-2357.8858333333333</v>
      </c>
      <c r="AP4" s="37">
        <f t="shared" si="5"/>
        <v>-1887.7191666666663</v>
      </c>
      <c r="AQ4" s="36">
        <f t="shared" si="6"/>
        <v>-1417.5525</v>
      </c>
      <c r="AR4" s="31">
        <v>44566</v>
      </c>
      <c r="AS4" s="32">
        <v>-0.57599999999999996</v>
      </c>
      <c r="AT4" s="10">
        <v>50</v>
      </c>
      <c r="AU4" t="s">
        <v>303</v>
      </c>
      <c r="AV4" t="s">
        <v>1238</v>
      </c>
      <c r="AX4" t="s">
        <v>303</v>
      </c>
      <c r="AY4" t="s">
        <v>304</v>
      </c>
      <c r="AZ4">
        <v>11522</v>
      </c>
      <c r="BA4" t="s">
        <v>4</v>
      </c>
      <c r="BB4" t="s">
        <v>1239</v>
      </c>
      <c r="BC4" t="s">
        <v>1239</v>
      </c>
      <c r="BD4" t="s">
        <v>13</v>
      </c>
      <c r="BE4" t="s">
        <v>14</v>
      </c>
      <c r="BF4" t="s">
        <v>15</v>
      </c>
      <c r="BG4" t="s">
        <v>16</v>
      </c>
      <c r="BH4" t="s">
        <v>1240</v>
      </c>
      <c r="BI4" t="s">
        <v>1241</v>
      </c>
      <c r="BJ4">
        <v>4.4510001316666603E-4</v>
      </c>
      <c r="BK4" t="s">
        <v>1239</v>
      </c>
      <c r="BM4" t="s">
        <v>303</v>
      </c>
      <c r="BN4" t="s">
        <v>304</v>
      </c>
      <c r="BO4">
        <v>11522</v>
      </c>
      <c r="BP4" t="b">
        <v>0</v>
      </c>
      <c r="BQ4" t="s">
        <v>1242</v>
      </c>
      <c r="BR4" t="s">
        <v>1242</v>
      </c>
      <c r="BS4" t="s">
        <v>20</v>
      </c>
      <c r="BT4" t="s">
        <v>21</v>
      </c>
      <c r="BU4" s="1">
        <v>45107</v>
      </c>
      <c r="BV4">
        <v>5</v>
      </c>
      <c r="BW4" t="s">
        <v>22</v>
      </c>
      <c r="BX4" t="s">
        <v>23</v>
      </c>
      <c r="BY4" t="s">
        <v>1239</v>
      </c>
      <c r="BZ4" t="s">
        <v>1243</v>
      </c>
      <c r="CA4">
        <v>2.7150100097060204E-2</v>
      </c>
      <c r="CB4" t="s">
        <v>1244</v>
      </c>
      <c r="CC4" s="11">
        <v>0</v>
      </c>
      <c r="CD4" s="11">
        <v>-711.68196008810492</v>
      </c>
      <c r="CE4" t="s">
        <v>1245</v>
      </c>
    </row>
    <row r="5" spans="1:83" ht="15" customHeight="1" x14ac:dyDescent="0.25">
      <c r="A5">
        <v>34782</v>
      </c>
      <c r="B5" t="s">
        <v>40</v>
      </c>
      <c r="C5" t="s">
        <v>41</v>
      </c>
      <c r="D5">
        <v>10070</v>
      </c>
      <c r="E5" t="s">
        <v>2</v>
      </c>
      <c r="F5" t="s">
        <v>3</v>
      </c>
      <c r="G5" t="s">
        <v>4</v>
      </c>
      <c r="H5" t="s">
        <v>42</v>
      </c>
      <c r="I5" s="1">
        <v>44952</v>
      </c>
      <c r="J5" s="1">
        <v>44956</v>
      </c>
      <c r="K5" s="1">
        <v>45046</v>
      </c>
      <c r="L5" s="1">
        <v>44956</v>
      </c>
      <c r="M5" s="2">
        <v>3800000</v>
      </c>
      <c r="N5" t="s">
        <v>6</v>
      </c>
      <c r="O5" t="s">
        <v>15</v>
      </c>
      <c r="P5" t="s">
        <v>8</v>
      </c>
      <c r="Q5" s="4"/>
      <c r="R5" s="1">
        <v>44952</v>
      </c>
      <c r="S5" s="1">
        <v>44956</v>
      </c>
      <c r="T5" s="1">
        <v>45046</v>
      </c>
      <c r="U5" s="1">
        <v>44956</v>
      </c>
      <c r="V5" s="5">
        <v>0.25</v>
      </c>
      <c r="W5">
        <v>90</v>
      </c>
      <c r="X5" s="6">
        <v>0</v>
      </c>
      <c r="Y5" s="6">
        <v>0</v>
      </c>
      <c r="Z5" s="6">
        <v>-23446</v>
      </c>
      <c r="AA5" s="6">
        <v>-23446</v>
      </c>
      <c r="AB5">
        <v>0</v>
      </c>
      <c r="AC5">
        <v>0</v>
      </c>
      <c r="AD5" s="7">
        <v>3800000</v>
      </c>
      <c r="AE5" s="4">
        <v>2.4680000000000001E-2</v>
      </c>
      <c r="AF5" s="8">
        <v>0</v>
      </c>
      <c r="AG5" s="6">
        <v>0</v>
      </c>
      <c r="AH5" s="6">
        <v>0</v>
      </c>
      <c r="AI5" s="9">
        <v>-23446</v>
      </c>
      <c r="AJ5" t="s">
        <v>6</v>
      </c>
      <c r="AK5">
        <f t="shared" si="0"/>
        <v>2.468</v>
      </c>
      <c r="AL5" s="8">
        <f t="shared" si="1"/>
        <v>3.4680000000000002E-2</v>
      </c>
      <c r="AM5" s="35">
        <f t="shared" si="2"/>
        <v>1.468E-2</v>
      </c>
      <c r="AN5" s="4">
        <f t="shared" si="3"/>
        <v>1.468E-2</v>
      </c>
      <c r="AO5" s="36">
        <f t="shared" si="4"/>
        <v>-32946</v>
      </c>
      <c r="AP5" s="37">
        <f t="shared" si="5"/>
        <v>-23446</v>
      </c>
      <c r="AQ5" s="36">
        <f t="shared" si="6"/>
        <v>-13946</v>
      </c>
      <c r="AR5" s="31">
        <v>44567</v>
      </c>
      <c r="AS5" s="32">
        <v>-0.57399999999999995</v>
      </c>
      <c r="AT5" s="10">
        <v>36</v>
      </c>
      <c r="AU5" t="s">
        <v>657</v>
      </c>
      <c r="AV5" t="s">
        <v>1246</v>
      </c>
      <c r="AX5" t="s">
        <v>657</v>
      </c>
      <c r="AY5" t="s">
        <v>658</v>
      </c>
      <c r="AZ5">
        <v>11826</v>
      </c>
      <c r="BA5" t="s">
        <v>4</v>
      </c>
      <c r="BB5" t="s">
        <v>1247</v>
      </c>
      <c r="BC5" t="s">
        <v>1247</v>
      </c>
      <c r="BD5" t="s">
        <v>13</v>
      </c>
      <c r="BE5" t="s">
        <v>14</v>
      </c>
      <c r="BF5" t="s">
        <v>15</v>
      </c>
      <c r="BG5" t="s">
        <v>16</v>
      </c>
      <c r="BH5" t="s">
        <v>1248</v>
      </c>
      <c r="BI5" t="s">
        <v>1249</v>
      </c>
      <c r="BJ5">
        <v>2.7129985392093658E-4</v>
      </c>
      <c r="BK5" t="s">
        <v>1247</v>
      </c>
      <c r="BM5" t="s">
        <v>657</v>
      </c>
      <c r="BN5" t="s">
        <v>658</v>
      </c>
      <c r="BO5">
        <v>11826</v>
      </c>
      <c r="BP5" t="b">
        <v>0</v>
      </c>
      <c r="BQ5" t="s">
        <v>1250</v>
      </c>
      <c r="BR5" t="s">
        <v>1250</v>
      </c>
      <c r="BS5" t="s">
        <v>20</v>
      </c>
      <c r="BT5" t="s">
        <v>21</v>
      </c>
      <c r="BU5" s="1">
        <v>45107</v>
      </c>
      <c r="BV5">
        <v>5</v>
      </c>
      <c r="BW5" t="s">
        <v>22</v>
      </c>
      <c r="BX5" t="s">
        <v>23</v>
      </c>
      <c r="BY5" t="s">
        <v>1247</v>
      </c>
      <c r="BZ5" t="s">
        <v>1251</v>
      </c>
      <c r="CA5">
        <v>2.4129499914124608E-2</v>
      </c>
      <c r="CB5" t="s">
        <v>1252</v>
      </c>
      <c r="CC5" s="11">
        <v>0</v>
      </c>
      <c r="CD5" s="11">
        <v>-23633.014303741962</v>
      </c>
      <c r="CE5" t="s">
        <v>1253</v>
      </c>
    </row>
    <row r="6" spans="1:83" ht="15" customHeight="1" x14ac:dyDescent="0.25">
      <c r="A6">
        <v>932</v>
      </c>
      <c r="B6" t="s">
        <v>53</v>
      </c>
      <c r="C6" t="s">
        <v>54</v>
      </c>
      <c r="D6">
        <v>10083</v>
      </c>
      <c r="E6" t="s">
        <v>55</v>
      </c>
      <c r="F6" t="s">
        <v>3</v>
      </c>
      <c r="G6" t="s">
        <v>4</v>
      </c>
      <c r="H6" t="s">
        <v>56</v>
      </c>
      <c r="I6" s="1">
        <v>44945</v>
      </c>
      <c r="J6" s="1">
        <v>44948</v>
      </c>
      <c r="K6" s="1">
        <v>44979</v>
      </c>
      <c r="L6" s="1">
        <v>44979</v>
      </c>
      <c r="M6" s="2">
        <v>1340746.45</v>
      </c>
      <c r="N6" t="s">
        <v>6</v>
      </c>
      <c r="O6" t="s">
        <v>57</v>
      </c>
      <c r="P6" t="s">
        <v>8</v>
      </c>
      <c r="Q6" s="4">
        <v>1.8700000000000001E-2</v>
      </c>
      <c r="R6" s="1">
        <v>44945</v>
      </c>
      <c r="S6" s="1">
        <v>44948</v>
      </c>
      <c r="T6" s="1">
        <v>44979</v>
      </c>
      <c r="U6" s="1">
        <v>44979</v>
      </c>
      <c r="V6" s="5">
        <v>8.611111111111111E-2</v>
      </c>
      <c r="W6">
        <v>31</v>
      </c>
      <c r="X6" s="6">
        <v>0</v>
      </c>
      <c r="Y6" s="6">
        <v>0</v>
      </c>
      <c r="Z6" s="6">
        <v>-2297.5180139027775</v>
      </c>
      <c r="AA6" s="6">
        <v>-2297.5180139027775</v>
      </c>
      <c r="AB6">
        <v>0</v>
      </c>
      <c r="AC6">
        <v>0</v>
      </c>
      <c r="AD6" s="7">
        <v>1340746.45</v>
      </c>
      <c r="AE6" s="4">
        <v>1.9900000000000001E-2</v>
      </c>
      <c r="AF6" s="8">
        <v>1.8700000000000001E-2</v>
      </c>
      <c r="AG6" s="6">
        <v>0</v>
      </c>
      <c r="AH6" s="6">
        <v>-2158.9742140694443</v>
      </c>
      <c r="AI6" s="9">
        <v>-4456.4922279722214</v>
      </c>
      <c r="AJ6" t="s">
        <v>6</v>
      </c>
      <c r="AK6">
        <f t="shared" si="0"/>
        <v>2.3929999999999998</v>
      </c>
      <c r="AL6" s="8">
        <f t="shared" si="1"/>
        <v>3.3929999999999995E-2</v>
      </c>
      <c r="AM6" s="35">
        <f t="shared" si="2"/>
        <v>1.3929999999999996E-2</v>
      </c>
      <c r="AN6" s="4">
        <f t="shared" si="3"/>
        <v>1.3929999999999996E-2</v>
      </c>
      <c r="AO6" s="36">
        <f t="shared" si="4"/>
        <v>-6076.3001543569435</v>
      </c>
      <c r="AP6" s="37">
        <f t="shared" si="5"/>
        <v>-4456.4922279722214</v>
      </c>
      <c r="AQ6" s="36">
        <f t="shared" si="6"/>
        <v>-3767.2368238013887</v>
      </c>
      <c r="AR6" s="31">
        <v>44568</v>
      </c>
      <c r="AS6" s="32">
        <v>-0.57599999999999996</v>
      </c>
      <c r="AT6" s="10">
        <v>1</v>
      </c>
      <c r="AU6" t="s">
        <v>1264</v>
      </c>
      <c r="AV6" t="s">
        <v>1265</v>
      </c>
      <c r="AX6" t="s">
        <v>1264</v>
      </c>
      <c r="AY6" t="s">
        <v>1266</v>
      </c>
      <c r="AZ6">
        <v>30313</v>
      </c>
      <c r="BA6" t="s">
        <v>4</v>
      </c>
      <c r="BB6" t="s">
        <v>1267</v>
      </c>
      <c r="BC6" t="s">
        <v>1267</v>
      </c>
      <c r="BD6" t="s">
        <v>13</v>
      </c>
      <c r="BE6" t="s">
        <v>14</v>
      </c>
      <c r="BF6" t="s">
        <v>15</v>
      </c>
      <c r="BG6" t="s">
        <v>16</v>
      </c>
      <c r="BH6" t="s">
        <v>1268</v>
      </c>
      <c r="BI6" t="s">
        <v>1269</v>
      </c>
      <c r="BJ6">
        <v>1.5929993242025375E-4</v>
      </c>
      <c r="BK6" t="s">
        <v>1267</v>
      </c>
      <c r="BM6" t="s">
        <v>1264</v>
      </c>
      <c r="BN6" t="s">
        <v>1266</v>
      </c>
      <c r="BO6">
        <v>30313</v>
      </c>
      <c r="BP6" t="b">
        <v>0</v>
      </c>
      <c r="BQ6" t="s">
        <v>1270</v>
      </c>
      <c r="BR6" t="s">
        <v>1270</v>
      </c>
      <c r="BS6" t="s">
        <v>20</v>
      </c>
      <c r="BT6" t="s">
        <v>21</v>
      </c>
      <c r="BU6" s="1">
        <v>45107</v>
      </c>
      <c r="BV6">
        <v>5</v>
      </c>
      <c r="BW6" t="s">
        <v>22</v>
      </c>
      <c r="BX6" t="s">
        <v>23</v>
      </c>
      <c r="BY6" t="s">
        <v>1267</v>
      </c>
      <c r="BZ6" t="s">
        <v>1271</v>
      </c>
      <c r="CA6">
        <v>2.3973299888893962E-2</v>
      </c>
      <c r="CB6" t="s">
        <v>1272</v>
      </c>
      <c r="CC6" s="11">
        <v>0</v>
      </c>
      <c r="CD6" s="11">
        <v>0</v>
      </c>
      <c r="CE6" t="s">
        <v>1273</v>
      </c>
    </row>
    <row r="7" spans="1:83" ht="15" customHeight="1" x14ac:dyDescent="0.25">
      <c r="A7">
        <v>933</v>
      </c>
      <c r="B7" t="s">
        <v>53</v>
      </c>
      <c r="C7" t="s">
        <v>54</v>
      </c>
      <c r="D7">
        <v>10083</v>
      </c>
      <c r="E7" t="s">
        <v>55</v>
      </c>
      <c r="F7" t="s">
        <v>3</v>
      </c>
      <c r="G7" t="s">
        <v>4</v>
      </c>
      <c r="H7" t="s">
        <v>56</v>
      </c>
      <c r="I7" s="1">
        <v>44977</v>
      </c>
      <c r="J7" s="1">
        <v>44979</v>
      </c>
      <c r="K7" s="1">
        <v>45007</v>
      </c>
      <c r="L7" s="1">
        <v>45007</v>
      </c>
      <c r="M7" s="2">
        <v>1310803.68</v>
      </c>
      <c r="N7" t="s">
        <v>6</v>
      </c>
      <c r="O7" t="s">
        <v>57</v>
      </c>
      <c r="P7" t="s">
        <v>8</v>
      </c>
      <c r="Q7" s="4">
        <v>1.8700000000000001E-2</v>
      </c>
      <c r="R7" s="1">
        <v>44977</v>
      </c>
      <c r="S7" s="1">
        <v>44979</v>
      </c>
      <c r="T7" s="1">
        <v>45007</v>
      </c>
      <c r="U7" s="1">
        <v>45007</v>
      </c>
      <c r="V7" s="5">
        <v>7.7777777777777779E-2</v>
      </c>
      <c r="W7">
        <v>28</v>
      </c>
      <c r="X7" s="6">
        <v>0</v>
      </c>
      <c r="Y7" s="6">
        <v>0</v>
      </c>
      <c r="Z7" s="6">
        <v>-2429.5017984533333</v>
      </c>
      <c r="AA7" s="6">
        <v>-2429.5017984533333</v>
      </c>
      <c r="AB7">
        <v>0</v>
      </c>
      <c r="AC7">
        <v>0</v>
      </c>
      <c r="AD7" s="7">
        <v>1310803.68</v>
      </c>
      <c r="AE7" s="4">
        <v>2.383E-2</v>
      </c>
      <c r="AF7" s="8">
        <v>1.8700000000000001E-2</v>
      </c>
      <c r="AG7" s="6">
        <v>0</v>
      </c>
      <c r="AH7" s="6">
        <v>-1906.4911301333334</v>
      </c>
      <c r="AI7" s="9">
        <v>-4335.9929285866665</v>
      </c>
      <c r="AJ7" t="s">
        <v>6</v>
      </c>
      <c r="AK7">
        <f t="shared" si="0"/>
        <v>2.6539999999999999</v>
      </c>
      <c r="AL7" s="8">
        <f t="shared" si="1"/>
        <v>3.6539999999999996E-2</v>
      </c>
      <c r="AM7" s="35">
        <f t="shared" si="2"/>
        <v>1.6539999999999999E-2</v>
      </c>
      <c r="AN7" s="4">
        <f t="shared" si="3"/>
        <v>1.6539999999999999E-2</v>
      </c>
      <c r="AO7" s="36">
        <f t="shared" si="4"/>
        <v>-5631.7951886933324</v>
      </c>
      <c r="AP7" s="37">
        <f t="shared" si="5"/>
        <v>-4335.9929285866665</v>
      </c>
      <c r="AQ7" s="36">
        <f t="shared" si="6"/>
        <v>-3592.7672420266667</v>
      </c>
      <c r="AR7" s="31">
        <v>44571</v>
      </c>
      <c r="AS7" s="32">
        <v>-0.56999999999999995</v>
      </c>
      <c r="AT7" s="10">
        <v>1</v>
      </c>
      <c r="AU7" t="s">
        <v>1274</v>
      </c>
      <c r="AV7" t="s">
        <v>1275</v>
      </c>
      <c r="AX7" t="s">
        <v>1274</v>
      </c>
      <c r="AY7" t="s">
        <v>1276</v>
      </c>
      <c r="AZ7">
        <v>30314</v>
      </c>
      <c r="BA7" t="s">
        <v>4</v>
      </c>
      <c r="BB7" t="s">
        <v>1277</v>
      </c>
      <c r="BC7" t="s">
        <v>1277</v>
      </c>
      <c r="BD7" t="s">
        <v>13</v>
      </c>
      <c r="BE7" t="s">
        <v>14</v>
      </c>
      <c r="BF7" t="s">
        <v>15</v>
      </c>
      <c r="BG7" t="s">
        <v>16</v>
      </c>
      <c r="BH7" t="s">
        <v>1278</v>
      </c>
      <c r="BI7" t="s">
        <v>1279</v>
      </c>
      <c r="BJ7">
        <v>1.5189987607300282E-4</v>
      </c>
      <c r="BK7" t="s">
        <v>1277</v>
      </c>
      <c r="BM7" t="s">
        <v>1274</v>
      </c>
      <c r="BN7" t="s">
        <v>1276</v>
      </c>
      <c r="BO7">
        <v>30314</v>
      </c>
      <c r="BP7" t="b">
        <v>0</v>
      </c>
      <c r="BQ7" t="s">
        <v>1280</v>
      </c>
      <c r="BR7" t="s">
        <v>1280</v>
      </c>
      <c r="BS7" t="s">
        <v>20</v>
      </c>
      <c r="BT7" t="s">
        <v>21</v>
      </c>
      <c r="BU7" s="1">
        <v>45107</v>
      </c>
      <c r="BV7">
        <v>5</v>
      </c>
      <c r="BW7" t="s">
        <v>22</v>
      </c>
      <c r="BX7" t="s">
        <v>23</v>
      </c>
      <c r="BY7" t="s">
        <v>1277</v>
      </c>
      <c r="BZ7" t="s">
        <v>1281</v>
      </c>
      <c r="CA7">
        <v>2.1058700047433376E-2</v>
      </c>
      <c r="CB7" t="s">
        <v>1282</v>
      </c>
      <c r="CC7" s="11">
        <v>0</v>
      </c>
      <c r="CD7" s="11">
        <v>0</v>
      </c>
      <c r="CE7" t="s">
        <v>1283</v>
      </c>
    </row>
    <row r="8" spans="1:83" ht="15" customHeight="1" x14ac:dyDescent="0.25">
      <c r="A8">
        <v>934</v>
      </c>
      <c r="B8" t="s">
        <v>53</v>
      </c>
      <c r="C8" t="s">
        <v>54</v>
      </c>
      <c r="D8">
        <v>10083</v>
      </c>
      <c r="E8" t="s">
        <v>55</v>
      </c>
      <c r="F8" t="s">
        <v>3</v>
      </c>
      <c r="G8" t="s">
        <v>4</v>
      </c>
      <c r="H8" t="s">
        <v>56</v>
      </c>
      <c r="I8" s="1">
        <v>45005</v>
      </c>
      <c r="J8" s="1">
        <v>45007</v>
      </c>
      <c r="K8" s="1">
        <v>45038</v>
      </c>
      <c r="L8" s="1">
        <v>45038</v>
      </c>
      <c r="M8" s="2">
        <v>1280799.77</v>
      </c>
      <c r="N8" t="s">
        <v>6</v>
      </c>
      <c r="O8" t="s">
        <v>57</v>
      </c>
      <c r="P8" t="s">
        <v>8</v>
      </c>
      <c r="Q8" s="4">
        <v>1.8700000000000001E-2</v>
      </c>
      <c r="R8" s="1">
        <v>45005</v>
      </c>
      <c r="S8" s="1">
        <v>45007</v>
      </c>
      <c r="T8" s="1">
        <v>45038</v>
      </c>
      <c r="U8" s="1">
        <v>45038</v>
      </c>
      <c r="V8" s="5">
        <v>8.611111111111111E-2</v>
      </c>
      <c r="W8">
        <v>31</v>
      </c>
      <c r="X8" s="6">
        <v>0</v>
      </c>
      <c r="Y8" s="6">
        <v>0</v>
      </c>
      <c r="Z8" s="6">
        <v>-3063.886516468333</v>
      </c>
      <c r="AA8" s="6">
        <v>-3063.886516468333</v>
      </c>
      <c r="AB8">
        <v>0</v>
      </c>
      <c r="AC8">
        <v>0</v>
      </c>
      <c r="AD8" s="7">
        <v>1280799.77</v>
      </c>
      <c r="AE8" s="4">
        <v>2.7779999999999999E-2</v>
      </c>
      <c r="AF8" s="8">
        <v>1.8700000000000001E-2</v>
      </c>
      <c r="AG8" s="6">
        <v>0</v>
      </c>
      <c r="AH8" s="6">
        <v>-2062.443407413889</v>
      </c>
      <c r="AI8" s="9">
        <v>-5126.3299238822219</v>
      </c>
      <c r="AJ8" t="s">
        <v>6</v>
      </c>
      <c r="AK8">
        <f t="shared" si="0"/>
        <v>2.8919999999999999</v>
      </c>
      <c r="AL8" s="8">
        <f t="shared" si="1"/>
        <v>3.8919999999999996E-2</v>
      </c>
      <c r="AM8" s="35">
        <f t="shared" si="2"/>
        <v>1.8919999999999999E-2</v>
      </c>
      <c r="AN8" s="4">
        <f t="shared" si="3"/>
        <v>1.8919999999999999E-2</v>
      </c>
      <c r="AO8" s="36">
        <f t="shared" si="4"/>
        <v>-6354.9726810261109</v>
      </c>
      <c r="AP8" s="37">
        <f t="shared" si="5"/>
        <v>-5126.3299238822219</v>
      </c>
      <c r="AQ8" s="36">
        <f t="shared" si="6"/>
        <v>-4149.1508549150003</v>
      </c>
      <c r="AR8" s="31">
        <v>44572</v>
      </c>
      <c r="AS8" s="32">
        <v>-0.56399999999999995</v>
      </c>
      <c r="AT8" s="10">
        <v>1</v>
      </c>
      <c r="AU8" t="s">
        <v>1284</v>
      </c>
      <c r="AV8" t="s">
        <v>1285</v>
      </c>
      <c r="AX8" t="s">
        <v>1284</v>
      </c>
      <c r="AY8" t="s">
        <v>1286</v>
      </c>
      <c r="AZ8">
        <v>30315</v>
      </c>
      <c r="BA8" t="s">
        <v>4</v>
      </c>
      <c r="BB8" t="s">
        <v>1287</v>
      </c>
      <c r="BC8" t="s">
        <v>1287</v>
      </c>
      <c r="BD8" t="s">
        <v>13</v>
      </c>
      <c r="BE8" t="s">
        <v>14</v>
      </c>
      <c r="BF8" t="s">
        <v>15</v>
      </c>
      <c r="BG8" t="s">
        <v>16</v>
      </c>
      <c r="BH8" t="s">
        <v>1288</v>
      </c>
      <c r="BI8" t="s">
        <v>1289</v>
      </c>
      <c r="BJ8">
        <v>1.8589990213513374E-4</v>
      </c>
      <c r="BK8" t="s">
        <v>1287</v>
      </c>
      <c r="BM8" t="s">
        <v>1284</v>
      </c>
      <c r="BN8" t="s">
        <v>1286</v>
      </c>
      <c r="BO8">
        <v>30315</v>
      </c>
      <c r="BP8" t="b">
        <v>0</v>
      </c>
      <c r="BQ8" t="s">
        <v>1290</v>
      </c>
      <c r="BR8" t="s">
        <v>1290</v>
      </c>
      <c r="BS8" t="s">
        <v>20</v>
      </c>
      <c r="BT8" t="s">
        <v>21</v>
      </c>
      <c r="BU8" s="1">
        <v>45107</v>
      </c>
      <c r="BV8">
        <v>5</v>
      </c>
      <c r="BW8" t="s">
        <v>22</v>
      </c>
      <c r="BX8" t="s">
        <v>23</v>
      </c>
      <c r="BY8" t="s">
        <v>1287</v>
      </c>
      <c r="BZ8" t="s">
        <v>1291</v>
      </c>
      <c r="CA8">
        <v>2.6242900174111128E-2</v>
      </c>
      <c r="CB8" t="s">
        <v>1292</v>
      </c>
      <c r="CC8" s="11">
        <v>0</v>
      </c>
      <c r="CD8" s="11">
        <v>0</v>
      </c>
      <c r="CE8" t="s">
        <v>1293</v>
      </c>
    </row>
    <row r="9" spans="1:83" ht="15" customHeight="1" x14ac:dyDescent="0.25">
      <c r="A9">
        <v>935</v>
      </c>
      <c r="B9" t="s">
        <v>53</v>
      </c>
      <c r="C9" t="s">
        <v>54</v>
      </c>
      <c r="D9">
        <v>10083</v>
      </c>
      <c r="E9" t="s">
        <v>55</v>
      </c>
      <c r="F9" t="s">
        <v>3</v>
      </c>
      <c r="G9" t="s">
        <v>4</v>
      </c>
      <c r="H9" t="s">
        <v>56</v>
      </c>
      <c r="I9" s="1">
        <v>45036</v>
      </c>
      <c r="J9" s="1">
        <v>45038</v>
      </c>
      <c r="K9" s="1">
        <v>45068</v>
      </c>
      <c r="L9" s="1">
        <v>45068</v>
      </c>
      <c r="M9" s="2">
        <v>1250734.6100000001</v>
      </c>
      <c r="N9" t="s">
        <v>6</v>
      </c>
      <c r="O9" t="s">
        <v>57</v>
      </c>
      <c r="P9" t="s">
        <v>8</v>
      </c>
      <c r="Q9" s="4">
        <v>1.8700000000000001E-2</v>
      </c>
      <c r="R9" s="1">
        <v>45036</v>
      </c>
      <c r="S9" s="1">
        <v>45038</v>
      </c>
      <c r="T9" s="1">
        <v>45068</v>
      </c>
      <c r="U9" s="1">
        <v>45068</v>
      </c>
      <c r="V9" s="5">
        <v>8.3333333333333329E-2</v>
      </c>
      <c r="W9">
        <v>30</v>
      </c>
      <c r="X9" s="6">
        <v>0</v>
      </c>
      <c r="Y9" s="6">
        <v>0</v>
      </c>
      <c r="Z9" s="6">
        <v>-3124.7519673166671</v>
      </c>
      <c r="AA9" s="6">
        <v>-3124.7519673166671</v>
      </c>
      <c r="AB9">
        <v>0</v>
      </c>
      <c r="AC9">
        <v>0</v>
      </c>
      <c r="AD9" s="7">
        <v>1250734.6100000001</v>
      </c>
      <c r="AE9" s="4">
        <v>2.9980000000000003E-2</v>
      </c>
      <c r="AF9" s="8">
        <v>1.8700000000000001E-2</v>
      </c>
      <c r="AG9" s="6">
        <v>0</v>
      </c>
      <c r="AH9" s="6">
        <v>-1949.0614339166668</v>
      </c>
      <c r="AI9" s="9">
        <v>-5073.8134012333339</v>
      </c>
      <c r="AJ9" t="s">
        <v>6</v>
      </c>
      <c r="AK9">
        <f t="shared" si="0"/>
        <v>3.2109999999999999</v>
      </c>
      <c r="AL9" s="8">
        <f t="shared" si="1"/>
        <v>4.2110000000000002E-2</v>
      </c>
      <c r="AM9" s="35">
        <f t="shared" si="2"/>
        <v>2.2109999999999998E-2</v>
      </c>
      <c r="AN9" s="4">
        <f t="shared" si="3"/>
        <v>2.2109999999999998E-2</v>
      </c>
      <c r="AO9" s="36">
        <f t="shared" si="4"/>
        <v>-6338.0976361750008</v>
      </c>
      <c r="AP9" s="37">
        <f t="shared" si="5"/>
        <v>-5073.8134012333339</v>
      </c>
      <c r="AQ9" s="36">
        <f t="shared" si="6"/>
        <v>-4253.5399528416665</v>
      </c>
      <c r="AR9" s="31">
        <v>44573</v>
      </c>
      <c r="AS9" s="32">
        <v>-0.56299999999999994</v>
      </c>
      <c r="AT9" s="10">
        <v>1</v>
      </c>
      <c r="AU9" t="s">
        <v>1294</v>
      </c>
      <c r="AV9" t="s">
        <v>1295</v>
      </c>
      <c r="AX9" t="s">
        <v>1294</v>
      </c>
      <c r="AY9" t="s">
        <v>1296</v>
      </c>
      <c r="AZ9">
        <v>30316</v>
      </c>
      <c r="BA9" t="s">
        <v>4</v>
      </c>
      <c r="BB9" t="s">
        <v>1297</v>
      </c>
      <c r="BC9" t="s">
        <v>1297</v>
      </c>
      <c r="BD9" t="s">
        <v>13</v>
      </c>
      <c r="BE9" t="s">
        <v>14</v>
      </c>
      <c r="BF9" t="s">
        <v>15</v>
      </c>
      <c r="BG9" t="s">
        <v>16</v>
      </c>
      <c r="BH9" t="s">
        <v>1298</v>
      </c>
      <c r="BI9" t="s">
        <v>1299</v>
      </c>
      <c r="BJ9">
        <v>1.9920011982321739E-4</v>
      </c>
      <c r="BK9" t="s">
        <v>1297</v>
      </c>
      <c r="BM9" t="s">
        <v>1294</v>
      </c>
      <c r="BN9" t="s">
        <v>1296</v>
      </c>
      <c r="BO9">
        <v>30316</v>
      </c>
      <c r="BP9" t="b">
        <v>0</v>
      </c>
      <c r="BQ9" t="s">
        <v>1300</v>
      </c>
      <c r="BR9" t="s">
        <v>1300</v>
      </c>
      <c r="BS9" t="s">
        <v>20</v>
      </c>
      <c r="BT9" t="s">
        <v>21</v>
      </c>
      <c r="BU9" s="1">
        <v>45107</v>
      </c>
      <c r="BV9">
        <v>5</v>
      </c>
      <c r="BW9" t="s">
        <v>22</v>
      </c>
      <c r="BX9" t="s">
        <v>23</v>
      </c>
      <c r="BY9" t="s">
        <v>1297</v>
      </c>
      <c r="BZ9" t="s">
        <v>1301</v>
      </c>
      <c r="CA9">
        <v>2.6426299940794706E-2</v>
      </c>
      <c r="CB9" t="s">
        <v>1302</v>
      </c>
      <c r="CC9" s="11">
        <v>0</v>
      </c>
      <c r="CD9" s="11">
        <v>0</v>
      </c>
      <c r="CE9" t="s">
        <v>1303</v>
      </c>
    </row>
    <row r="10" spans="1:83" ht="15" customHeight="1" x14ac:dyDescent="0.25">
      <c r="A10">
        <v>936</v>
      </c>
      <c r="B10" t="s">
        <v>53</v>
      </c>
      <c r="C10" t="s">
        <v>54</v>
      </c>
      <c r="D10">
        <v>10083</v>
      </c>
      <c r="E10" t="s">
        <v>55</v>
      </c>
      <c r="F10" t="s">
        <v>3</v>
      </c>
      <c r="G10" t="s">
        <v>4</v>
      </c>
      <c r="H10" t="s">
        <v>56</v>
      </c>
      <c r="I10" s="1">
        <v>45064</v>
      </c>
      <c r="J10" s="1">
        <v>45068</v>
      </c>
      <c r="K10" s="1">
        <v>45099</v>
      </c>
      <c r="L10" s="1">
        <v>45099</v>
      </c>
      <c r="M10" s="2">
        <v>1220608.06</v>
      </c>
      <c r="N10" t="s">
        <v>6</v>
      </c>
      <c r="O10" t="s">
        <v>57</v>
      </c>
      <c r="P10" t="s">
        <v>8</v>
      </c>
      <c r="Q10" s="4">
        <v>1.8700000000000001E-2</v>
      </c>
      <c r="R10" s="1">
        <v>45064</v>
      </c>
      <c r="S10" s="1">
        <v>45068</v>
      </c>
      <c r="T10" s="1">
        <v>45099</v>
      </c>
      <c r="U10" s="1">
        <v>45099</v>
      </c>
      <c r="V10" s="5">
        <v>8.611111111111111E-2</v>
      </c>
      <c r="W10">
        <v>31</v>
      </c>
      <c r="X10" s="6">
        <v>0</v>
      </c>
      <c r="Y10" s="6">
        <v>0</v>
      </c>
      <c r="Z10" s="6">
        <v>-3311.9504419127775</v>
      </c>
      <c r="AA10" s="6">
        <v>-3311.9504419127775</v>
      </c>
      <c r="AB10">
        <v>0</v>
      </c>
      <c r="AC10">
        <v>0</v>
      </c>
      <c r="AD10" s="7">
        <v>1220608.06</v>
      </c>
      <c r="AE10" s="4">
        <v>3.1509999999999996E-2</v>
      </c>
      <c r="AF10" s="8">
        <v>1.8700000000000001E-2</v>
      </c>
      <c r="AG10" s="6">
        <v>0</v>
      </c>
      <c r="AH10" s="6">
        <v>-1965.5180343944446</v>
      </c>
      <c r="AI10" s="9">
        <v>-5277.4684763072219</v>
      </c>
      <c r="AJ10" t="s">
        <v>6</v>
      </c>
      <c r="AK10">
        <f t="shared" si="0"/>
        <v>3.383</v>
      </c>
      <c r="AL10" s="8">
        <f t="shared" si="1"/>
        <v>4.3830000000000001E-2</v>
      </c>
      <c r="AM10" s="35">
        <f t="shared" si="2"/>
        <v>2.3829999999999997E-2</v>
      </c>
      <c r="AN10" s="4">
        <f t="shared" si="3"/>
        <v>2.3829999999999997E-2</v>
      </c>
      <c r="AO10" s="36">
        <f t="shared" si="4"/>
        <v>-6572.3980048494459</v>
      </c>
      <c r="AP10" s="37">
        <f t="shared" si="5"/>
        <v>-5277.4684763072219</v>
      </c>
      <c r="AQ10" s="36">
        <f t="shared" si="6"/>
        <v>-4470.2396792938889</v>
      </c>
      <c r="AR10" s="31">
        <v>44574</v>
      </c>
      <c r="AS10" s="32">
        <v>-0.56299999999999994</v>
      </c>
      <c r="AT10" s="10">
        <v>1</v>
      </c>
      <c r="AU10" t="s">
        <v>1304</v>
      </c>
      <c r="AV10" t="s">
        <v>1305</v>
      </c>
      <c r="AX10" t="s">
        <v>1304</v>
      </c>
      <c r="AY10" t="s">
        <v>1306</v>
      </c>
      <c r="AZ10">
        <v>30317</v>
      </c>
      <c r="BA10" t="s">
        <v>4</v>
      </c>
      <c r="BB10" t="s">
        <v>1307</v>
      </c>
      <c r="BC10" t="s">
        <v>1307</v>
      </c>
      <c r="BD10" t="s">
        <v>13</v>
      </c>
      <c r="BE10" t="s">
        <v>14</v>
      </c>
      <c r="BF10" t="s">
        <v>15</v>
      </c>
      <c r="BG10" t="s">
        <v>16</v>
      </c>
      <c r="BH10" t="s">
        <v>1308</v>
      </c>
      <c r="BI10" t="s">
        <v>1309</v>
      </c>
      <c r="BJ10">
        <v>1.5430012717843056E-4</v>
      </c>
      <c r="BK10" t="s">
        <v>1307</v>
      </c>
      <c r="BM10" t="s">
        <v>1304</v>
      </c>
      <c r="BN10" t="s">
        <v>1306</v>
      </c>
      <c r="BO10">
        <v>30317</v>
      </c>
      <c r="BP10" t="b">
        <v>0</v>
      </c>
      <c r="BQ10" t="s">
        <v>1310</v>
      </c>
      <c r="BR10" t="s">
        <v>1310</v>
      </c>
      <c r="BS10" t="s">
        <v>20</v>
      </c>
      <c r="BT10" t="s">
        <v>21</v>
      </c>
      <c r="BU10" s="1">
        <v>45107</v>
      </c>
      <c r="BV10">
        <v>5</v>
      </c>
      <c r="BW10" t="s">
        <v>22</v>
      </c>
      <c r="BX10" t="s">
        <v>23</v>
      </c>
      <c r="BY10" t="s">
        <v>1307</v>
      </c>
      <c r="BZ10" t="s">
        <v>1311</v>
      </c>
      <c r="CA10">
        <v>2.0748600130900741E-2</v>
      </c>
      <c r="CB10" t="s">
        <v>1312</v>
      </c>
      <c r="CC10" s="11">
        <v>0</v>
      </c>
      <c r="CD10" s="11">
        <v>0</v>
      </c>
      <c r="CE10" t="s">
        <v>1313</v>
      </c>
    </row>
    <row r="11" spans="1:83" ht="15" customHeight="1" x14ac:dyDescent="0.25">
      <c r="A11">
        <v>283</v>
      </c>
      <c r="B11" t="s">
        <v>68</v>
      </c>
      <c r="C11" t="s">
        <v>69</v>
      </c>
      <c r="D11">
        <v>10084</v>
      </c>
      <c r="E11" t="s">
        <v>55</v>
      </c>
      <c r="F11" t="s">
        <v>3</v>
      </c>
      <c r="G11" t="s">
        <v>4</v>
      </c>
      <c r="H11" t="s">
        <v>56</v>
      </c>
      <c r="I11" s="1">
        <v>44939</v>
      </c>
      <c r="J11" s="1">
        <v>44942</v>
      </c>
      <c r="K11" s="1">
        <v>44973</v>
      </c>
      <c r="L11" s="1">
        <v>44973</v>
      </c>
      <c r="M11" s="2">
        <v>1500612.62</v>
      </c>
      <c r="N11" t="s">
        <v>6</v>
      </c>
      <c r="O11" s="8" t="s">
        <v>70</v>
      </c>
      <c r="P11" t="s">
        <v>8</v>
      </c>
      <c r="Q11" s="4">
        <v>1.8700000000000001E-2</v>
      </c>
      <c r="R11" s="1">
        <v>44939</v>
      </c>
      <c r="S11" s="1">
        <v>44942</v>
      </c>
      <c r="T11" s="1">
        <v>44973</v>
      </c>
      <c r="U11" s="1">
        <v>44973</v>
      </c>
      <c r="V11" s="5">
        <v>8.611111111111111E-2</v>
      </c>
      <c r="W11">
        <v>31</v>
      </c>
      <c r="X11" s="6">
        <v>0</v>
      </c>
      <c r="Y11" s="6">
        <v>0</v>
      </c>
      <c r="Z11" s="6">
        <v>-2465.5065346599999</v>
      </c>
      <c r="AA11" s="6">
        <v>-2465.5065346599999</v>
      </c>
      <c r="AB11">
        <v>0</v>
      </c>
      <c r="AC11">
        <v>0</v>
      </c>
      <c r="AD11" s="7">
        <v>1500612.62</v>
      </c>
      <c r="AE11" s="4">
        <v>1.908E-2</v>
      </c>
      <c r="AF11" s="8">
        <v>1.8700000000000001E-2</v>
      </c>
      <c r="AG11" s="6">
        <v>0</v>
      </c>
      <c r="AH11" s="6">
        <v>-2416.4031550388891</v>
      </c>
      <c r="AI11" s="9">
        <v>-4881.9096896988885</v>
      </c>
      <c r="AJ11" t="s">
        <v>6</v>
      </c>
      <c r="AK11">
        <f t="shared" si="0"/>
        <v>2.3279999999999998</v>
      </c>
      <c r="AL11" s="8">
        <f t="shared" si="1"/>
        <v>3.3279999999999997E-2</v>
      </c>
      <c r="AM11" s="35">
        <f t="shared" si="2"/>
        <v>1.3279999999999998E-2</v>
      </c>
      <c r="AN11" s="4">
        <f t="shared" si="3"/>
        <v>1.3279999999999998E-2</v>
      </c>
      <c r="AO11" s="36">
        <f t="shared" si="4"/>
        <v>-6716.8254544877782</v>
      </c>
      <c r="AP11" s="37">
        <f t="shared" si="5"/>
        <v>-4881.9096896988885</v>
      </c>
      <c r="AQ11" s="36">
        <f t="shared" si="6"/>
        <v>-4132.4370533766669</v>
      </c>
      <c r="AR11" s="31">
        <v>44575</v>
      </c>
      <c r="AS11" s="32">
        <v>-0.56799999999999995</v>
      </c>
      <c r="AT11" s="10">
        <v>12</v>
      </c>
      <c r="AU11" t="s">
        <v>1324</v>
      </c>
      <c r="AV11" t="s">
        <v>1325</v>
      </c>
      <c r="AX11" t="s">
        <v>1324</v>
      </c>
      <c r="AY11" t="s">
        <v>1326</v>
      </c>
      <c r="AZ11">
        <v>30548</v>
      </c>
      <c r="BA11" t="s">
        <v>4</v>
      </c>
      <c r="BB11" t="s">
        <v>1327</v>
      </c>
      <c r="BC11" t="s">
        <v>1327</v>
      </c>
      <c r="BD11" t="s">
        <v>13</v>
      </c>
      <c r="BE11" t="s">
        <v>14</v>
      </c>
      <c r="BG11" t="s">
        <v>16</v>
      </c>
      <c r="BH11" t="s">
        <v>1328</v>
      </c>
      <c r="BI11" t="s">
        <v>1329</v>
      </c>
      <c r="BJ11">
        <v>7.3699979111552238E-5</v>
      </c>
      <c r="BK11" t="s">
        <v>1327</v>
      </c>
      <c r="BM11" t="s">
        <v>1324</v>
      </c>
      <c r="BN11" t="s">
        <v>1326</v>
      </c>
      <c r="BO11">
        <v>30548</v>
      </c>
      <c r="BP11" t="b">
        <v>0</v>
      </c>
      <c r="BQ11" t="s">
        <v>1330</v>
      </c>
      <c r="BR11" t="s">
        <v>1330</v>
      </c>
      <c r="BS11" t="s">
        <v>20</v>
      </c>
      <c r="BT11" t="s">
        <v>21</v>
      </c>
      <c r="BU11" s="1">
        <v>45107</v>
      </c>
      <c r="BV11">
        <v>5</v>
      </c>
      <c r="BW11" t="s">
        <v>22</v>
      </c>
      <c r="BX11" t="s">
        <v>23</v>
      </c>
      <c r="BY11" t="s">
        <v>1327</v>
      </c>
      <c r="BZ11" t="s">
        <v>1331</v>
      </c>
      <c r="CA11">
        <v>1.7037400044500828E-2</v>
      </c>
      <c r="CB11" t="s">
        <v>1332</v>
      </c>
      <c r="CC11" s="11">
        <v>0</v>
      </c>
      <c r="CD11" s="11">
        <v>0</v>
      </c>
      <c r="CE11" t="s">
        <v>1333</v>
      </c>
    </row>
    <row r="12" spans="1:83" ht="15" customHeight="1" x14ac:dyDescent="0.25">
      <c r="A12">
        <v>284</v>
      </c>
      <c r="B12" t="s">
        <v>68</v>
      </c>
      <c r="C12" t="s">
        <v>69</v>
      </c>
      <c r="D12">
        <v>10084</v>
      </c>
      <c r="E12" t="s">
        <v>55</v>
      </c>
      <c r="F12" t="s">
        <v>3</v>
      </c>
      <c r="G12" t="s">
        <v>4</v>
      </c>
      <c r="H12" t="s">
        <v>56</v>
      </c>
      <c r="I12" s="1">
        <v>44972</v>
      </c>
      <c r="J12" s="1">
        <v>44973</v>
      </c>
      <c r="K12" s="1">
        <v>45001</v>
      </c>
      <c r="L12" s="1">
        <v>45001</v>
      </c>
      <c r="M12" s="2">
        <v>1467056.49</v>
      </c>
      <c r="N12" t="s">
        <v>6</v>
      </c>
      <c r="O12" s="8" t="s">
        <v>70</v>
      </c>
      <c r="P12" t="s">
        <v>8</v>
      </c>
      <c r="Q12" s="4">
        <v>1.8700000000000001E-2</v>
      </c>
      <c r="R12" s="1">
        <v>44972</v>
      </c>
      <c r="S12" s="1">
        <v>44973</v>
      </c>
      <c r="T12" s="1">
        <v>45001</v>
      </c>
      <c r="U12" s="1">
        <v>45001</v>
      </c>
      <c r="V12" s="5">
        <v>7.7777777777777779E-2</v>
      </c>
      <c r="W12">
        <v>28</v>
      </c>
      <c r="X12" s="6">
        <v>0</v>
      </c>
      <c r="Y12" s="6">
        <v>0</v>
      </c>
      <c r="Z12" s="6">
        <v>-2744.2106676833332</v>
      </c>
      <c r="AA12" s="6">
        <v>-2744.2106676833332</v>
      </c>
      <c r="AB12">
        <v>0</v>
      </c>
      <c r="AC12">
        <v>0</v>
      </c>
      <c r="AD12" s="7">
        <v>1467056.49</v>
      </c>
      <c r="AE12" s="4">
        <v>2.4049999999999998E-2</v>
      </c>
      <c r="AF12" s="8">
        <v>1.8700000000000001E-2</v>
      </c>
      <c r="AG12" s="6">
        <v>0</v>
      </c>
      <c r="AH12" s="6">
        <v>-2133.7521615666669</v>
      </c>
      <c r="AI12" s="9">
        <v>-4877.9628292500001</v>
      </c>
      <c r="AJ12" t="s">
        <v>6</v>
      </c>
      <c r="AK12">
        <f t="shared" si="0"/>
        <v>2.6819999999999999</v>
      </c>
      <c r="AL12" s="8">
        <f t="shared" si="1"/>
        <v>3.6819999999999999E-2</v>
      </c>
      <c r="AM12" s="35">
        <f t="shared" si="2"/>
        <v>1.6820000000000002E-2</v>
      </c>
      <c r="AN12" s="4">
        <f t="shared" si="3"/>
        <v>1.6820000000000002E-2</v>
      </c>
      <c r="AO12" s="36">
        <f t="shared" si="4"/>
        <v>-6335.0759363733332</v>
      </c>
      <c r="AP12" s="37">
        <f t="shared" si="5"/>
        <v>-4877.9628292500001</v>
      </c>
      <c r="AQ12" s="36">
        <f t="shared" si="6"/>
        <v>-4052.9880630400007</v>
      </c>
      <c r="AR12" s="31">
        <v>44578</v>
      </c>
      <c r="AS12" s="32">
        <v>-0.56000000000000005</v>
      </c>
      <c r="AT12" s="10">
        <v>12</v>
      </c>
      <c r="AU12" t="s">
        <v>1334</v>
      </c>
      <c r="AV12" t="s">
        <v>1335</v>
      </c>
      <c r="AX12" t="s">
        <v>1334</v>
      </c>
      <c r="AY12" t="s">
        <v>1336</v>
      </c>
      <c r="AZ12">
        <v>30549</v>
      </c>
      <c r="BA12" t="s">
        <v>4</v>
      </c>
      <c r="BB12" t="s">
        <v>1337</v>
      </c>
      <c r="BC12" t="s">
        <v>1337</v>
      </c>
      <c r="BD12" t="s">
        <v>13</v>
      </c>
      <c r="BE12" t="s">
        <v>14</v>
      </c>
      <c r="BG12" t="s">
        <v>16</v>
      </c>
      <c r="BH12" t="s">
        <v>1338</v>
      </c>
      <c r="BI12" t="s">
        <v>1339</v>
      </c>
      <c r="BJ12">
        <v>6.820005364716053E-5</v>
      </c>
      <c r="BK12" t="s">
        <v>1337</v>
      </c>
      <c r="BM12" t="s">
        <v>1334</v>
      </c>
      <c r="BN12" t="s">
        <v>1336</v>
      </c>
      <c r="BO12">
        <v>30549</v>
      </c>
      <c r="BP12" t="b">
        <v>0</v>
      </c>
      <c r="BQ12" t="s">
        <v>1340</v>
      </c>
      <c r="BR12" t="s">
        <v>1340</v>
      </c>
      <c r="BS12" t="s">
        <v>20</v>
      </c>
      <c r="BT12" t="s">
        <v>21</v>
      </c>
      <c r="BU12" s="1">
        <v>45107</v>
      </c>
      <c r="BV12">
        <v>5</v>
      </c>
      <c r="BW12" t="s">
        <v>22</v>
      </c>
      <c r="BX12" t="s">
        <v>23</v>
      </c>
      <c r="BY12" t="s">
        <v>1337</v>
      </c>
      <c r="BZ12" t="s">
        <v>1341</v>
      </c>
      <c r="CA12">
        <v>1.619949983432889E-2</v>
      </c>
      <c r="CB12" t="s">
        <v>1342</v>
      </c>
      <c r="CC12" s="11">
        <v>0</v>
      </c>
      <c r="CD12" s="11">
        <v>0</v>
      </c>
      <c r="CE12" t="s">
        <v>1343</v>
      </c>
    </row>
    <row r="13" spans="1:83" ht="15" customHeight="1" x14ac:dyDescent="0.25">
      <c r="A13">
        <v>285</v>
      </c>
      <c r="B13" t="s">
        <v>68</v>
      </c>
      <c r="C13" t="s">
        <v>69</v>
      </c>
      <c r="D13">
        <v>10084</v>
      </c>
      <c r="E13" t="s">
        <v>55</v>
      </c>
      <c r="F13" t="s">
        <v>3</v>
      </c>
      <c r="G13" t="s">
        <v>4</v>
      </c>
      <c r="H13" t="s">
        <v>56</v>
      </c>
      <c r="I13" s="1">
        <v>45000</v>
      </c>
      <c r="J13" s="1">
        <v>45001</v>
      </c>
      <c r="K13" s="1">
        <v>45032</v>
      </c>
      <c r="L13" s="1">
        <v>45032</v>
      </c>
      <c r="M13" s="2">
        <v>1433430.73</v>
      </c>
      <c r="N13" t="s">
        <v>6</v>
      </c>
      <c r="O13" s="8" t="s">
        <v>70</v>
      </c>
      <c r="P13" t="s">
        <v>8</v>
      </c>
      <c r="Q13" s="4">
        <v>1.8700000000000001E-2</v>
      </c>
      <c r="R13" s="1">
        <v>45000</v>
      </c>
      <c r="S13" s="1">
        <v>45001</v>
      </c>
      <c r="T13" s="1">
        <v>45032</v>
      </c>
      <c r="U13" s="1">
        <v>45032</v>
      </c>
      <c r="V13" s="5">
        <v>8.611111111111111E-2</v>
      </c>
      <c r="W13">
        <v>31</v>
      </c>
      <c r="X13" s="6">
        <v>0</v>
      </c>
      <c r="Y13" s="6">
        <v>0</v>
      </c>
      <c r="Z13" s="6">
        <v>-3227.8072813180556</v>
      </c>
      <c r="AA13" s="6">
        <v>-3227.8072813180556</v>
      </c>
      <c r="AB13">
        <v>0</v>
      </c>
      <c r="AC13">
        <v>0</v>
      </c>
      <c r="AD13" s="7">
        <v>1433430.73</v>
      </c>
      <c r="AE13" s="4">
        <v>2.6150000000000003E-2</v>
      </c>
      <c r="AF13" s="8">
        <v>1.8700000000000001E-2</v>
      </c>
      <c r="AG13" s="6">
        <v>0</v>
      </c>
      <c r="AH13" s="6">
        <v>-2308.2216505027777</v>
      </c>
      <c r="AI13" s="9">
        <v>-5536.0289318208333</v>
      </c>
      <c r="AJ13" t="s">
        <v>6</v>
      </c>
      <c r="AK13">
        <f t="shared" si="0"/>
        <v>2.8149999999999999</v>
      </c>
      <c r="AL13" s="8">
        <f t="shared" si="1"/>
        <v>3.8149999999999996E-2</v>
      </c>
      <c r="AM13" s="35">
        <f t="shared" si="2"/>
        <v>1.8149999999999999E-2</v>
      </c>
      <c r="AN13" s="4">
        <f t="shared" si="3"/>
        <v>1.8149999999999999E-2</v>
      </c>
      <c r="AO13" s="36">
        <f t="shared" si="4"/>
        <v>-7017.2406861541667</v>
      </c>
      <c r="AP13" s="37">
        <f t="shared" si="5"/>
        <v>-5536.0289318208333</v>
      </c>
      <c r="AQ13" s="36">
        <f t="shared" si="6"/>
        <v>-4548.5544289319441</v>
      </c>
      <c r="AR13" s="31">
        <v>44579</v>
      </c>
      <c r="AS13" s="32">
        <v>-0.55800000000000005</v>
      </c>
      <c r="AT13" s="10">
        <v>12</v>
      </c>
      <c r="AU13" t="s">
        <v>1344</v>
      </c>
      <c r="AV13" t="s">
        <v>1345</v>
      </c>
      <c r="AX13" t="s">
        <v>1344</v>
      </c>
      <c r="AY13" t="s">
        <v>1346</v>
      </c>
      <c r="AZ13">
        <v>30550</v>
      </c>
      <c r="BA13" t="s">
        <v>4</v>
      </c>
      <c r="BB13" t="s">
        <v>1347</v>
      </c>
      <c r="BC13" t="s">
        <v>1347</v>
      </c>
      <c r="BD13" t="s">
        <v>13</v>
      </c>
      <c r="BE13" t="s">
        <v>14</v>
      </c>
      <c r="BG13" t="s">
        <v>16</v>
      </c>
      <c r="BH13" t="s">
        <v>1348</v>
      </c>
      <c r="BI13" t="s">
        <v>1349</v>
      </c>
      <c r="BJ13">
        <v>8.8799977675080299E-5</v>
      </c>
      <c r="BK13" t="s">
        <v>1347</v>
      </c>
      <c r="BM13" t="s">
        <v>1344</v>
      </c>
      <c r="BN13" t="s">
        <v>1346</v>
      </c>
      <c r="BO13">
        <v>30550</v>
      </c>
      <c r="BP13" t="b">
        <v>0</v>
      </c>
      <c r="BQ13" t="s">
        <v>1350</v>
      </c>
      <c r="BR13" t="s">
        <v>1350</v>
      </c>
      <c r="BS13" t="s">
        <v>20</v>
      </c>
      <c r="BT13" t="s">
        <v>21</v>
      </c>
      <c r="BU13" s="1">
        <v>45107</v>
      </c>
      <c r="BV13">
        <v>5</v>
      </c>
      <c r="BW13" t="s">
        <v>22</v>
      </c>
      <c r="BX13" t="s">
        <v>23</v>
      </c>
      <c r="BY13" t="s">
        <v>1347</v>
      </c>
      <c r="BZ13" t="s">
        <v>1351</v>
      </c>
      <c r="CA13">
        <v>1.5818199841305614E-2</v>
      </c>
      <c r="CB13" t="s">
        <v>1352</v>
      </c>
      <c r="CC13" s="11">
        <v>0</v>
      </c>
      <c r="CD13" s="11">
        <v>0</v>
      </c>
      <c r="CE13" t="s">
        <v>1353</v>
      </c>
    </row>
    <row r="14" spans="1:83" ht="15" customHeight="1" x14ac:dyDescent="0.25">
      <c r="A14">
        <v>286</v>
      </c>
      <c r="B14" t="s">
        <v>68</v>
      </c>
      <c r="C14" t="s">
        <v>69</v>
      </c>
      <c r="D14">
        <v>10084</v>
      </c>
      <c r="E14" t="s">
        <v>55</v>
      </c>
      <c r="F14" t="s">
        <v>3</v>
      </c>
      <c r="G14" t="s">
        <v>4</v>
      </c>
      <c r="H14" t="s">
        <v>56</v>
      </c>
      <c r="I14" s="1">
        <v>45030</v>
      </c>
      <c r="J14" s="1">
        <v>45032</v>
      </c>
      <c r="K14" s="1">
        <v>45062</v>
      </c>
      <c r="L14" s="1">
        <v>45062</v>
      </c>
      <c r="M14" s="2">
        <v>1399735.2</v>
      </c>
      <c r="N14" t="s">
        <v>6</v>
      </c>
      <c r="O14" s="8" t="s">
        <v>70</v>
      </c>
      <c r="P14" t="s">
        <v>8</v>
      </c>
      <c r="Q14" s="4">
        <v>1.8700000000000001E-2</v>
      </c>
      <c r="R14" s="1">
        <v>45030</v>
      </c>
      <c r="S14" s="1">
        <v>45032</v>
      </c>
      <c r="T14" s="1">
        <v>45062</v>
      </c>
      <c r="U14" s="1">
        <v>45062</v>
      </c>
      <c r="V14" s="5">
        <v>8.3333333333333329E-2</v>
      </c>
      <c r="W14">
        <v>30</v>
      </c>
      <c r="X14" s="6">
        <v>0</v>
      </c>
      <c r="Y14" s="6">
        <v>0</v>
      </c>
      <c r="Z14" s="6">
        <v>-3438.6828079999996</v>
      </c>
      <c r="AA14" s="6">
        <v>-3438.6828079999996</v>
      </c>
      <c r="AB14">
        <v>0</v>
      </c>
      <c r="AC14">
        <v>0</v>
      </c>
      <c r="AD14" s="7">
        <v>1399735.2</v>
      </c>
      <c r="AE14" s="4">
        <v>2.9479999999999999E-2</v>
      </c>
      <c r="AF14" s="8">
        <v>1.8700000000000001E-2</v>
      </c>
      <c r="AG14" s="6">
        <v>0</v>
      </c>
      <c r="AH14" s="6">
        <v>-2181.2540199999999</v>
      </c>
      <c r="AI14" s="9">
        <v>-5619.9368279999999</v>
      </c>
      <c r="AJ14" t="s">
        <v>6</v>
      </c>
      <c r="AK14">
        <f t="shared" si="0"/>
        <v>3.1749999999999998</v>
      </c>
      <c r="AL14" s="8">
        <f t="shared" si="1"/>
        <v>4.1750000000000002E-2</v>
      </c>
      <c r="AM14" s="35">
        <f t="shared" si="2"/>
        <v>2.1749999999999999E-2</v>
      </c>
      <c r="AN14" s="4">
        <f t="shared" si="3"/>
        <v>2.1749999999999999E-2</v>
      </c>
      <c r="AO14" s="36">
        <f t="shared" si="4"/>
        <v>-7051.1660700000002</v>
      </c>
      <c r="AP14" s="37">
        <f t="shared" si="5"/>
        <v>-5619.9368279999999</v>
      </c>
      <c r="AQ14" s="36">
        <f t="shared" si="6"/>
        <v>-4718.2740699999995</v>
      </c>
      <c r="AR14" s="31">
        <v>44580</v>
      </c>
      <c r="AS14" s="32">
        <v>-0.55700000000000005</v>
      </c>
      <c r="AT14" s="10">
        <v>12</v>
      </c>
      <c r="AU14" t="s">
        <v>1354</v>
      </c>
      <c r="AV14" t="s">
        <v>1355</v>
      </c>
      <c r="AX14" t="s">
        <v>1354</v>
      </c>
      <c r="AY14" t="s">
        <v>1356</v>
      </c>
      <c r="AZ14">
        <v>30551</v>
      </c>
      <c r="BA14" t="s">
        <v>4</v>
      </c>
      <c r="BB14" t="s">
        <v>1357</v>
      </c>
      <c r="BC14" t="s">
        <v>1357</v>
      </c>
      <c r="BD14" t="s">
        <v>13</v>
      </c>
      <c r="BE14" t="s">
        <v>14</v>
      </c>
      <c r="BG14" t="s">
        <v>16</v>
      </c>
      <c r="BH14" t="s">
        <v>1358</v>
      </c>
      <c r="BI14" t="s">
        <v>1359</v>
      </c>
      <c r="BJ14">
        <v>7.039983756840229E-5</v>
      </c>
      <c r="BK14" t="s">
        <v>1357</v>
      </c>
      <c r="BM14" t="s">
        <v>1354</v>
      </c>
      <c r="BN14" t="s">
        <v>1356</v>
      </c>
      <c r="BO14">
        <v>30551</v>
      </c>
      <c r="BP14" t="b">
        <v>0</v>
      </c>
      <c r="BQ14" t="s">
        <v>1360</v>
      </c>
      <c r="BR14" t="s">
        <v>1360</v>
      </c>
      <c r="BS14" t="s">
        <v>20</v>
      </c>
      <c r="BT14" t="s">
        <v>21</v>
      </c>
      <c r="BU14" s="1">
        <v>45107</v>
      </c>
      <c r="BV14">
        <v>5</v>
      </c>
      <c r="BW14" t="s">
        <v>22</v>
      </c>
      <c r="BX14" t="s">
        <v>23</v>
      </c>
      <c r="BY14" t="s">
        <v>1357</v>
      </c>
      <c r="BZ14" t="s">
        <v>1361</v>
      </c>
      <c r="CA14">
        <v>1.6383500071242452E-2</v>
      </c>
      <c r="CB14" t="s">
        <v>1362</v>
      </c>
      <c r="CC14" s="11">
        <v>0</v>
      </c>
      <c r="CD14" s="11">
        <v>0</v>
      </c>
      <c r="CE14" t="s">
        <v>1363</v>
      </c>
    </row>
    <row r="15" spans="1:83" ht="15" customHeight="1" x14ac:dyDescent="0.25">
      <c r="A15">
        <v>287</v>
      </c>
      <c r="B15" t="s">
        <v>68</v>
      </c>
      <c r="C15" t="s">
        <v>69</v>
      </c>
      <c r="D15">
        <v>10084</v>
      </c>
      <c r="E15" t="s">
        <v>55</v>
      </c>
      <c r="F15" t="s">
        <v>3</v>
      </c>
      <c r="G15" t="s">
        <v>4</v>
      </c>
      <c r="H15" t="s">
        <v>56</v>
      </c>
      <c r="I15" s="1">
        <v>45061</v>
      </c>
      <c r="J15" s="1">
        <v>45062</v>
      </c>
      <c r="K15" s="1">
        <v>45093</v>
      </c>
      <c r="L15" s="1">
        <v>45093</v>
      </c>
      <c r="M15" s="2">
        <v>1365969.75</v>
      </c>
      <c r="N15" t="s">
        <v>6</v>
      </c>
      <c r="O15" s="8" t="s">
        <v>70</v>
      </c>
      <c r="P15" t="s">
        <v>8</v>
      </c>
      <c r="Q15" s="4">
        <v>1.8700000000000001E-2</v>
      </c>
      <c r="R15" s="1">
        <v>45061</v>
      </c>
      <c r="S15" s="1">
        <v>45062</v>
      </c>
      <c r="T15" s="1">
        <v>45093</v>
      </c>
      <c r="U15" s="1">
        <v>45093</v>
      </c>
      <c r="V15" s="5">
        <v>8.611111111111111E-2</v>
      </c>
      <c r="W15">
        <v>31</v>
      </c>
      <c r="X15" s="6">
        <v>0</v>
      </c>
      <c r="Y15" s="6">
        <v>0</v>
      </c>
      <c r="Z15" s="6">
        <v>-3705.192946875</v>
      </c>
      <c r="AA15" s="6">
        <v>-3705.192946875</v>
      </c>
      <c r="AB15">
        <v>0</v>
      </c>
      <c r="AC15">
        <v>0</v>
      </c>
      <c r="AD15" s="7">
        <v>1365969.75</v>
      </c>
      <c r="AE15" s="4">
        <v>3.15E-2</v>
      </c>
      <c r="AF15" s="8">
        <v>1.8700000000000001E-2</v>
      </c>
      <c r="AG15" s="6">
        <v>0</v>
      </c>
      <c r="AH15" s="6">
        <v>-2199.5907335416669</v>
      </c>
      <c r="AI15" s="9">
        <v>-5904.7836804166673</v>
      </c>
      <c r="AJ15" t="s">
        <v>6</v>
      </c>
      <c r="AK15">
        <f t="shared" si="0"/>
        <v>3.3580000000000001</v>
      </c>
      <c r="AL15" s="8">
        <f t="shared" si="1"/>
        <v>4.3580000000000001E-2</v>
      </c>
      <c r="AM15" s="35">
        <f t="shared" si="2"/>
        <v>2.3579999999999997E-2</v>
      </c>
      <c r="AN15" s="4">
        <f t="shared" si="3"/>
        <v>2.3579999999999997E-2</v>
      </c>
      <c r="AO15" s="36">
        <f t="shared" si="4"/>
        <v>-7325.69576925</v>
      </c>
      <c r="AP15" s="37">
        <f t="shared" si="5"/>
        <v>-5904.7836804166673</v>
      </c>
      <c r="AQ15" s="36">
        <f t="shared" si="6"/>
        <v>-4973.1923109166664</v>
      </c>
      <c r="AR15" s="31">
        <v>44581</v>
      </c>
      <c r="AS15" s="32">
        <v>-0.55300000000000005</v>
      </c>
      <c r="AT15" s="10">
        <v>12</v>
      </c>
      <c r="AU15" t="s">
        <v>1364</v>
      </c>
      <c r="AV15" t="s">
        <v>1365</v>
      </c>
      <c r="AX15" t="s">
        <v>1364</v>
      </c>
      <c r="AY15" t="s">
        <v>1366</v>
      </c>
      <c r="AZ15">
        <v>30552</v>
      </c>
      <c r="BA15" t="s">
        <v>4</v>
      </c>
      <c r="BB15" t="s">
        <v>1367</v>
      </c>
      <c r="BC15" t="s">
        <v>1367</v>
      </c>
      <c r="BD15" t="s">
        <v>13</v>
      </c>
      <c r="BE15" t="s">
        <v>14</v>
      </c>
      <c r="BG15" t="s">
        <v>16</v>
      </c>
      <c r="BH15" t="s">
        <v>1368</v>
      </c>
      <c r="BI15" t="s">
        <v>1369</v>
      </c>
      <c r="BJ15">
        <v>6.8800058215856552E-5</v>
      </c>
      <c r="BK15" t="s">
        <v>1367</v>
      </c>
      <c r="BM15" t="s">
        <v>1364</v>
      </c>
      <c r="BN15" t="s">
        <v>1366</v>
      </c>
      <c r="BO15">
        <v>30552</v>
      </c>
      <c r="BP15" t="b">
        <v>0</v>
      </c>
      <c r="BQ15" t="s">
        <v>1370</v>
      </c>
      <c r="BR15" t="s">
        <v>1370</v>
      </c>
      <c r="BS15" t="s">
        <v>20</v>
      </c>
      <c r="BT15" t="s">
        <v>21</v>
      </c>
      <c r="BU15" s="1">
        <v>45107</v>
      </c>
      <c r="BV15">
        <v>5</v>
      </c>
      <c r="BW15" t="s">
        <v>22</v>
      </c>
      <c r="BX15" t="s">
        <v>23</v>
      </c>
      <c r="BY15" t="s">
        <v>1367</v>
      </c>
      <c r="BZ15" t="s">
        <v>1371</v>
      </c>
      <c r="CA15">
        <v>1.5348699875175953E-2</v>
      </c>
      <c r="CB15" t="s">
        <v>1372</v>
      </c>
      <c r="CC15" s="11">
        <v>0</v>
      </c>
      <c r="CD15" s="11">
        <v>0</v>
      </c>
      <c r="CE15" t="s">
        <v>1373</v>
      </c>
    </row>
    <row r="16" spans="1:83" ht="15" customHeight="1" x14ac:dyDescent="0.25">
      <c r="A16">
        <v>38202</v>
      </c>
      <c r="B16" t="s">
        <v>1374</v>
      </c>
      <c r="C16" t="s">
        <v>1375</v>
      </c>
      <c r="D16">
        <v>11065</v>
      </c>
      <c r="E16" t="s">
        <v>2</v>
      </c>
      <c r="F16" t="s">
        <v>3</v>
      </c>
      <c r="G16" t="s">
        <v>4</v>
      </c>
      <c r="H16" t="s">
        <v>95</v>
      </c>
      <c r="I16" s="1">
        <v>44924</v>
      </c>
      <c r="J16" s="1">
        <v>44927</v>
      </c>
      <c r="K16" s="1">
        <v>45017</v>
      </c>
      <c r="L16" s="1">
        <v>44927</v>
      </c>
      <c r="M16" s="2">
        <v>6450000</v>
      </c>
      <c r="N16" t="s">
        <v>6</v>
      </c>
      <c r="O16" t="s">
        <v>15</v>
      </c>
      <c r="P16" t="s">
        <v>8</v>
      </c>
      <c r="Q16" s="4">
        <v>1.0999999999999999E-2</v>
      </c>
      <c r="R16" s="1">
        <v>44924</v>
      </c>
      <c r="S16" s="1">
        <v>44927</v>
      </c>
      <c r="T16" s="1">
        <v>45017</v>
      </c>
      <c r="U16" s="1">
        <v>44927</v>
      </c>
      <c r="V16" s="5">
        <v>0.25</v>
      </c>
      <c r="W16">
        <v>90</v>
      </c>
      <c r="X16" s="6">
        <v>0</v>
      </c>
      <c r="Y16" s="6">
        <v>0</v>
      </c>
      <c r="Z16" s="6">
        <v>-35217</v>
      </c>
      <c r="AA16" s="6">
        <v>-35217</v>
      </c>
      <c r="AB16">
        <v>0</v>
      </c>
      <c r="AC16">
        <v>0</v>
      </c>
      <c r="AD16" s="7">
        <v>6450000</v>
      </c>
      <c r="AE16" s="4">
        <v>2.1840000000000002E-2</v>
      </c>
      <c r="AF16" s="8">
        <v>1.0999999999999999E-2</v>
      </c>
      <c r="AG16" s="6">
        <v>0</v>
      </c>
      <c r="AH16" s="6">
        <v>-17737.5</v>
      </c>
      <c r="AI16" s="9">
        <v>-52954.5</v>
      </c>
      <c r="AJ16" t="s">
        <v>6</v>
      </c>
      <c r="AK16">
        <f t="shared" si="0"/>
        <v>2.1840000000000002</v>
      </c>
      <c r="AL16" s="8">
        <f t="shared" si="1"/>
        <v>3.184E-2</v>
      </c>
      <c r="AM16" s="35">
        <f t="shared" si="2"/>
        <v>1.1840000000000002E-2</v>
      </c>
      <c r="AN16" s="4">
        <f t="shared" si="3"/>
        <v>1.1840000000000002E-2</v>
      </c>
      <c r="AO16" s="36">
        <f t="shared" si="4"/>
        <v>-69079.5</v>
      </c>
      <c r="AP16" s="37">
        <f t="shared" si="5"/>
        <v>-52954.5</v>
      </c>
      <c r="AQ16" s="36">
        <f t="shared" si="6"/>
        <v>-36829.5</v>
      </c>
      <c r="AR16" s="31">
        <v>44582</v>
      </c>
      <c r="AS16" s="32">
        <v>-0.55200000000000005</v>
      </c>
      <c r="AT16" s="10">
        <v>15</v>
      </c>
      <c r="AU16" t="s">
        <v>1376</v>
      </c>
      <c r="AV16" t="s">
        <v>1377</v>
      </c>
      <c r="AX16" t="s">
        <v>1376</v>
      </c>
      <c r="AY16" t="s">
        <v>1378</v>
      </c>
      <c r="AZ16">
        <v>31047</v>
      </c>
      <c r="BA16" t="s">
        <v>4</v>
      </c>
      <c r="BB16" t="s">
        <v>1379</v>
      </c>
      <c r="BC16" t="s">
        <v>1379</v>
      </c>
      <c r="BD16" t="s">
        <v>13</v>
      </c>
      <c r="BE16" t="s">
        <v>14</v>
      </c>
      <c r="BF16" t="s">
        <v>15</v>
      </c>
      <c r="BG16" t="s">
        <v>16</v>
      </c>
      <c r="BH16" t="s">
        <v>1380</v>
      </c>
      <c r="BI16" t="s">
        <v>1381</v>
      </c>
      <c r="BJ16">
        <v>2.3250002413988113E-4</v>
      </c>
      <c r="BK16" t="s">
        <v>1379</v>
      </c>
      <c r="BM16" t="s">
        <v>1376</v>
      </c>
      <c r="BN16" t="s">
        <v>1378</v>
      </c>
      <c r="BO16">
        <v>31047</v>
      </c>
      <c r="BP16" t="b">
        <v>0</v>
      </c>
      <c r="BQ16" t="s">
        <v>1382</v>
      </c>
      <c r="BR16" t="s">
        <v>1382</v>
      </c>
      <c r="BS16" t="s">
        <v>20</v>
      </c>
      <c r="BT16" t="s">
        <v>21</v>
      </c>
      <c r="BU16" s="1">
        <v>45107</v>
      </c>
      <c r="BV16">
        <v>5</v>
      </c>
      <c r="BW16" t="s">
        <v>22</v>
      </c>
      <c r="BX16" t="s">
        <v>23</v>
      </c>
      <c r="BY16" t="s">
        <v>1379</v>
      </c>
      <c r="BZ16" t="s">
        <v>1383</v>
      </c>
      <c r="CA16">
        <v>2.6638600043952465E-2</v>
      </c>
      <c r="CB16" t="s">
        <v>1384</v>
      </c>
      <c r="CC16" s="11">
        <v>0</v>
      </c>
      <c r="CD16" s="11">
        <v>0</v>
      </c>
      <c r="CE16" t="s">
        <v>1385</v>
      </c>
    </row>
    <row r="17" spans="1:83" ht="15" customHeight="1" x14ac:dyDescent="0.25">
      <c r="A17">
        <v>38204</v>
      </c>
      <c r="B17" t="s">
        <v>1374</v>
      </c>
      <c r="C17" t="s">
        <v>1375</v>
      </c>
      <c r="D17">
        <v>11065</v>
      </c>
      <c r="E17" t="s">
        <v>2</v>
      </c>
      <c r="F17" t="s">
        <v>3</v>
      </c>
      <c r="G17" t="s">
        <v>4</v>
      </c>
      <c r="H17" t="s">
        <v>95</v>
      </c>
      <c r="I17" s="1">
        <v>45015</v>
      </c>
      <c r="J17" s="1">
        <v>45017</v>
      </c>
      <c r="K17" s="1">
        <v>45029</v>
      </c>
      <c r="L17" s="1">
        <v>45029</v>
      </c>
      <c r="M17" s="2">
        <v>6450000</v>
      </c>
      <c r="N17" t="s">
        <v>6</v>
      </c>
      <c r="O17" t="s">
        <v>15</v>
      </c>
      <c r="P17" t="s">
        <v>8</v>
      </c>
      <c r="Q17" s="4"/>
      <c r="R17" s="1">
        <v>45015</v>
      </c>
      <c r="S17" s="1">
        <v>45017</v>
      </c>
      <c r="T17" s="1">
        <v>45029</v>
      </c>
      <c r="U17" s="1">
        <v>45017</v>
      </c>
      <c r="V17" s="5">
        <v>3.3333333333333333E-2</v>
      </c>
      <c r="W17">
        <v>12</v>
      </c>
      <c r="X17" s="6">
        <v>0</v>
      </c>
      <c r="Y17" s="6">
        <v>0</v>
      </c>
      <c r="Z17" s="6">
        <v>-6561.8</v>
      </c>
      <c r="AA17" s="6">
        <v>-6561.8</v>
      </c>
      <c r="AB17">
        <v>0</v>
      </c>
      <c r="AC17">
        <v>0</v>
      </c>
      <c r="AD17" s="7">
        <v>6450000</v>
      </c>
      <c r="AE17" s="4">
        <v>3.0520000000000002E-2</v>
      </c>
      <c r="AF17" s="8">
        <v>0</v>
      </c>
      <c r="AG17" s="6">
        <v>0</v>
      </c>
      <c r="AH17" s="6">
        <v>0</v>
      </c>
      <c r="AI17" s="9">
        <v>-6561.8</v>
      </c>
      <c r="AJ17" t="s">
        <v>6</v>
      </c>
      <c r="AK17">
        <f t="shared" si="0"/>
        <v>3.052</v>
      </c>
      <c r="AL17" s="8">
        <f t="shared" si="1"/>
        <v>4.052E-2</v>
      </c>
      <c r="AM17" s="35">
        <f t="shared" si="2"/>
        <v>2.0520000000000004E-2</v>
      </c>
      <c r="AN17" s="4">
        <f t="shared" si="3"/>
        <v>2.0520000000000004E-2</v>
      </c>
      <c r="AO17" s="36">
        <f t="shared" si="4"/>
        <v>-8711.7999999999993</v>
      </c>
      <c r="AP17" s="37">
        <f t="shared" si="5"/>
        <v>-6561.8</v>
      </c>
      <c r="AQ17" s="36">
        <f t="shared" si="6"/>
        <v>-4411.8000000000011</v>
      </c>
      <c r="AR17" s="31">
        <v>44585</v>
      </c>
      <c r="AS17" s="32">
        <v>-0.54300000000000004</v>
      </c>
      <c r="AT17" s="10">
        <v>13</v>
      </c>
      <c r="AU17" t="s">
        <v>1386</v>
      </c>
      <c r="AV17" t="s">
        <v>1387</v>
      </c>
      <c r="AX17" t="s">
        <v>1386</v>
      </c>
      <c r="AY17" t="s">
        <v>1388</v>
      </c>
      <c r="AZ17">
        <v>31048</v>
      </c>
      <c r="BA17" t="s">
        <v>4</v>
      </c>
      <c r="BB17" t="s">
        <v>1389</v>
      </c>
      <c r="BC17" t="s">
        <v>1389</v>
      </c>
      <c r="BD17" t="s">
        <v>13</v>
      </c>
      <c r="BE17" t="s">
        <v>14</v>
      </c>
      <c r="BF17" t="s">
        <v>15</v>
      </c>
      <c r="BG17" t="s">
        <v>16</v>
      </c>
      <c r="BH17" t="s">
        <v>1390</v>
      </c>
      <c r="BI17" t="s">
        <v>1391</v>
      </c>
      <c r="BJ17">
        <v>2.1069985814392567E-4</v>
      </c>
      <c r="BK17" t="s">
        <v>1389</v>
      </c>
      <c r="BM17" t="s">
        <v>1386</v>
      </c>
      <c r="BN17" t="s">
        <v>1388</v>
      </c>
      <c r="BO17">
        <v>31048</v>
      </c>
      <c r="BP17" t="b">
        <v>0</v>
      </c>
      <c r="BQ17" t="s">
        <v>1392</v>
      </c>
      <c r="BR17" t="s">
        <v>1392</v>
      </c>
      <c r="BS17" t="s">
        <v>20</v>
      </c>
      <c r="BT17" t="s">
        <v>21</v>
      </c>
      <c r="BU17" s="1">
        <v>45107</v>
      </c>
      <c r="BV17">
        <v>5</v>
      </c>
      <c r="BW17" t="s">
        <v>22</v>
      </c>
      <c r="BX17" t="s">
        <v>23</v>
      </c>
      <c r="BY17" t="s">
        <v>1389</v>
      </c>
      <c r="BZ17" t="s">
        <v>1393</v>
      </c>
      <c r="CA17">
        <v>1.3480599969625473E-2</v>
      </c>
      <c r="CB17" t="s">
        <v>1394</v>
      </c>
      <c r="CC17" s="11">
        <v>0</v>
      </c>
      <c r="CD17" s="11">
        <v>0</v>
      </c>
      <c r="CE17" t="s">
        <v>1395</v>
      </c>
    </row>
    <row r="18" spans="1:83" ht="15" customHeight="1" x14ac:dyDescent="0.25">
      <c r="A18">
        <v>38203</v>
      </c>
      <c r="B18" t="s">
        <v>1374</v>
      </c>
      <c r="C18" t="s">
        <v>1375</v>
      </c>
      <c r="D18">
        <v>11065</v>
      </c>
      <c r="E18" t="s">
        <v>2</v>
      </c>
      <c r="F18" t="s">
        <v>3</v>
      </c>
      <c r="G18" t="s">
        <v>4</v>
      </c>
      <c r="H18" t="s">
        <v>95</v>
      </c>
      <c r="I18" s="1">
        <v>45015</v>
      </c>
      <c r="J18" s="1">
        <v>45017</v>
      </c>
      <c r="K18" s="1">
        <v>45029</v>
      </c>
      <c r="L18" s="1">
        <v>45017</v>
      </c>
      <c r="M18" s="2">
        <v>6450000</v>
      </c>
      <c r="N18" t="s">
        <v>6</v>
      </c>
      <c r="O18" t="s">
        <v>15</v>
      </c>
      <c r="P18" t="s">
        <v>8</v>
      </c>
      <c r="Q18" s="4"/>
      <c r="R18" s="1">
        <v>45015</v>
      </c>
      <c r="S18" s="1">
        <v>45017</v>
      </c>
      <c r="T18" s="1">
        <v>45029</v>
      </c>
      <c r="U18" s="1">
        <v>45029</v>
      </c>
      <c r="V18" s="5">
        <v>3.3333333333333333E-2</v>
      </c>
      <c r="W18">
        <v>12</v>
      </c>
      <c r="X18" s="6">
        <v>0</v>
      </c>
      <c r="Y18" s="6">
        <v>0</v>
      </c>
      <c r="Z18" s="6">
        <v>-6561.8</v>
      </c>
      <c r="AA18" s="6">
        <v>-6561.8</v>
      </c>
      <c r="AB18">
        <v>0</v>
      </c>
      <c r="AC18">
        <v>0</v>
      </c>
      <c r="AD18" s="7">
        <v>6450000</v>
      </c>
      <c r="AE18" s="4">
        <v>3.0520000000000002E-2</v>
      </c>
      <c r="AF18" s="8">
        <v>0</v>
      </c>
      <c r="AG18" s="6">
        <v>0</v>
      </c>
      <c r="AH18" s="6">
        <v>0</v>
      </c>
      <c r="AI18" s="9">
        <v>-6561.8</v>
      </c>
      <c r="AJ18" t="s">
        <v>6</v>
      </c>
      <c r="AK18">
        <f t="shared" si="0"/>
        <v>3.052</v>
      </c>
      <c r="AL18" s="8">
        <f t="shared" si="1"/>
        <v>4.052E-2</v>
      </c>
      <c r="AM18" s="35">
        <f t="shared" si="2"/>
        <v>2.0520000000000004E-2</v>
      </c>
      <c r="AN18" s="4">
        <f t="shared" si="3"/>
        <v>2.0520000000000004E-2</v>
      </c>
      <c r="AO18" s="36">
        <f t="shared" si="4"/>
        <v>-8711.7999999999993</v>
      </c>
      <c r="AP18" s="37">
        <f t="shared" si="5"/>
        <v>-6561.8</v>
      </c>
      <c r="AQ18" s="36">
        <f t="shared" si="6"/>
        <v>-4411.8000000000011</v>
      </c>
      <c r="AR18" s="31">
        <v>44586</v>
      </c>
      <c r="AS18" s="32">
        <v>-0.54800000000000004</v>
      </c>
      <c r="AT18" s="10">
        <v>8</v>
      </c>
      <c r="AU18" t="s">
        <v>1396</v>
      </c>
      <c r="AV18" t="s">
        <v>1397</v>
      </c>
      <c r="AX18" t="s">
        <v>1396</v>
      </c>
      <c r="AY18" t="s">
        <v>1398</v>
      </c>
      <c r="AZ18">
        <v>31049</v>
      </c>
      <c r="BA18" t="s">
        <v>4</v>
      </c>
      <c r="BB18" t="s">
        <v>1399</v>
      </c>
      <c r="BC18" t="s">
        <v>1399</v>
      </c>
      <c r="BD18" t="s">
        <v>13</v>
      </c>
      <c r="BE18" t="s">
        <v>14</v>
      </c>
      <c r="BG18" t="s">
        <v>16</v>
      </c>
      <c r="BH18" t="s">
        <v>1400</v>
      </c>
      <c r="BI18" t="s">
        <v>1401</v>
      </c>
      <c r="BJ18">
        <v>5.6899851188063622E-5</v>
      </c>
      <c r="BK18" t="s">
        <v>1399</v>
      </c>
      <c r="BM18" t="s">
        <v>1396</v>
      </c>
      <c r="BN18" t="s">
        <v>1398</v>
      </c>
      <c r="BO18">
        <v>31049</v>
      </c>
      <c r="BP18" t="b">
        <v>0</v>
      </c>
      <c r="BQ18" t="s">
        <v>1402</v>
      </c>
      <c r="BR18" t="s">
        <v>1402</v>
      </c>
      <c r="BS18" t="s">
        <v>20</v>
      </c>
      <c r="BT18" t="s">
        <v>21</v>
      </c>
      <c r="BU18" s="1">
        <v>45107</v>
      </c>
      <c r="BV18">
        <v>5</v>
      </c>
      <c r="BW18" t="s">
        <v>22</v>
      </c>
      <c r="BX18" t="s">
        <v>23</v>
      </c>
      <c r="BY18" t="s">
        <v>1399</v>
      </c>
      <c r="BZ18" t="s">
        <v>1403</v>
      </c>
      <c r="CA18">
        <v>1.5998000046238303E-2</v>
      </c>
      <c r="CB18" t="s">
        <v>1404</v>
      </c>
      <c r="CC18" s="11">
        <v>-856000</v>
      </c>
      <c r="CD18" s="11">
        <v>-4308877.5138319051</v>
      </c>
      <c r="CE18" t="s">
        <v>1405</v>
      </c>
    </row>
    <row r="19" spans="1:83" ht="15" customHeight="1" x14ac:dyDescent="0.25">
      <c r="A19">
        <v>37954</v>
      </c>
      <c r="B19" t="s">
        <v>1406</v>
      </c>
      <c r="C19" t="s">
        <v>1407</v>
      </c>
      <c r="D19">
        <v>11067</v>
      </c>
      <c r="E19" t="s">
        <v>2</v>
      </c>
      <c r="F19" t="s">
        <v>3</v>
      </c>
      <c r="G19" t="s">
        <v>4</v>
      </c>
      <c r="H19" t="s">
        <v>117</v>
      </c>
      <c r="I19" s="1">
        <v>44953</v>
      </c>
      <c r="J19" s="1">
        <v>44957</v>
      </c>
      <c r="K19" s="1">
        <v>45036</v>
      </c>
      <c r="L19" s="1">
        <v>45036</v>
      </c>
      <c r="M19" s="2">
        <v>1</v>
      </c>
      <c r="N19" t="s">
        <v>6</v>
      </c>
      <c r="O19" t="s">
        <v>15</v>
      </c>
      <c r="P19" t="s">
        <v>8</v>
      </c>
      <c r="Q19" s="4"/>
      <c r="R19" s="1">
        <v>44953</v>
      </c>
      <c r="S19" s="1">
        <v>44957</v>
      </c>
      <c r="T19" s="1">
        <v>45036</v>
      </c>
      <c r="U19" s="1">
        <v>45036</v>
      </c>
      <c r="V19" s="5">
        <v>0.21944444444444444</v>
      </c>
      <c r="W19">
        <v>79</v>
      </c>
      <c r="X19" s="6">
        <v>0</v>
      </c>
      <c r="Y19" s="6">
        <v>0</v>
      </c>
      <c r="Z19" s="6">
        <v>-5.4685555555555555E-3</v>
      </c>
      <c r="AA19" s="6">
        <v>-5.4685555555555555E-3</v>
      </c>
      <c r="AB19">
        <v>0</v>
      </c>
      <c r="AC19">
        <v>0</v>
      </c>
      <c r="AD19" s="7">
        <v>1</v>
      </c>
      <c r="AE19" s="4">
        <v>2.4920000000000001E-2</v>
      </c>
      <c r="AF19" s="8">
        <v>0</v>
      </c>
      <c r="AG19" s="6">
        <v>0</v>
      </c>
      <c r="AH19" s="6">
        <v>0</v>
      </c>
      <c r="AI19" s="9">
        <v>-5.4685555555555555E-3</v>
      </c>
      <c r="AJ19" t="s">
        <v>6</v>
      </c>
      <c r="AK19">
        <f t="shared" si="0"/>
        <v>2.492</v>
      </c>
      <c r="AL19" s="8">
        <f t="shared" si="1"/>
        <v>3.492E-2</v>
      </c>
      <c r="AM19" s="35">
        <f t="shared" si="2"/>
        <v>1.4920000000000001E-2</v>
      </c>
      <c r="AN19" s="4">
        <f t="shared" si="3"/>
        <v>1.4920000000000001E-2</v>
      </c>
      <c r="AO19" s="36">
        <f t="shared" si="4"/>
        <v>-7.6629999999999997E-3</v>
      </c>
      <c r="AP19" s="37">
        <f t="shared" si="5"/>
        <v>-5.4685555555555555E-3</v>
      </c>
      <c r="AQ19" s="36">
        <f t="shared" si="6"/>
        <v>-3.2741111111111113E-3</v>
      </c>
      <c r="AR19" s="31">
        <v>44587</v>
      </c>
      <c r="AS19" s="32">
        <v>-0.55400000000000005</v>
      </c>
      <c r="AT19" s="10">
        <v>21</v>
      </c>
      <c r="AU19" t="s">
        <v>1047</v>
      </c>
      <c r="AV19" t="s">
        <v>1416</v>
      </c>
      <c r="AX19" t="s">
        <v>1047</v>
      </c>
      <c r="AY19" t="s">
        <v>1048</v>
      </c>
      <c r="AZ19">
        <v>31106</v>
      </c>
      <c r="BA19" t="s">
        <v>4</v>
      </c>
      <c r="BB19" t="s">
        <v>1417</v>
      </c>
      <c r="BC19" t="s">
        <v>1417</v>
      </c>
      <c r="BD19" t="s">
        <v>13</v>
      </c>
      <c r="BE19" t="s">
        <v>14</v>
      </c>
      <c r="BF19" t="s">
        <v>33</v>
      </c>
      <c r="BG19" t="s">
        <v>16</v>
      </c>
      <c r="BH19" t="s">
        <v>1418</v>
      </c>
      <c r="BI19" t="s">
        <v>1419</v>
      </c>
      <c r="BJ19">
        <v>2.2700009867548943E-4</v>
      </c>
      <c r="BK19" t="s">
        <v>1417</v>
      </c>
      <c r="BM19" t="s">
        <v>1047</v>
      </c>
      <c r="BN19" t="s">
        <v>1048</v>
      </c>
      <c r="BO19">
        <v>31106</v>
      </c>
      <c r="BP19" t="b">
        <v>0</v>
      </c>
      <c r="BQ19" t="s">
        <v>1420</v>
      </c>
      <c r="BR19" t="s">
        <v>1420</v>
      </c>
      <c r="BS19" t="s">
        <v>20</v>
      </c>
      <c r="BT19" t="s">
        <v>21</v>
      </c>
      <c r="BU19" s="1">
        <v>45107</v>
      </c>
      <c r="BV19">
        <v>5</v>
      </c>
      <c r="BW19" t="s">
        <v>22</v>
      </c>
      <c r="BX19" t="s">
        <v>23</v>
      </c>
      <c r="BY19" t="s">
        <v>1417</v>
      </c>
      <c r="BZ19" t="s">
        <v>1421</v>
      </c>
      <c r="CA19">
        <v>1.9914200063794851E-2</v>
      </c>
      <c r="CB19" t="s">
        <v>1422</v>
      </c>
      <c r="CC19" s="11">
        <v>0</v>
      </c>
      <c r="CD19" s="11">
        <v>-150349.10368681321</v>
      </c>
      <c r="CE19" t="s">
        <v>1423</v>
      </c>
    </row>
    <row r="20" spans="1:83" ht="15" customHeight="1" x14ac:dyDescent="0.25">
      <c r="A20">
        <v>38527</v>
      </c>
      <c r="B20" t="s">
        <v>81</v>
      </c>
      <c r="C20" t="s">
        <v>82</v>
      </c>
      <c r="D20">
        <v>11071</v>
      </c>
      <c r="E20" t="s">
        <v>2</v>
      </c>
      <c r="F20" t="s">
        <v>3</v>
      </c>
      <c r="G20" t="s">
        <v>4</v>
      </c>
      <c r="H20" t="s">
        <v>56</v>
      </c>
      <c r="I20" s="1">
        <v>44924</v>
      </c>
      <c r="J20" s="1">
        <v>44927</v>
      </c>
      <c r="K20" s="1">
        <v>45017</v>
      </c>
      <c r="L20" s="1">
        <v>44927</v>
      </c>
      <c r="M20" s="2">
        <v>2890591.86</v>
      </c>
      <c r="N20" t="s">
        <v>6</v>
      </c>
      <c r="O20" t="s">
        <v>7</v>
      </c>
      <c r="P20" t="s">
        <v>8</v>
      </c>
      <c r="Q20" s="4">
        <v>1.7000000000000001E-2</v>
      </c>
      <c r="R20" s="1">
        <v>44924</v>
      </c>
      <c r="S20" s="1">
        <v>44927</v>
      </c>
      <c r="T20" s="1">
        <v>45017</v>
      </c>
      <c r="U20" s="1">
        <v>44927</v>
      </c>
      <c r="V20" s="5">
        <v>0.25</v>
      </c>
      <c r="W20">
        <v>90</v>
      </c>
      <c r="X20" s="6">
        <v>0</v>
      </c>
      <c r="Y20" s="6">
        <v>0</v>
      </c>
      <c r="Z20" s="6">
        <v>-15782.631555600001</v>
      </c>
      <c r="AA20" s="6">
        <v>-15782.631555600001</v>
      </c>
      <c r="AB20">
        <v>0</v>
      </c>
      <c r="AC20">
        <v>0</v>
      </c>
      <c r="AD20" s="7">
        <v>2890591.86</v>
      </c>
      <c r="AE20" s="4">
        <v>2.1840000000000002E-2</v>
      </c>
      <c r="AF20" s="8">
        <v>1.7000000000000001E-2</v>
      </c>
      <c r="AG20" s="6">
        <v>0</v>
      </c>
      <c r="AH20" s="6">
        <v>-12285.015405</v>
      </c>
      <c r="AI20" s="9">
        <v>-28067.646960600003</v>
      </c>
      <c r="AJ20" t="s">
        <v>6</v>
      </c>
      <c r="AK20">
        <f t="shared" si="0"/>
        <v>2.1840000000000002</v>
      </c>
      <c r="AL20" s="8">
        <f t="shared" si="1"/>
        <v>3.184E-2</v>
      </c>
      <c r="AM20" s="35">
        <f t="shared" si="2"/>
        <v>1.1840000000000002E-2</v>
      </c>
      <c r="AN20" s="4">
        <f t="shared" si="3"/>
        <v>1.1840000000000002E-2</v>
      </c>
      <c r="AO20" s="36">
        <f t="shared" si="4"/>
        <v>-35294.126610599997</v>
      </c>
      <c r="AP20" s="37">
        <f t="shared" si="5"/>
        <v>-28067.646960600003</v>
      </c>
      <c r="AQ20" s="36">
        <f t="shared" si="6"/>
        <v>-20841.167310600002</v>
      </c>
      <c r="AR20" s="31">
        <v>44588</v>
      </c>
      <c r="AS20" s="32">
        <v>-0.54700000000000004</v>
      </c>
      <c r="AT20" s="10">
        <v>1</v>
      </c>
      <c r="AU20" t="s">
        <v>1424</v>
      </c>
      <c r="AV20" t="s">
        <v>1425</v>
      </c>
      <c r="AX20" t="s">
        <v>1424</v>
      </c>
      <c r="AY20" t="s">
        <v>1426</v>
      </c>
      <c r="AZ20">
        <v>31355</v>
      </c>
      <c r="BA20" t="s">
        <v>4</v>
      </c>
      <c r="BB20" t="s">
        <v>1427</v>
      </c>
      <c r="BC20" t="s">
        <v>1427</v>
      </c>
      <c r="BD20" t="s">
        <v>13</v>
      </c>
      <c r="BE20" t="s">
        <v>14</v>
      </c>
      <c r="BF20" t="s">
        <v>15</v>
      </c>
      <c r="BG20" t="s">
        <v>16</v>
      </c>
      <c r="BH20" t="s">
        <v>1428</v>
      </c>
      <c r="BI20" t="s">
        <v>1429</v>
      </c>
      <c r="BJ20">
        <v>1.9350019283592701E-4</v>
      </c>
      <c r="BK20" t="s">
        <v>1427</v>
      </c>
      <c r="BM20" t="s">
        <v>1424</v>
      </c>
      <c r="BN20" t="s">
        <v>1426</v>
      </c>
      <c r="BO20">
        <v>31355</v>
      </c>
      <c r="BP20" t="b">
        <v>0</v>
      </c>
      <c r="BQ20" t="s">
        <v>1430</v>
      </c>
      <c r="BR20" t="s">
        <v>1430</v>
      </c>
      <c r="BS20" t="s">
        <v>20</v>
      </c>
      <c r="BT20" t="s">
        <v>21</v>
      </c>
      <c r="BU20" s="1">
        <v>45107</v>
      </c>
      <c r="BV20">
        <v>5</v>
      </c>
      <c r="BW20" t="s">
        <v>22</v>
      </c>
      <c r="BX20" t="s">
        <v>23</v>
      </c>
      <c r="BY20" t="s">
        <v>1427</v>
      </c>
      <c r="BZ20" t="s">
        <v>1431</v>
      </c>
      <c r="CA20">
        <v>2.8365000151097775E-2</v>
      </c>
      <c r="CB20" t="s">
        <v>1432</v>
      </c>
      <c r="CC20" s="11">
        <v>0</v>
      </c>
      <c r="CD20" s="11">
        <v>0</v>
      </c>
      <c r="CE20" t="s">
        <v>1433</v>
      </c>
    </row>
    <row r="21" spans="1:83" ht="15" customHeight="1" x14ac:dyDescent="0.25">
      <c r="A21">
        <v>38942</v>
      </c>
      <c r="B21" t="s">
        <v>93</v>
      </c>
      <c r="C21" t="s">
        <v>94</v>
      </c>
      <c r="D21">
        <v>11080</v>
      </c>
      <c r="E21" t="s">
        <v>2</v>
      </c>
      <c r="F21" t="s">
        <v>3</v>
      </c>
      <c r="G21" t="s">
        <v>4</v>
      </c>
      <c r="H21" t="s">
        <v>95</v>
      </c>
      <c r="I21" s="1">
        <v>44924</v>
      </c>
      <c r="J21" s="1">
        <v>44927</v>
      </c>
      <c r="K21" s="1">
        <v>45017</v>
      </c>
      <c r="L21" s="1">
        <v>44927</v>
      </c>
      <c r="M21" s="2">
        <v>906412.26</v>
      </c>
      <c r="N21" t="s">
        <v>6</v>
      </c>
      <c r="O21" t="s">
        <v>15</v>
      </c>
      <c r="P21" t="s">
        <v>8</v>
      </c>
      <c r="Q21" s="4">
        <v>1.7000000000000001E-2</v>
      </c>
      <c r="R21" s="1">
        <v>44924</v>
      </c>
      <c r="S21" s="1">
        <v>44927</v>
      </c>
      <c r="T21" s="1">
        <v>45017</v>
      </c>
      <c r="U21" s="1">
        <v>44927</v>
      </c>
      <c r="V21" s="5">
        <v>0.25</v>
      </c>
      <c r="W21">
        <v>90</v>
      </c>
      <c r="X21" s="6">
        <v>0</v>
      </c>
      <c r="Y21" s="6">
        <v>0</v>
      </c>
      <c r="Z21" s="6">
        <v>-4949.0109396000007</v>
      </c>
      <c r="AA21" s="6">
        <v>-4949.0109396000007</v>
      </c>
      <c r="AB21">
        <v>0</v>
      </c>
      <c r="AC21">
        <v>0</v>
      </c>
      <c r="AD21" s="7">
        <v>906412.26</v>
      </c>
      <c r="AE21" s="4">
        <v>2.1840000000000002E-2</v>
      </c>
      <c r="AF21" s="8">
        <v>1.7000000000000001E-2</v>
      </c>
      <c r="AG21" s="6">
        <v>0</v>
      </c>
      <c r="AH21" s="6">
        <v>-3852.2521050000005</v>
      </c>
      <c r="AI21" s="9">
        <v>-8801.2630446000003</v>
      </c>
      <c r="AJ21" t="s">
        <v>6</v>
      </c>
      <c r="AK21">
        <f t="shared" si="0"/>
        <v>2.1840000000000002</v>
      </c>
      <c r="AL21" s="8">
        <f t="shared" si="1"/>
        <v>3.184E-2</v>
      </c>
      <c r="AM21" s="35">
        <f t="shared" si="2"/>
        <v>1.1840000000000002E-2</v>
      </c>
      <c r="AN21" s="4">
        <f t="shared" si="3"/>
        <v>1.1840000000000002E-2</v>
      </c>
      <c r="AO21" s="36">
        <f t="shared" si="4"/>
        <v>-11067.293694600001</v>
      </c>
      <c r="AP21" s="37">
        <f t="shared" si="5"/>
        <v>-8801.2630446000003</v>
      </c>
      <c r="AQ21" s="36">
        <f t="shared" si="6"/>
        <v>-6535.2323946000015</v>
      </c>
      <c r="AR21" s="31">
        <v>44589</v>
      </c>
      <c r="AS21" s="32">
        <v>-0.55000000000000004</v>
      </c>
      <c r="AT21" s="10">
        <v>64</v>
      </c>
      <c r="AU21" t="s">
        <v>1434</v>
      </c>
      <c r="AV21" t="s">
        <v>1435</v>
      </c>
      <c r="AX21" t="s">
        <v>1434</v>
      </c>
      <c r="AY21" t="s">
        <v>1436</v>
      </c>
      <c r="AZ21">
        <v>31630</v>
      </c>
      <c r="BA21" t="s">
        <v>4</v>
      </c>
      <c r="BB21" t="s">
        <v>1437</v>
      </c>
      <c r="BC21" t="s">
        <v>1437</v>
      </c>
      <c r="BD21" t="s">
        <v>13</v>
      </c>
      <c r="BE21" t="s">
        <v>14</v>
      </c>
      <c r="BG21" t="s">
        <v>16</v>
      </c>
      <c r="BH21" t="s">
        <v>1438</v>
      </c>
      <c r="BI21" t="s">
        <v>1439</v>
      </c>
      <c r="BJ21">
        <v>2.5109993293881416E-4</v>
      </c>
      <c r="BK21" t="s">
        <v>1437</v>
      </c>
      <c r="BM21" t="s">
        <v>1434</v>
      </c>
      <c r="BN21" t="s">
        <v>1436</v>
      </c>
      <c r="BO21">
        <v>31630</v>
      </c>
      <c r="BP21" t="b">
        <v>0</v>
      </c>
      <c r="BQ21" t="s">
        <v>1440</v>
      </c>
      <c r="BR21" t="s">
        <v>1440</v>
      </c>
      <c r="BS21" t="s">
        <v>20</v>
      </c>
      <c r="BT21" t="s">
        <v>21</v>
      </c>
      <c r="BU21" s="1">
        <v>45107</v>
      </c>
      <c r="BV21">
        <v>5</v>
      </c>
      <c r="BW21" t="s">
        <v>22</v>
      </c>
      <c r="BX21" t="s">
        <v>23</v>
      </c>
      <c r="BY21" t="s">
        <v>1437</v>
      </c>
      <c r="BZ21" t="s">
        <v>1441</v>
      </c>
      <c r="CA21">
        <v>2.1164900157600641E-2</v>
      </c>
      <c r="CB21" t="s">
        <v>1442</v>
      </c>
      <c r="CC21" s="11">
        <v>0</v>
      </c>
      <c r="CD21" s="11">
        <v>0</v>
      </c>
      <c r="CE21" t="s">
        <v>1443</v>
      </c>
    </row>
    <row r="22" spans="1:83" ht="15" customHeight="1" x14ac:dyDescent="0.25">
      <c r="A22">
        <v>36017</v>
      </c>
      <c r="B22" t="s">
        <v>1444</v>
      </c>
      <c r="C22" t="s">
        <v>1445</v>
      </c>
      <c r="D22">
        <v>11087</v>
      </c>
      <c r="E22" t="s">
        <v>2</v>
      </c>
      <c r="F22" t="s">
        <v>3</v>
      </c>
      <c r="G22" t="s">
        <v>4</v>
      </c>
      <c r="H22" t="s">
        <v>1446</v>
      </c>
      <c r="I22" s="1">
        <v>44948</v>
      </c>
      <c r="J22" s="1">
        <v>44978</v>
      </c>
      <c r="K22" s="1">
        <v>45067</v>
      </c>
      <c r="L22" s="1">
        <v>44978</v>
      </c>
      <c r="M22" s="2">
        <v>1</v>
      </c>
      <c r="N22" t="s">
        <v>6</v>
      </c>
      <c r="O22" t="s">
        <v>15</v>
      </c>
      <c r="P22" t="s">
        <v>8</v>
      </c>
      <c r="Q22" s="4">
        <v>1.2500000000000001E-2</v>
      </c>
      <c r="R22" s="1">
        <v>44948</v>
      </c>
      <c r="S22" s="1">
        <v>44978</v>
      </c>
      <c r="T22" s="1">
        <v>45067</v>
      </c>
      <c r="U22" s="1">
        <v>44978</v>
      </c>
      <c r="V22" s="5">
        <v>0.24722222222222223</v>
      </c>
      <c r="W22">
        <v>89</v>
      </c>
      <c r="X22" s="6">
        <v>0</v>
      </c>
      <c r="Y22" s="6">
        <v>0</v>
      </c>
      <c r="Z22" s="6">
        <v>-5.975361111111111E-3</v>
      </c>
      <c r="AA22" s="6">
        <v>-5.975361111111111E-3</v>
      </c>
      <c r="AB22">
        <v>0</v>
      </c>
      <c r="AC22">
        <v>0</v>
      </c>
      <c r="AD22" s="7">
        <v>1</v>
      </c>
      <c r="AE22" s="4">
        <v>2.4169999999999997E-2</v>
      </c>
      <c r="AF22" s="8">
        <v>1.2500000000000001E-2</v>
      </c>
      <c r="AG22" s="6">
        <v>0</v>
      </c>
      <c r="AH22" s="6">
        <v>-3.0902777777777782E-3</v>
      </c>
      <c r="AI22" s="9">
        <v>-9.0656388888888887E-3</v>
      </c>
      <c r="AJ22" t="s">
        <v>6</v>
      </c>
      <c r="AK22">
        <f>VLOOKUP(I22,$AR$3:$AS$604,2,TRUE)</f>
        <v>2.4169999999999998</v>
      </c>
      <c r="AL22" s="8">
        <f t="shared" si="1"/>
        <v>3.4169999999999999E-2</v>
      </c>
      <c r="AM22" s="35">
        <f t="shared" si="2"/>
        <v>1.4169999999999997E-2</v>
      </c>
      <c r="AN22" s="4">
        <f t="shared" si="3"/>
        <v>1.4169999999999997E-2</v>
      </c>
      <c r="AO22" s="36">
        <f t="shared" si="4"/>
        <v>-1.1537861111111112E-2</v>
      </c>
      <c r="AP22" s="37">
        <f t="shared" si="5"/>
        <v>-9.0656388888888887E-3</v>
      </c>
      <c r="AQ22" s="36">
        <f t="shared" si="6"/>
        <v>-6.5934166666666667E-3</v>
      </c>
      <c r="AR22" s="31">
        <v>44592</v>
      </c>
      <c r="AS22" s="32">
        <v>-0.55200000000000005</v>
      </c>
      <c r="AT22" s="10">
        <v>3</v>
      </c>
      <c r="AU22" t="s">
        <v>1447</v>
      </c>
      <c r="AV22" t="s">
        <v>1448</v>
      </c>
      <c r="AX22" t="s">
        <v>1447</v>
      </c>
      <c r="AY22" t="s">
        <v>1449</v>
      </c>
      <c r="AZ22">
        <v>31850</v>
      </c>
      <c r="BA22" t="s">
        <v>4</v>
      </c>
      <c r="BB22" t="s">
        <v>1450</v>
      </c>
      <c r="BC22" t="s">
        <v>1450</v>
      </c>
      <c r="BD22" t="s">
        <v>13</v>
      </c>
      <c r="BE22" t="s">
        <v>14</v>
      </c>
      <c r="BG22" t="s">
        <v>16</v>
      </c>
      <c r="BH22" t="s">
        <v>1451</v>
      </c>
      <c r="BI22" t="s">
        <v>1452</v>
      </c>
      <c r="BJ22">
        <v>5.4799951612949371E-5</v>
      </c>
      <c r="BK22" t="s">
        <v>1450</v>
      </c>
      <c r="BM22" t="s">
        <v>1447</v>
      </c>
      <c r="BN22" t="s">
        <v>1449</v>
      </c>
      <c r="BO22">
        <v>31850</v>
      </c>
      <c r="BP22" t="b">
        <v>0</v>
      </c>
      <c r="BQ22" t="s">
        <v>1453</v>
      </c>
      <c r="BR22" t="s">
        <v>1453</v>
      </c>
      <c r="BS22" t="s">
        <v>20</v>
      </c>
      <c r="BT22" t="s">
        <v>21</v>
      </c>
      <c r="BU22" s="1">
        <v>45107</v>
      </c>
      <c r="BV22">
        <v>5</v>
      </c>
      <c r="BW22" t="s">
        <v>22</v>
      </c>
      <c r="BX22" t="s">
        <v>23</v>
      </c>
      <c r="BY22" t="s">
        <v>1450</v>
      </c>
      <c r="BZ22" t="s">
        <v>1454</v>
      </c>
      <c r="CA22">
        <v>1.3045599916949868E-2</v>
      </c>
      <c r="CB22" t="s">
        <v>1455</v>
      </c>
      <c r="CC22" s="11">
        <v>0</v>
      </c>
      <c r="CD22" s="11">
        <v>0</v>
      </c>
      <c r="CE22" t="s">
        <v>1456</v>
      </c>
    </row>
    <row r="23" spans="1:83" ht="15" customHeight="1" x14ac:dyDescent="0.25">
      <c r="A23">
        <v>36018</v>
      </c>
      <c r="B23" t="s">
        <v>1444</v>
      </c>
      <c r="C23" t="s">
        <v>1445</v>
      </c>
      <c r="D23">
        <v>11087</v>
      </c>
      <c r="E23" t="s">
        <v>2</v>
      </c>
      <c r="F23" t="s">
        <v>3</v>
      </c>
      <c r="G23" t="s">
        <v>4</v>
      </c>
      <c r="H23" t="s">
        <v>1446</v>
      </c>
      <c r="I23" s="1">
        <v>45037</v>
      </c>
      <c r="J23" s="1">
        <v>45067</v>
      </c>
      <c r="K23" s="1">
        <v>45068</v>
      </c>
      <c r="L23" s="1">
        <v>45068</v>
      </c>
      <c r="M23" s="2">
        <v>1</v>
      </c>
      <c r="N23" t="s">
        <v>6</v>
      </c>
      <c r="O23" t="s">
        <v>15</v>
      </c>
      <c r="P23" t="s">
        <v>8</v>
      </c>
      <c r="Q23" s="4">
        <v>1.2500000000000001E-2</v>
      </c>
      <c r="R23" s="1">
        <v>45037</v>
      </c>
      <c r="S23" s="1">
        <v>45067</v>
      </c>
      <c r="T23" s="1">
        <v>45068</v>
      </c>
      <c r="U23" s="1">
        <v>45068</v>
      </c>
      <c r="V23" s="5">
        <v>2.7777777777777779E-3</v>
      </c>
      <c r="W23">
        <v>1</v>
      </c>
      <c r="X23" s="6">
        <v>0</v>
      </c>
      <c r="Y23" s="6">
        <v>0</v>
      </c>
      <c r="Z23" s="6">
        <v>-9.0583333333333331E-5</v>
      </c>
      <c r="AA23" s="6">
        <v>-9.0583333333333331E-5</v>
      </c>
      <c r="AB23">
        <v>0</v>
      </c>
      <c r="AC23">
        <v>0</v>
      </c>
      <c r="AD23" s="7">
        <v>1</v>
      </c>
      <c r="AE23" s="4">
        <v>3.261E-2</v>
      </c>
      <c r="AF23" s="8">
        <v>1.2500000000000001E-2</v>
      </c>
      <c r="AG23" s="6">
        <v>0</v>
      </c>
      <c r="AH23" s="6">
        <v>-3.4722222222222222E-5</v>
      </c>
      <c r="AI23" s="9">
        <v>-1.2530555555555556E-4</v>
      </c>
      <c r="AJ23" t="s">
        <v>6</v>
      </c>
      <c r="AK23">
        <f>VLOOKUP(I23,$AR$3:$AS$604,2,FALSE)</f>
        <v>3.2610000000000001</v>
      </c>
      <c r="AL23" s="8">
        <f t="shared" si="1"/>
        <v>4.2610000000000002E-2</v>
      </c>
      <c r="AM23" s="35">
        <f t="shared" si="2"/>
        <v>2.2609999999999998E-2</v>
      </c>
      <c r="AN23" s="4">
        <f t="shared" si="3"/>
        <v>2.2609999999999998E-2</v>
      </c>
      <c r="AO23" s="36">
        <f t="shared" si="4"/>
        <v>-1.5308333333333336E-4</v>
      </c>
      <c r="AP23" s="37">
        <f t="shared" si="5"/>
        <v>-1.2530555555555556E-4</v>
      </c>
      <c r="AQ23" s="36">
        <f t="shared" si="6"/>
        <v>-9.7527777777777787E-5</v>
      </c>
      <c r="AR23" s="31">
        <v>44593</v>
      </c>
      <c r="AS23" s="32">
        <v>-0.54700000000000004</v>
      </c>
      <c r="AT23" s="10">
        <v>1</v>
      </c>
      <c r="AU23" t="s">
        <v>1457</v>
      </c>
      <c r="AV23" t="s">
        <v>1458</v>
      </c>
      <c r="AX23" t="s">
        <v>1457</v>
      </c>
      <c r="AY23" t="s">
        <v>1459</v>
      </c>
      <c r="AZ23">
        <v>31851</v>
      </c>
      <c r="BA23" t="s">
        <v>4</v>
      </c>
      <c r="BB23" t="s">
        <v>1460</v>
      </c>
      <c r="BC23" t="s">
        <v>1460</v>
      </c>
      <c r="BD23" t="s">
        <v>13</v>
      </c>
      <c r="BE23" t="s">
        <v>14</v>
      </c>
      <c r="BG23" t="s">
        <v>16</v>
      </c>
      <c r="BH23" t="s">
        <v>1461</v>
      </c>
      <c r="BI23" t="s">
        <v>1462</v>
      </c>
      <c r="BJ23">
        <v>3.1900126487016678E-5</v>
      </c>
      <c r="BK23" t="s">
        <v>1460</v>
      </c>
      <c r="BM23" t="s">
        <v>1457</v>
      </c>
      <c r="BN23" t="s">
        <v>1459</v>
      </c>
      <c r="BO23">
        <v>31851</v>
      </c>
      <c r="BP23" t="b">
        <v>0</v>
      </c>
      <c r="BQ23" t="s">
        <v>1463</v>
      </c>
      <c r="BR23" t="s">
        <v>1463</v>
      </c>
      <c r="BS23" t="s">
        <v>20</v>
      </c>
      <c r="BT23" t="s">
        <v>21</v>
      </c>
      <c r="BU23" s="1">
        <v>45107</v>
      </c>
      <c r="BV23">
        <v>5</v>
      </c>
      <c r="BW23" t="s">
        <v>22</v>
      </c>
      <c r="BX23" t="s">
        <v>23</v>
      </c>
      <c r="BY23" t="s">
        <v>1460</v>
      </c>
      <c r="BZ23" t="s">
        <v>1464</v>
      </c>
      <c r="CA23">
        <v>1.2979200109839439E-2</v>
      </c>
      <c r="CB23" t="s">
        <v>1465</v>
      </c>
      <c r="CC23" s="11">
        <v>0</v>
      </c>
      <c r="CD23" s="11">
        <v>0</v>
      </c>
      <c r="CE23" t="s">
        <v>1466</v>
      </c>
    </row>
    <row r="24" spans="1:83" ht="15" customHeight="1" x14ac:dyDescent="0.25">
      <c r="A24">
        <v>33084</v>
      </c>
      <c r="B24" t="s">
        <v>106</v>
      </c>
      <c r="C24" t="s">
        <v>107</v>
      </c>
      <c r="D24">
        <v>11096</v>
      </c>
      <c r="E24" t="s">
        <v>55</v>
      </c>
      <c r="F24" t="s">
        <v>3</v>
      </c>
      <c r="G24" t="s">
        <v>4</v>
      </c>
      <c r="H24" t="s">
        <v>108</v>
      </c>
      <c r="I24" s="1">
        <v>45015</v>
      </c>
      <c r="J24" s="1">
        <v>45015</v>
      </c>
      <c r="K24" s="1">
        <v>45107</v>
      </c>
      <c r="L24" s="1">
        <v>45107</v>
      </c>
      <c r="M24" s="2">
        <v>4465523.6399999997</v>
      </c>
      <c r="N24" t="s">
        <v>6</v>
      </c>
      <c r="O24">
        <v>0</v>
      </c>
      <c r="P24" t="s">
        <v>109</v>
      </c>
      <c r="Q24" s="4">
        <v>1.49E-2</v>
      </c>
      <c r="R24" s="1">
        <v>45015</v>
      </c>
      <c r="S24" s="1">
        <v>45015</v>
      </c>
      <c r="T24" s="1">
        <v>45107</v>
      </c>
      <c r="U24" s="1">
        <v>45107</v>
      </c>
      <c r="V24" s="5">
        <v>0.25</v>
      </c>
      <c r="W24">
        <v>90</v>
      </c>
      <c r="X24" s="6">
        <v>0</v>
      </c>
      <c r="Y24" s="6">
        <v>0</v>
      </c>
      <c r="Z24" s="6">
        <v>0</v>
      </c>
      <c r="AA24" s="6">
        <v>0</v>
      </c>
      <c r="AB24">
        <v>0</v>
      </c>
      <c r="AC24">
        <v>0</v>
      </c>
      <c r="AD24" s="7">
        <v>4465523.6399999997</v>
      </c>
      <c r="AE24" s="4">
        <v>0</v>
      </c>
      <c r="AF24" s="8">
        <v>1.49E-2</v>
      </c>
      <c r="AG24" s="6">
        <v>0</v>
      </c>
      <c r="AH24" s="6">
        <v>-16634.075558999997</v>
      </c>
      <c r="AI24" s="9">
        <v>-16634.075558999997</v>
      </c>
      <c r="AJ24" t="s">
        <v>6</v>
      </c>
      <c r="AO24" s="9">
        <f>AP24</f>
        <v>-16634.075558999997</v>
      </c>
      <c r="AP24" s="37">
        <f t="shared" si="5"/>
        <v>-16634.075558999997</v>
      </c>
      <c r="AQ24" s="9">
        <f>AP24</f>
        <v>-16634.075558999997</v>
      </c>
      <c r="AR24" s="31">
        <v>44594</v>
      </c>
      <c r="AS24" s="32">
        <v>-0.54700000000000004</v>
      </c>
      <c r="AT24" s="10"/>
      <c r="BU24" s="1"/>
      <c r="CC24" s="11"/>
      <c r="CD24" s="11"/>
    </row>
    <row r="25" spans="1:83" ht="15" customHeight="1" x14ac:dyDescent="0.25">
      <c r="A25">
        <v>36075</v>
      </c>
      <c r="B25" t="s">
        <v>110</v>
      </c>
      <c r="C25" t="s">
        <v>111</v>
      </c>
      <c r="D25">
        <v>11105</v>
      </c>
      <c r="E25" t="s">
        <v>2</v>
      </c>
      <c r="F25" t="s">
        <v>3</v>
      </c>
      <c r="G25" t="s">
        <v>4</v>
      </c>
      <c r="H25" t="s">
        <v>42</v>
      </c>
      <c r="I25" s="1">
        <v>44924</v>
      </c>
      <c r="J25" s="1">
        <v>44954</v>
      </c>
      <c r="K25" s="1">
        <v>45044</v>
      </c>
      <c r="L25" s="1">
        <v>44954</v>
      </c>
      <c r="M25" s="2">
        <v>232745.21</v>
      </c>
      <c r="N25" t="s">
        <v>6</v>
      </c>
      <c r="O25" t="s">
        <v>15</v>
      </c>
      <c r="P25" t="s">
        <v>8</v>
      </c>
      <c r="Q25" s="4">
        <v>1.2500000000000001E-2</v>
      </c>
      <c r="R25" s="1">
        <v>44924</v>
      </c>
      <c r="S25" s="1">
        <v>44954</v>
      </c>
      <c r="T25" s="1">
        <v>45044</v>
      </c>
      <c r="U25" s="1">
        <v>44954</v>
      </c>
      <c r="V25" s="5">
        <v>0.25</v>
      </c>
      <c r="W25">
        <v>90</v>
      </c>
      <c r="X25" s="6">
        <v>0</v>
      </c>
      <c r="Y25" s="6">
        <v>0</v>
      </c>
      <c r="Z25" s="6">
        <v>-1270.7888466000002</v>
      </c>
      <c r="AA25" s="6">
        <v>-1270.7888466000002</v>
      </c>
      <c r="AB25">
        <v>0</v>
      </c>
      <c r="AC25">
        <v>0</v>
      </c>
      <c r="AD25" s="7">
        <v>232745.21</v>
      </c>
      <c r="AE25" s="4">
        <v>2.1840000000000002E-2</v>
      </c>
      <c r="AF25" s="8">
        <v>1.2500000000000001E-2</v>
      </c>
      <c r="AG25" s="6">
        <v>0</v>
      </c>
      <c r="AH25" s="6">
        <v>-727.32878125000002</v>
      </c>
      <c r="AI25" s="9">
        <v>-1998.1176278500002</v>
      </c>
      <c r="AJ25" t="s">
        <v>6</v>
      </c>
      <c r="AK25">
        <f>VLOOKUP(I25,$AR$3:$AS$604,2,FALSE)</f>
        <v>2.1840000000000002</v>
      </c>
      <c r="AL25" s="8">
        <f>AK25/100+$AT$1</f>
        <v>3.184E-2</v>
      </c>
      <c r="AM25" s="35">
        <f>AK25/100-$AT$1</f>
        <v>1.1840000000000002E-2</v>
      </c>
      <c r="AN25" s="4">
        <f>IF(AND(RIGHT(O25,3)="Max",AM25&lt;0%),0%,AM25)</f>
        <v>1.1840000000000002E-2</v>
      </c>
      <c r="AO25" s="36">
        <f>-(((AL25+AF25)*AD25*V25))</f>
        <v>-2579.9806528500003</v>
      </c>
      <c r="AP25" s="37">
        <f t="shared" si="5"/>
        <v>-1998.1176278500002</v>
      </c>
      <c r="AQ25" s="36">
        <f>-(((AN25+AF25)*AD25*V25))</f>
        <v>-1416.2546028500001</v>
      </c>
      <c r="AR25" s="31">
        <v>44595</v>
      </c>
      <c r="AS25" s="32">
        <v>-0.55100000000000005</v>
      </c>
      <c r="AT25" s="10"/>
      <c r="BU25" s="1"/>
      <c r="CC25" s="11"/>
      <c r="CD25" s="11"/>
    </row>
    <row r="26" spans="1:83" ht="15" customHeight="1" x14ac:dyDescent="0.25">
      <c r="A26">
        <v>25184</v>
      </c>
      <c r="B26" t="s">
        <v>112</v>
      </c>
      <c r="C26" t="s">
        <v>113</v>
      </c>
      <c r="D26">
        <v>11142</v>
      </c>
      <c r="E26" t="s">
        <v>55</v>
      </c>
      <c r="F26" t="s">
        <v>3</v>
      </c>
      <c r="G26" t="s">
        <v>4</v>
      </c>
      <c r="H26" t="s">
        <v>114</v>
      </c>
      <c r="I26" s="1">
        <v>44985</v>
      </c>
      <c r="J26" s="1">
        <v>44985</v>
      </c>
      <c r="K26" s="1">
        <v>45076</v>
      </c>
      <c r="L26" s="1">
        <v>45076</v>
      </c>
      <c r="M26" s="2">
        <v>1248987.92</v>
      </c>
      <c r="N26" t="s">
        <v>6</v>
      </c>
      <c r="O26">
        <v>0</v>
      </c>
      <c r="P26" t="s">
        <v>109</v>
      </c>
      <c r="Q26" s="4">
        <v>1.3100000000000001E-2</v>
      </c>
      <c r="R26" s="1">
        <v>44985</v>
      </c>
      <c r="S26" s="1">
        <v>44985</v>
      </c>
      <c r="T26" s="1">
        <v>45076</v>
      </c>
      <c r="U26" s="1">
        <v>45076</v>
      </c>
      <c r="V26" s="5">
        <v>0.25555555555555554</v>
      </c>
      <c r="W26">
        <v>92</v>
      </c>
      <c r="X26" s="6">
        <v>0</v>
      </c>
      <c r="Y26" s="6">
        <v>0</v>
      </c>
      <c r="Z26" s="6">
        <v>0</v>
      </c>
      <c r="AA26" s="6">
        <v>0</v>
      </c>
      <c r="AB26">
        <v>0</v>
      </c>
      <c r="AC26">
        <v>0</v>
      </c>
      <c r="AD26" s="7">
        <v>1248987.92</v>
      </c>
      <c r="AE26" s="4">
        <v>0</v>
      </c>
      <c r="AF26" s="8">
        <v>1.3100000000000001E-2</v>
      </c>
      <c r="AG26" s="6">
        <v>0</v>
      </c>
      <c r="AH26" s="6">
        <v>-4181.3340032888882</v>
      </c>
      <c r="AI26" s="9">
        <v>-4181.3340032888882</v>
      </c>
      <c r="AJ26" t="s">
        <v>6</v>
      </c>
      <c r="AO26" s="9">
        <f>AP26</f>
        <v>-4181.3340032888882</v>
      </c>
      <c r="AP26" s="37">
        <f t="shared" si="5"/>
        <v>-4181.3340032888882</v>
      </c>
      <c r="AQ26" s="9">
        <f>AP26</f>
        <v>-4181.3340032888882</v>
      </c>
      <c r="AR26" s="31">
        <v>44596</v>
      </c>
      <c r="AS26" s="32">
        <v>-0.54800000000000004</v>
      </c>
      <c r="AT26" s="10"/>
      <c r="BU26" s="1"/>
      <c r="CC26" s="11"/>
      <c r="CD26" s="11"/>
    </row>
    <row r="27" spans="1:83" ht="15" customHeight="1" x14ac:dyDescent="0.25">
      <c r="A27">
        <v>38341</v>
      </c>
      <c r="B27" t="s">
        <v>115</v>
      </c>
      <c r="C27" t="s">
        <v>116</v>
      </c>
      <c r="D27">
        <v>11157</v>
      </c>
      <c r="E27" t="s">
        <v>2</v>
      </c>
      <c r="F27" t="s">
        <v>3</v>
      </c>
      <c r="G27" t="s">
        <v>4</v>
      </c>
      <c r="H27" t="s">
        <v>117</v>
      </c>
      <c r="I27" s="1">
        <v>45015</v>
      </c>
      <c r="J27" s="1">
        <v>45016</v>
      </c>
      <c r="K27" s="1">
        <v>45107</v>
      </c>
      <c r="L27" s="1">
        <v>45107</v>
      </c>
      <c r="M27" s="2">
        <v>364287.95</v>
      </c>
      <c r="N27" t="s">
        <v>6</v>
      </c>
      <c r="O27" t="s">
        <v>15</v>
      </c>
      <c r="P27" t="s">
        <v>8</v>
      </c>
      <c r="Q27" s="4">
        <v>2.1999999999999999E-2</v>
      </c>
      <c r="R27" s="1">
        <v>45015</v>
      </c>
      <c r="S27" s="1">
        <v>45016</v>
      </c>
      <c r="T27" s="1">
        <v>45107</v>
      </c>
      <c r="U27" s="1">
        <v>45107</v>
      </c>
      <c r="V27" s="5">
        <v>0.25277777777777777</v>
      </c>
      <c r="W27">
        <v>91</v>
      </c>
      <c r="X27" s="6">
        <v>0</v>
      </c>
      <c r="Y27" s="6">
        <v>0</v>
      </c>
      <c r="Z27" s="6">
        <v>-2810.4005813722224</v>
      </c>
      <c r="AA27" s="6">
        <v>-2810.4005813722224</v>
      </c>
      <c r="AB27">
        <v>0</v>
      </c>
      <c r="AC27">
        <v>0</v>
      </c>
      <c r="AD27" s="7">
        <v>364287.95</v>
      </c>
      <c r="AE27" s="4">
        <v>3.0520000000000002E-2</v>
      </c>
      <c r="AF27" s="8">
        <v>2.1999999999999999E-2</v>
      </c>
      <c r="AG27" s="6">
        <v>0</v>
      </c>
      <c r="AH27" s="6">
        <v>-2025.8457663888887</v>
      </c>
      <c r="AI27" s="9">
        <v>-4836.2463477611109</v>
      </c>
      <c r="AJ27" t="s">
        <v>6</v>
      </c>
      <c r="AK27">
        <f>VLOOKUP(I27,$AR$3:$AS$604,2,FALSE)</f>
        <v>3.052</v>
      </c>
      <c r="AL27" s="8">
        <f t="shared" ref="AL27:AL30" si="7">AK27/100+$AT$1</f>
        <v>4.052E-2</v>
      </c>
      <c r="AM27" s="35">
        <f t="shared" ref="AM27:AM30" si="8">AK27/100-$AT$1</f>
        <v>2.0520000000000004E-2</v>
      </c>
      <c r="AN27" s="4">
        <f t="shared" ref="AN27:AN30" si="9">IF(AND(RIGHT(O27,3)="Max",AM27&lt;0%),0%,AM27)</f>
        <v>2.0520000000000004E-2</v>
      </c>
      <c r="AO27" s="36">
        <f t="shared" ref="AO27:AO30" si="10">-(((AL27+AF27)*AD27*V27))</f>
        <v>-5757.0853324833333</v>
      </c>
      <c r="AP27" s="37">
        <f t="shared" si="5"/>
        <v>-4836.2463477611109</v>
      </c>
      <c r="AQ27" s="36">
        <f t="shared" ref="AQ27:AQ30" si="11">-(((AN27+AF27)*AD27*V27))</f>
        <v>-3915.4073630388889</v>
      </c>
      <c r="AR27" s="31">
        <v>44599</v>
      </c>
      <c r="AS27" s="32">
        <v>-0.53</v>
      </c>
      <c r="AT27" s="10"/>
      <c r="BU27" s="1"/>
      <c r="CC27" s="11"/>
      <c r="CD27" s="11"/>
    </row>
    <row r="28" spans="1:83" ht="15" customHeight="1" x14ac:dyDescent="0.25">
      <c r="A28">
        <v>1907</v>
      </c>
      <c r="B28" t="s">
        <v>118</v>
      </c>
      <c r="C28" t="s">
        <v>119</v>
      </c>
      <c r="D28">
        <v>11160</v>
      </c>
      <c r="E28" t="s">
        <v>2</v>
      </c>
      <c r="F28" t="s">
        <v>3</v>
      </c>
      <c r="G28" t="s">
        <v>4</v>
      </c>
      <c r="H28" t="s">
        <v>95</v>
      </c>
      <c r="I28" s="1">
        <v>44924</v>
      </c>
      <c r="J28" s="1">
        <v>44927</v>
      </c>
      <c r="K28" s="1">
        <v>45017</v>
      </c>
      <c r="L28" s="1">
        <v>44927</v>
      </c>
      <c r="M28" s="2">
        <v>8428237.9100000001</v>
      </c>
      <c r="N28" t="s">
        <v>6</v>
      </c>
      <c r="O28" t="s">
        <v>15</v>
      </c>
      <c r="P28" t="s">
        <v>8</v>
      </c>
      <c r="Q28" s="4"/>
      <c r="R28" s="1">
        <v>44924</v>
      </c>
      <c r="S28" s="1">
        <v>44927</v>
      </c>
      <c r="T28" s="1">
        <v>45017</v>
      </c>
      <c r="U28" s="1">
        <v>44927</v>
      </c>
      <c r="V28" s="5">
        <v>0.25</v>
      </c>
      <c r="W28">
        <v>90</v>
      </c>
      <c r="X28" s="6">
        <v>0</v>
      </c>
      <c r="Y28" s="6">
        <v>0</v>
      </c>
      <c r="Z28" s="6">
        <v>-46018.178988600004</v>
      </c>
      <c r="AA28" s="6">
        <v>-46018.178988600004</v>
      </c>
      <c r="AB28">
        <v>0</v>
      </c>
      <c r="AC28">
        <v>0</v>
      </c>
      <c r="AD28" s="7">
        <v>8428237.9100000001</v>
      </c>
      <c r="AE28" s="4">
        <v>2.1840000000000002E-2</v>
      </c>
      <c r="AF28" s="8">
        <v>0</v>
      </c>
      <c r="AG28" s="6">
        <v>0</v>
      </c>
      <c r="AH28" s="6">
        <v>0</v>
      </c>
      <c r="AI28" s="9">
        <v>-46018.178988600004</v>
      </c>
      <c r="AJ28" t="s">
        <v>6</v>
      </c>
      <c r="AK28">
        <f>VLOOKUP(I28,$AR$3:$AS$604,2,FALSE)</f>
        <v>2.1840000000000002</v>
      </c>
      <c r="AL28" s="8">
        <f t="shared" si="7"/>
        <v>3.184E-2</v>
      </c>
      <c r="AM28" s="35">
        <f t="shared" si="8"/>
        <v>1.1840000000000002E-2</v>
      </c>
      <c r="AN28" s="4">
        <f t="shared" si="9"/>
        <v>1.1840000000000002E-2</v>
      </c>
      <c r="AO28" s="36">
        <f t="shared" si="10"/>
        <v>-67088.773763599995</v>
      </c>
      <c r="AP28" s="37">
        <f t="shared" si="5"/>
        <v>-46018.178988600004</v>
      </c>
      <c r="AQ28" s="36">
        <f t="shared" si="11"/>
        <v>-24947.584213600003</v>
      </c>
      <c r="AR28" s="31">
        <v>44600</v>
      </c>
      <c r="AS28" s="32">
        <v>-0.53800000000000003</v>
      </c>
      <c r="AT28" s="10"/>
      <c r="BU28" s="1"/>
      <c r="CC28" s="11"/>
      <c r="CD28" s="11"/>
    </row>
    <row r="29" spans="1:83" ht="15" customHeight="1" x14ac:dyDescent="0.25">
      <c r="A29">
        <v>39015</v>
      </c>
      <c r="B29" t="s">
        <v>120</v>
      </c>
      <c r="C29" t="s">
        <v>121</v>
      </c>
      <c r="D29">
        <v>11189</v>
      </c>
      <c r="E29" t="s">
        <v>2</v>
      </c>
      <c r="F29" t="s">
        <v>3</v>
      </c>
      <c r="G29" t="s">
        <v>4</v>
      </c>
      <c r="H29" t="s">
        <v>56</v>
      </c>
      <c r="I29" s="1">
        <v>44895</v>
      </c>
      <c r="J29" s="1">
        <v>44927</v>
      </c>
      <c r="K29" s="1">
        <v>45017</v>
      </c>
      <c r="L29" s="1">
        <v>44927</v>
      </c>
      <c r="M29" s="2">
        <v>11414991.43</v>
      </c>
      <c r="N29" t="s">
        <v>6</v>
      </c>
      <c r="O29" t="s">
        <v>7</v>
      </c>
      <c r="P29" t="s">
        <v>8</v>
      </c>
      <c r="Q29" s="4">
        <v>2.3E-2</v>
      </c>
      <c r="R29" s="1">
        <v>44895</v>
      </c>
      <c r="S29" s="1">
        <v>44927</v>
      </c>
      <c r="T29" s="1">
        <v>45017</v>
      </c>
      <c r="U29" s="1">
        <v>44927</v>
      </c>
      <c r="V29" s="5">
        <v>0.25</v>
      </c>
      <c r="W29">
        <v>90</v>
      </c>
      <c r="X29" s="6">
        <v>0</v>
      </c>
      <c r="Y29" s="6">
        <v>0</v>
      </c>
      <c r="Z29" s="6">
        <v>-56304.445228475</v>
      </c>
      <c r="AA29" s="6">
        <v>-56304.445228475</v>
      </c>
      <c r="AB29">
        <v>0</v>
      </c>
      <c r="AC29">
        <v>0</v>
      </c>
      <c r="AD29" s="7">
        <v>11414991.43</v>
      </c>
      <c r="AE29" s="4">
        <v>1.9730000000000001E-2</v>
      </c>
      <c r="AF29" s="8">
        <v>2.3E-2</v>
      </c>
      <c r="AG29" s="6">
        <v>0</v>
      </c>
      <c r="AH29" s="6">
        <v>-65636.200722499998</v>
      </c>
      <c r="AI29" s="9">
        <v>-121940.645950975</v>
      </c>
      <c r="AJ29" t="s">
        <v>6</v>
      </c>
      <c r="AK29">
        <f>VLOOKUP(I29,$AR$3:$AS$604,2,FALSE)</f>
        <v>1.9730000000000001</v>
      </c>
      <c r="AL29" s="8">
        <f t="shared" si="7"/>
        <v>2.9729999999999999E-2</v>
      </c>
      <c r="AM29" s="35">
        <f t="shared" si="8"/>
        <v>9.7300000000000008E-3</v>
      </c>
      <c r="AN29" s="4">
        <f t="shared" si="9"/>
        <v>9.7300000000000008E-3</v>
      </c>
      <c r="AO29" s="36">
        <f t="shared" si="10"/>
        <v>-150478.124525975</v>
      </c>
      <c r="AP29" s="37">
        <f t="shared" si="5"/>
        <v>-121940.645950975</v>
      </c>
      <c r="AQ29" s="36">
        <f t="shared" si="11"/>
        <v>-93403.167375974997</v>
      </c>
      <c r="AR29" s="31">
        <v>44601</v>
      </c>
      <c r="AS29" s="32">
        <v>-0.52300000000000002</v>
      </c>
      <c r="AT29" s="10"/>
      <c r="BU29" s="1"/>
      <c r="CC29" s="11"/>
      <c r="CD29" s="11"/>
    </row>
    <row r="30" spans="1:83" ht="15" customHeight="1" x14ac:dyDescent="0.25">
      <c r="A30">
        <v>39726</v>
      </c>
      <c r="B30" t="s">
        <v>122</v>
      </c>
      <c r="C30" t="s">
        <v>123</v>
      </c>
      <c r="D30">
        <v>11194</v>
      </c>
      <c r="E30" t="s">
        <v>2</v>
      </c>
      <c r="F30" t="s">
        <v>3</v>
      </c>
      <c r="G30" t="s">
        <v>4</v>
      </c>
      <c r="H30" t="s">
        <v>124</v>
      </c>
      <c r="I30" s="1">
        <v>44898</v>
      </c>
      <c r="J30" s="1">
        <v>44936</v>
      </c>
      <c r="K30" s="1">
        <v>45026</v>
      </c>
      <c r="L30" s="1">
        <v>44936</v>
      </c>
      <c r="M30" s="2">
        <v>1319800.03</v>
      </c>
      <c r="N30" t="s">
        <v>6</v>
      </c>
      <c r="O30" t="s">
        <v>15</v>
      </c>
      <c r="P30" t="s">
        <v>8</v>
      </c>
      <c r="Q30" s="4">
        <v>1.4E-2</v>
      </c>
      <c r="R30" s="1">
        <v>44898</v>
      </c>
      <c r="S30" s="1">
        <v>44936</v>
      </c>
      <c r="T30" s="1">
        <v>45026</v>
      </c>
      <c r="U30" s="1">
        <v>44936</v>
      </c>
      <c r="V30" s="5">
        <v>0.25</v>
      </c>
      <c r="W30">
        <v>90</v>
      </c>
      <c r="X30" s="6">
        <v>0</v>
      </c>
      <c r="Y30" s="6">
        <v>0</v>
      </c>
      <c r="Z30" s="6">
        <v>-6516.5126481249999</v>
      </c>
      <c r="AA30" s="6">
        <v>-6516.5126481249999</v>
      </c>
      <c r="AB30">
        <v>0</v>
      </c>
      <c r="AC30">
        <v>0</v>
      </c>
      <c r="AD30" s="7">
        <v>1319800.03</v>
      </c>
      <c r="AE30" s="4">
        <v>1.975E-2</v>
      </c>
      <c r="AF30" s="8">
        <v>1.4E-2</v>
      </c>
      <c r="AG30" s="6">
        <v>0</v>
      </c>
      <c r="AH30" s="6">
        <v>-4619.3001050000003</v>
      </c>
      <c r="AI30" s="9">
        <v>-11135.812753124999</v>
      </c>
      <c r="AJ30" t="s">
        <v>6</v>
      </c>
      <c r="AK30">
        <f>VLOOKUP(I30,$AR$3:$AS$604,2,TRUE)</f>
        <v>1.9750000000000001</v>
      </c>
      <c r="AL30" s="8">
        <f t="shared" si="7"/>
        <v>2.9749999999999999E-2</v>
      </c>
      <c r="AM30" s="35">
        <f t="shared" si="8"/>
        <v>9.75E-3</v>
      </c>
      <c r="AN30" s="4">
        <f t="shared" si="9"/>
        <v>9.75E-3</v>
      </c>
      <c r="AO30" s="36">
        <f t="shared" si="10"/>
        <v>-14435.312828124999</v>
      </c>
      <c r="AP30" s="37">
        <f t="shared" si="5"/>
        <v>-11135.812753124999</v>
      </c>
      <c r="AQ30" s="36">
        <f t="shared" si="11"/>
        <v>-7836.3126781250003</v>
      </c>
      <c r="AR30" s="31">
        <v>44602</v>
      </c>
      <c r="AS30" s="32">
        <v>-0.52800000000000002</v>
      </c>
      <c r="AT30" s="10"/>
      <c r="BU30" s="1"/>
      <c r="CC30" s="11"/>
      <c r="CD30" s="11"/>
    </row>
    <row r="31" spans="1:83" ht="15" customHeight="1" x14ac:dyDescent="0.25">
      <c r="A31">
        <v>39426</v>
      </c>
      <c r="B31" t="s">
        <v>125</v>
      </c>
      <c r="C31" t="s">
        <v>126</v>
      </c>
      <c r="D31">
        <v>11197</v>
      </c>
      <c r="E31" t="s">
        <v>127</v>
      </c>
      <c r="F31" t="s">
        <v>3</v>
      </c>
      <c r="G31" t="s">
        <v>4</v>
      </c>
      <c r="H31" t="s">
        <v>95</v>
      </c>
      <c r="I31" s="1"/>
      <c r="J31" s="1">
        <v>44927</v>
      </c>
      <c r="K31" s="1">
        <v>45017</v>
      </c>
      <c r="L31" s="1">
        <v>44927</v>
      </c>
      <c r="M31" s="2">
        <v>537829.55000000005</v>
      </c>
      <c r="N31" t="s">
        <v>6</v>
      </c>
      <c r="O31">
        <v>0.04</v>
      </c>
      <c r="P31" t="s">
        <v>8</v>
      </c>
      <c r="Q31" s="4"/>
      <c r="R31" s="1">
        <v>44927</v>
      </c>
      <c r="S31" s="1">
        <v>44927</v>
      </c>
      <c r="T31" s="1">
        <v>45017</v>
      </c>
      <c r="U31" s="1">
        <v>44927</v>
      </c>
      <c r="V31" s="5">
        <v>0.25</v>
      </c>
      <c r="W31">
        <v>90</v>
      </c>
      <c r="X31" s="6">
        <v>0</v>
      </c>
      <c r="Y31" s="6">
        <v>0</v>
      </c>
      <c r="Z31" s="6">
        <v>-5378.2955000000002</v>
      </c>
      <c r="AA31" s="6">
        <v>-5378.2955000000002</v>
      </c>
      <c r="AB31">
        <v>0</v>
      </c>
      <c r="AC31">
        <v>0</v>
      </c>
      <c r="AD31" s="7">
        <v>537829.55000000005</v>
      </c>
      <c r="AE31" s="4">
        <v>0.04</v>
      </c>
      <c r="AF31" s="8">
        <v>0</v>
      </c>
      <c r="AG31" s="6">
        <v>0</v>
      </c>
      <c r="AH31" s="6">
        <v>0</v>
      </c>
      <c r="AI31" s="9">
        <v>-5378.2955000000002</v>
      </c>
      <c r="AJ31" t="s">
        <v>6</v>
      </c>
      <c r="AO31" s="9">
        <f>AI31</f>
        <v>-5378.2955000000002</v>
      </c>
      <c r="AP31" s="37">
        <f t="shared" si="5"/>
        <v>-5378.2955000000002</v>
      </c>
      <c r="AQ31" s="9">
        <f>AI31</f>
        <v>-5378.2955000000002</v>
      </c>
      <c r="AR31" s="31">
        <v>44603</v>
      </c>
      <c r="AS31" s="32">
        <v>-0.52300000000000002</v>
      </c>
      <c r="AT31" s="10"/>
      <c r="BU31" s="1"/>
      <c r="CC31" s="11"/>
      <c r="CD31" s="11"/>
    </row>
    <row r="32" spans="1:83" ht="15" customHeight="1" x14ac:dyDescent="0.25">
      <c r="A32">
        <v>39350</v>
      </c>
      <c r="B32" t="s">
        <v>128</v>
      </c>
      <c r="C32" t="s">
        <v>129</v>
      </c>
      <c r="D32">
        <v>11198</v>
      </c>
      <c r="E32" t="s">
        <v>127</v>
      </c>
      <c r="F32" t="s">
        <v>3</v>
      </c>
      <c r="G32" t="s">
        <v>4</v>
      </c>
      <c r="H32" t="s">
        <v>95</v>
      </c>
      <c r="I32" s="1"/>
      <c r="J32" s="1">
        <v>44927</v>
      </c>
      <c r="K32" s="1">
        <v>45017</v>
      </c>
      <c r="L32" s="1">
        <v>44927</v>
      </c>
      <c r="M32" s="2">
        <v>3624800.11</v>
      </c>
      <c r="N32" t="s">
        <v>6</v>
      </c>
      <c r="O32">
        <v>0.04</v>
      </c>
      <c r="P32" t="s">
        <v>8</v>
      </c>
      <c r="Q32" s="4"/>
      <c r="R32" s="1">
        <v>44927</v>
      </c>
      <c r="S32" s="1">
        <v>44927</v>
      </c>
      <c r="T32" s="1">
        <v>45017</v>
      </c>
      <c r="U32" s="1">
        <v>44927</v>
      </c>
      <c r="V32" s="5">
        <v>0.25</v>
      </c>
      <c r="W32">
        <v>90</v>
      </c>
      <c r="X32" s="6">
        <v>0</v>
      </c>
      <c r="Y32" s="6">
        <v>0</v>
      </c>
      <c r="Z32" s="6">
        <v>-36248.001100000001</v>
      </c>
      <c r="AA32" s="6">
        <v>-36248.001100000001</v>
      </c>
      <c r="AB32">
        <v>0</v>
      </c>
      <c r="AC32">
        <v>0</v>
      </c>
      <c r="AD32" s="7">
        <v>3624800.11</v>
      </c>
      <c r="AE32" s="4">
        <v>0.04</v>
      </c>
      <c r="AF32" s="8">
        <v>0</v>
      </c>
      <c r="AG32" s="6">
        <v>0</v>
      </c>
      <c r="AH32" s="6">
        <v>0</v>
      </c>
      <c r="AI32" s="9">
        <v>-36248.001100000001</v>
      </c>
      <c r="AJ32" t="s">
        <v>6</v>
      </c>
      <c r="AO32" s="9">
        <f t="shared" ref="AO32:AO35" si="12">AI32</f>
        <v>-36248.001100000001</v>
      </c>
      <c r="AP32" s="37">
        <f t="shared" si="5"/>
        <v>-36248.001100000001</v>
      </c>
      <c r="AQ32" s="9">
        <f t="shared" ref="AQ32:AQ35" si="13">AI32</f>
        <v>-36248.001100000001</v>
      </c>
      <c r="AR32" s="31">
        <v>44606</v>
      </c>
      <c r="AS32" s="32">
        <v>-0.51600000000000001</v>
      </c>
      <c r="AT32" s="10"/>
      <c r="BU32" s="1"/>
      <c r="CC32" s="11"/>
      <c r="CD32" s="11"/>
    </row>
    <row r="33" spans="1:82" ht="15" customHeight="1" x14ac:dyDescent="0.25">
      <c r="A33">
        <v>39503</v>
      </c>
      <c r="B33" t="s">
        <v>130</v>
      </c>
      <c r="C33" t="s">
        <v>131</v>
      </c>
      <c r="D33">
        <v>11199</v>
      </c>
      <c r="E33" t="s">
        <v>127</v>
      </c>
      <c r="F33" t="s">
        <v>3</v>
      </c>
      <c r="G33" t="s">
        <v>4</v>
      </c>
      <c r="H33" t="s">
        <v>95</v>
      </c>
      <c r="I33" s="1"/>
      <c r="J33" s="1">
        <v>44927</v>
      </c>
      <c r="K33" s="1">
        <v>45017</v>
      </c>
      <c r="L33" s="1">
        <v>44927</v>
      </c>
      <c r="M33" s="2">
        <v>1946106.22</v>
      </c>
      <c r="N33" t="s">
        <v>6</v>
      </c>
      <c r="O33">
        <v>0.04</v>
      </c>
      <c r="P33" t="s">
        <v>8</v>
      </c>
      <c r="Q33" s="4"/>
      <c r="R33" s="1">
        <v>44927</v>
      </c>
      <c r="S33" s="1">
        <v>44927</v>
      </c>
      <c r="T33" s="1">
        <v>45017</v>
      </c>
      <c r="U33" s="1">
        <v>44927</v>
      </c>
      <c r="V33" s="5">
        <v>0.25</v>
      </c>
      <c r="W33">
        <v>90</v>
      </c>
      <c r="X33" s="6">
        <v>0</v>
      </c>
      <c r="Y33" s="6">
        <v>0</v>
      </c>
      <c r="Z33" s="6">
        <v>-19461.0622</v>
      </c>
      <c r="AA33" s="6">
        <v>-19461.0622</v>
      </c>
      <c r="AB33">
        <v>0</v>
      </c>
      <c r="AC33">
        <v>0</v>
      </c>
      <c r="AD33" s="7">
        <v>1946106.22</v>
      </c>
      <c r="AE33" s="4">
        <v>0.04</v>
      </c>
      <c r="AF33" s="8">
        <v>0</v>
      </c>
      <c r="AG33" s="6">
        <v>0</v>
      </c>
      <c r="AH33" s="6">
        <v>0</v>
      </c>
      <c r="AI33" s="9">
        <v>-19461.0622</v>
      </c>
      <c r="AJ33" t="s">
        <v>6</v>
      </c>
      <c r="AO33" s="9">
        <f t="shared" si="12"/>
        <v>-19461.0622</v>
      </c>
      <c r="AP33" s="37">
        <f t="shared" si="5"/>
        <v>-19461.0622</v>
      </c>
      <c r="AQ33" s="9">
        <f t="shared" si="13"/>
        <v>-19461.0622</v>
      </c>
      <c r="AR33" s="31">
        <v>44607</v>
      </c>
      <c r="AS33" s="32">
        <v>-0.52300000000000002</v>
      </c>
      <c r="AT33" s="10"/>
      <c r="BU33" s="1"/>
      <c r="CC33" s="11"/>
      <c r="CD33" s="11"/>
    </row>
    <row r="34" spans="1:82" ht="15" customHeight="1" x14ac:dyDescent="0.25">
      <c r="A34">
        <v>39580</v>
      </c>
      <c r="B34" t="s">
        <v>132</v>
      </c>
      <c r="C34" t="s">
        <v>133</v>
      </c>
      <c r="D34">
        <v>11200</v>
      </c>
      <c r="E34" t="s">
        <v>127</v>
      </c>
      <c r="F34" t="s">
        <v>3</v>
      </c>
      <c r="G34" t="s">
        <v>4</v>
      </c>
      <c r="H34" t="s">
        <v>95</v>
      </c>
      <c r="I34" s="1"/>
      <c r="J34" s="1">
        <v>44927</v>
      </c>
      <c r="K34" s="1">
        <v>45017</v>
      </c>
      <c r="L34" s="1">
        <v>44927</v>
      </c>
      <c r="M34" s="2">
        <v>846752.38</v>
      </c>
      <c r="N34" t="s">
        <v>6</v>
      </c>
      <c r="O34">
        <v>0.04</v>
      </c>
      <c r="P34" t="s">
        <v>8</v>
      </c>
      <c r="Q34" s="4"/>
      <c r="R34" s="1">
        <v>44927</v>
      </c>
      <c r="S34" s="1">
        <v>44927</v>
      </c>
      <c r="T34" s="1">
        <v>45017</v>
      </c>
      <c r="U34" s="1">
        <v>44927</v>
      </c>
      <c r="V34" s="5">
        <v>0.25</v>
      </c>
      <c r="W34">
        <v>90</v>
      </c>
      <c r="X34" s="6">
        <v>0</v>
      </c>
      <c r="Y34" s="6">
        <v>0</v>
      </c>
      <c r="Z34" s="6">
        <v>-8467.5238000000008</v>
      </c>
      <c r="AA34" s="6">
        <v>-8467.5238000000008</v>
      </c>
      <c r="AB34">
        <v>0</v>
      </c>
      <c r="AC34">
        <v>0</v>
      </c>
      <c r="AD34" s="7">
        <v>846752.38</v>
      </c>
      <c r="AE34" s="4">
        <v>0.04</v>
      </c>
      <c r="AF34" s="8">
        <v>0</v>
      </c>
      <c r="AG34" s="6">
        <v>0</v>
      </c>
      <c r="AH34" s="6">
        <v>0</v>
      </c>
      <c r="AI34" s="9">
        <v>-8467.5238000000008</v>
      </c>
      <c r="AJ34" t="s">
        <v>6</v>
      </c>
      <c r="AO34" s="9">
        <f t="shared" si="12"/>
        <v>-8467.5238000000008</v>
      </c>
      <c r="AP34" s="37">
        <f t="shared" si="5"/>
        <v>-8467.5238000000008</v>
      </c>
      <c r="AQ34" s="9">
        <f t="shared" si="13"/>
        <v>-8467.5238000000008</v>
      </c>
      <c r="AR34" s="31">
        <v>44608</v>
      </c>
      <c r="AS34" s="32">
        <v>-0.52400000000000002</v>
      </c>
      <c r="AT34" s="10"/>
      <c r="BU34" s="1"/>
      <c r="CC34" s="11"/>
      <c r="CD34" s="11"/>
    </row>
    <row r="35" spans="1:82" ht="15" customHeight="1" x14ac:dyDescent="0.25">
      <c r="A35">
        <v>39653</v>
      </c>
      <c r="B35" t="s">
        <v>134</v>
      </c>
      <c r="C35" t="s">
        <v>135</v>
      </c>
      <c r="D35">
        <v>11201</v>
      </c>
      <c r="E35" t="s">
        <v>127</v>
      </c>
      <c r="F35" t="s">
        <v>3</v>
      </c>
      <c r="G35" t="s">
        <v>4</v>
      </c>
      <c r="H35" t="s">
        <v>95</v>
      </c>
      <c r="I35" s="1"/>
      <c r="J35" s="1">
        <v>44927</v>
      </c>
      <c r="K35" s="1">
        <v>45017</v>
      </c>
      <c r="L35" s="1">
        <v>44927</v>
      </c>
      <c r="M35" s="2">
        <v>1046557.75</v>
      </c>
      <c r="N35" t="s">
        <v>6</v>
      </c>
      <c r="O35">
        <v>0.04</v>
      </c>
      <c r="P35" t="s">
        <v>8</v>
      </c>
      <c r="Q35" s="4"/>
      <c r="R35" s="1">
        <v>44927</v>
      </c>
      <c r="S35" s="1">
        <v>44927</v>
      </c>
      <c r="T35" s="1">
        <v>45017</v>
      </c>
      <c r="U35" s="1">
        <v>44927</v>
      </c>
      <c r="V35" s="5">
        <v>0.25</v>
      </c>
      <c r="W35">
        <v>90</v>
      </c>
      <c r="X35" s="6">
        <v>0</v>
      </c>
      <c r="Y35" s="6">
        <v>0</v>
      </c>
      <c r="Z35" s="6">
        <v>-10465.577499999999</v>
      </c>
      <c r="AA35" s="6">
        <v>-10465.577499999999</v>
      </c>
      <c r="AB35">
        <v>0</v>
      </c>
      <c r="AC35">
        <v>0</v>
      </c>
      <c r="AD35" s="7">
        <v>1046557.75</v>
      </c>
      <c r="AE35" s="4">
        <v>0.04</v>
      </c>
      <c r="AF35" s="8">
        <v>0</v>
      </c>
      <c r="AG35" s="6">
        <v>0</v>
      </c>
      <c r="AH35" s="6">
        <v>0</v>
      </c>
      <c r="AI35" s="9">
        <v>-10465.577499999999</v>
      </c>
      <c r="AJ35" t="s">
        <v>6</v>
      </c>
      <c r="AO35" s="9">
        <f t="shared" si="12"/>
        <v>-10465.577499999999</v>
      </c>
      <c r="AP35" s="37">
        <f t="shared" si="5"/>
        <v>-10465.577499999999</v>
      </c>
      <c r="AQ35" s="9">
        <f t="shared" si="13"/>
        <v>-10465.577499999999</v>
      </c>
      <c r="AR35" s="31">
        <v>44609</v>
      </c>
      <c r="AS35" s="32">
        <v>-0.52900000000000003</v>
      </c>
      <c r="AT35" s="10"/>
      <c r="BU35" s="1"/>
      <c r="CC35" s="11"/>
      <c r="CD35" s="11"/>
    </row>
    <row r="36" spans="1:82" ht="15" customHeight="1" x14ac:dyDescent="0.25">
      <c r="A36">
        <v>35471</v>
      </c>
      <c r="B36" t="s">
        <v>136</v>
      </c>
      <c r="C36" t="s">
        <v>137</v>
      </c>
      <c r="D36">
        <v>11205</v>
      </c>
      <c r="E36" t="s">
        <v>55</v>
      </c>
      <c r="F36" t="s">
        <v>3</v>
      </c>
      <c r="G36" t="s">
        <v>4</v>
      </c>
      <c r="H36" t="s">
        <v>114</v>
      </c>
      <c r="I36" s="1">
        <v>45015</v>
      </c>
      <c r="J36" s="1">
        <v>45015</v>
      </c>
      <c r="K36" s="1">
        <v>45107</v>
      </c>
      <c r="L36" s="1">
        <v>45107</v>
      </c>
      <c r="M36" s="2">
        <v>2648289.11</v>
      </c>
      <c r="N36" t="s">
        <v>6</v>
      </c>
      <c r="O36">
        <v>0</v>
      </c>
      <c r="P36" t="s">
        <v>109</v>
      </c>
      <c r="Q36" s="4">
        <v>1.32E-2</v>
      </c>
      <c r="R36" s="1">
        <v>45015</v>
      </c>
      <c r="S36" s="1">
        <v>45015</v>
      </c>
      <c r="T36" s="1">
        <v>45107</v>
      </c>
      <c r="U36" s="1">
        <v>45107</v>
      </c>
      <c r="V36" s="5">
        <v>0.25</v>
      </c>
      <c r="W36">
        <v>90</v>
      </c>
      <c r="X36" s="6">
        <v>0</v>
      </c>
      <c r="Y36" s="6">
        <v>0</v>
      </c>
      <c r="Z36" s="6">
        <v>0</v>
      </c>
      <c r="AA36" s="6">
        <v>0</v>
      </c>
      <c r="AB36">
        <v>0</v>
      </c>
      <c r="AC36">
        <v>0</v>
      </c>
      <c r="AD36" s="7">
        <v>2648289.11</v>
      </c>
      <c r="AE36" s="4">
        <v>0</v>
      </c>
      <c r="AF36" s="8">
        <v>1.32E-2</v>
      </c>
      <c r="AG36" s="6">
        <v>0</v>
      </c>
      <c r="AH36" s="6">
        <v>-8739.3540629999989</v>
      </c>
      <c r="AI36" s="9">
        <v>-8739.3540629999989</v>
      </c>
      <c r="AJ36" t="s">
        <v>6</v>
      </c>
      <c r="AO36" s="9">
        <f>AP36</f>
        <v>-8739.3540629999989</v>
      </c>
      <c r="AP36" s="37">
        <f t="shared" si="5"/>
        <v>-8739.3540629999989</v>
      </c>
      <c r="AQ36" s="9">
        <f>AP36</f>
        <v>-8739.3540629999989</v>
      </c>
      <c r="AR36" s="31">
        <v>44610</v>
      </c>
      <c r="AS36" s="32">
        <v>-0.52800000000000002</v>
      </c>
      <c r="AT36" s="10"/>
      <c r="BU36" s="1"/>
      <c r="CC36" s="11"/>
      <c r="CD36" s="11"/>
    </row>
    <row r="37" spans="1:82" ht="15" customHeight="1" x14ac:dyDescent="0.25">
      <c r="A37">
        <v>39773</v>
      </c>
      <c r="B37" t="s">
        <v>138</v>
      </c>
      <c r="C37" t="s">
        <v>139</v>
      </c>
      <c r="D37">
        <v>11214</v>
      </c>
      <c r="E37" t="s">
        <v>2</v>
      </c>
      <c r="F37" t="s">
        <v>3</v>
      </c>
      <c r="G37" t="s">
        <v>4</v>
      </c>
      <c r="H37" t="s">
        <v>95</v>
      </c>
      <c r="I37" s="1">
        <v>44924</v>
      </c>
      <c r="J37" s="1">
        <v>44927</v>
      </c>
      <c r="K37" s="1">
        <v>45017</v>
      </c>
      <c r="L37" s="1">
        <v>44927</v>
      </c>
      <c r="M37" s="2">
        <v>5169197.4800000004</v>
      </c>
      <c r="N37" t="s">
        <v>6</v>
      </c>
      <c r="O37" t="s">
        <v>15</v>
      </c>
      <c r="P37" t="s">
        <v>8</v>
      </c>
      <c r="Q37" s="4">
        <v>1.6E-2</v>
      </c>
      <c r="R37" s="1">
        <v>44924</v>
      </c>
      <c r="S37" s="1">
        <v>44927</v>
      </c>
      <c r="T37" s="1">
        <v>45017</v>
      </c>
      <c r="U37" s="1">
        <v>44927</v>
      </c>
      <c r="V37" s="5">
        <v>0.25</v>
      </c>
      <c r="W37">
        <v>90</v>
      </c>
      <c r="X37" s="6">
        <v>0</v>
      </c>
      <c r="Y37" s="6">
        <v>0</v>
      </c>
      <c r="Z37" s="6">
        <v>-28223.818240800003</v>
      </c>
      <c r="AA37" s="6">
        <v>-28223.818240800003</v>
      </c>
      <c r="AB37">
        <v>0</v>
      </c>
      <c r="AC37">
        <v>0</v>
      </c>
      <c r="AD37" s="7">
        <v>5169197.4800000004</v>
      </c>
      <c r="AE37" s="4">
        <v>2.1840000000000002E-2</v>
      </c>
      <c r="AF37" s="8">
        <v>1.6E-2</v>
      </c>
      <c r="AG37" s="6">
        <v>0</v>
      </c>
      <c r="AH37" s="6">
        <v>-20676.789920000003</v>
      </c>
      <c r="AI37" s="9">
        <v>-48900.60816080001</v>
      </c>
      <c r="AJ37" t="s">
        <v>6</v>
      </c>
      <c r="AK37">
        <f t="shared" ref="AK37:AK46" si="14">VLOOKUP(I37,$AR$3:$AS$604,2,FALSE)</f>
        <v>2.1840000000000002</v>
      </c>
      <c r="AL37" s="8">
        <f t="shared" ref="AL37:AL50" si="15">AK37/100+$AT$1</f>
        <v>3.184E-2</v>
      </c>
      <c r="AM37" s="35">
        <f t="shared" ref="AM37:AM50" si="16">AK37/100-$AT$1</f>
        <v>1.1840000000000002E-2</v>
      </c>
      <c r="AN37" s="4">
        <f t="shared" ref="AN37:AN50" si="17">IF(AND(RIGHT(O37,3)="Max",AM37&lt;0%),0%,AM37)</f>
        <v>1.1840000000000002E-2</v>
      </c>
      <c r="AO37" s="36">
        <f t="shared" ref="AO37:AO50" si="18">-(((AL37+AF37)*AD37*V37))</f>
        <v>-61823.601860800009</v>
      </c>
      <c r="AP37" s="37">
        <f t="shared" si="5"/>
        <v>-48900.60816080001</v>
      </c>
      <c r="AQ37" s="36">
        <f t="shared" ref="AQ37:AQ50" si="19">-(((AN37+AF37)*AD37*V37))</f>
        <v>-35977.61446080001</v>
      </c>
      <c r="AR37" s="31">
        <v>44613</v>
      </c>
      <c r="AS37" s="32">
        <v>-0.52700000000000002</v>
      </c>
      <c r="AT37" s="10"/>
      <c r="BU37" s="1"/>
      <c r="CC37" s="11"/>
      <c r="CD37" s="11"/>
    </row>
    <row r="38" spans="1:82" ht="15" customHeight="1" x14ac:dyDescent="0.25">
      <c r="A38">
        <v>39991</v>
      </c>
      <c r="B38" t="s">
        <v>140</v>
      </c>
      <c r="C38" t="s">
        <v>141</v>
      </c>
      <c r="D38">
        <v>11215</v>
      </c>
      <c r="E38" t="s">
        <v>2</v>
      </c>
      <c r="F38" t="s">
        <v>3</v>
      </c>
      <c r="G38" t="s">
        <v>4</v>
      </c>
      <c r="H38" t="s">
        <v>95</v>
      </c>
      <c r="I38" s="1">
        <v>44897</v>
      </c>
      <c r="J38" s="1">
        <v>44939</v>
      </c>
      <c r="K38" s="1">
        <v>45029</v>
      </c>
      <c r="L38" s="1">
        <v>44939</v>
      </c>
      <c r="M38" s="2">
        <v>3091930.73</v>
      </c>
      <c r="N38" t="s">
        <v>6</v>
      </c>
      <c r="O38" t="s">
        <v>15</v>
      </c>
      <c r="P38" t="s">
        <v>8</v>
      </c>
      <c r="Q38" s="4">
        <v>1.4999999999999999E-2</v>
      </c>
      <c r="R38" s="1">
        <v>44897</v>
      </c>
      <c r="S38" s="1">
        <v>44939</v>
      </c>
      <c r="T38" s="1">
        <v>45029</v>
      </c>
      <c r="U38" s="1">
        <v>44939</v>
      </c>
      <c r="V38" s="5">
        <v>0.25</v>
      </c>
      <c r="W38">
        <v>90</v>
      </c>
      <c r="X38" s="6">
        <v>0</v>
      </c>
      <c r="Y38" s="6">
        <v>0</v>
      </c>
      <c r="Z38" s="6">
        <v>-15266.407979375001</v>
      </c>
      <c r="AA38" s="6">
        <v>-15266.407979375001</v>
      </c>
      <c r="AB38">
        <v>0</v>
      </c>
      <c r="AC38">
        <v>0</v>
      </c>
      <c r="AD38" s="7">
        <v>3091930.73</v>
      </c>
      <c r="AE38" s="4">
        <v>1.975E-2</v>
      </c>
      <c r="AF38" s="8">
        <v>1.4999999999999999E-2</v>
      </c>
      <c r="AG38" s="6">
        <v>0</v>
      </c>
      <c r="AH38" s="6">
        <v>-11594.7402375</v>
      </c>
      <c r="AI38" s="9">
        <v>-26861.148216875001</v>
      </c>
      <c r="AJ38" t="s">
        <v>6</v>
      </c>
      <c r="AK38">
        <f t="shared" si="14"/>
        <v>1.9750000000000001</v>
      </c>
      <c r="AL38" s="8">
        <f t="shared" si="15"/>
        <v>2.9749999999999999E-2</v>
      </c>
      <c r="AM38" s="35">
        <f t="shared" si="16"/>
        <v>9.75E-3</v>
      </c>
      <c r="AN38" s="4">
        <f t="shared" si="17"/>
        <v>9.75E-3</v>
      </c>
      <c r="AO38" s="36">
        <f t="shared" si="18"/>
        <v>-34590.975041874997</v>
      </c>
      <c r="AP38" s="37">
        <f t="shared" si="5"/>
        <v>-26861.148216875001</v>
      </c>
      <c r="AQ38" s="36">
        <f t="shared" si="19"/>
        <v>-19131.321391875001</v>
      </c>
      <c r="AR38" s="31">
        <v>44614</v>
      </c>
      <c r="AS38" s="32">
        <v>-0.52800000000000002</v>
      </c>
      <c r="AT38" s="10"/>
      <c r="BU38" s="1"/>
      <c r="CC38" s="11"/>
      <c r="CD38" s="11"/>
    </row>
    <row r="39" spans="1:82" ht="15" customHeight="1" x14ac:dyDescent="0.25">
      <c r="A39">
        <v>40299</v>
      </c>
      <c r="B39" t="s">
        <v>142</v>
      </c>
      <c r="C39" t="s">
        <v>143</v>
      </c>
      <c r="D39">
        <v>11216</v>
      </c>
      <c r="E39" t="s">
        <v>2</v>
      </c>
      <c r="F39" t="s">
        <v>3</v>
      </c>
      <c r="G39" t="s">
        <v>4</v>
      </c>
      <c r="H39" t="s">
        <v>144</v>
      </c>
      <c r="I39" s="1">
        <v>44897</v>
      </c>
      <c r="J39" s="1">
        <v>44927</v>
      </c>
      <c r="K39" s="1">
        <v>45017</v>
      </c>
      <c r="L39" s="1">
        <v>44927</v>
      </c>
      <c r="M39" s="2">
        <v>7314918.0599999996</v>
      </c>
      <c r="N39" t="s">
        <v>6</v>
      </c>
      <c r="O39" t="s">
        <v>15</v>
      </c>
      <c r="P39" t="s">
        <v>8</v>
      </c>
      <c r="Q39" s="4">
        <v>1.2999999999999999E-2</v>
      </c>
      <c r="R39" s="1">
        <v>44897</v>
      </c>
      <c r="S39" s="1">
        <v>44927</v>
      </c>
      <c r="T39" s="1">
        <v>45017</v>
      </c>
      <c r="U39" s="1">
        <v>44927</v>
      </c>
      <c r="V39" s="5">
        <v>0.25</v>
      </c>
      <c r="W39">
        <v>90</v>
      </c>
      <c r="X39" s="6">
        <v>0</v>
      </c>
      <c r="Y39" s="6">
        <v>0</v>
      </c>
      <c r="Z39" s="6">
        <v>-36117.40792125</v>
      </c>
      <c r="AA39" s="6">
        <v>-36117.40792125</v>
      </c>
      <c r="AB39">
        <v>0</v>
      </c>
      <c r="AC39">
        <v>0</v>
      </c>
      <c r="AD39" s="7">
        <v>7314918.0599999996</v>
      </c>
      <c r="AE39" s="4">
        <v>1.975E-2</v>
      </c>
      <c r="AF39" s="8">
        <v>1.2999999999999999E-2</v>
      </c>
      <c r="AG39" s="6">
        <v>0</v>
      </c>
      <c r="AH39" s="6">
        <v>-23773.483694999999</v>
      </c>
      <c r="AI39" s="9">
        <v>-59890.891616249995</v>
      </c>
      <c r="AJ39" t="s">
        <v>6</v>
      </c>
      <c r="AK39">
        <f t="shared" si="14"/>
        <v>1.9750000000000001</v>
      </c>
      <c r="AL39" s="8">
        <f t="shared" si="15"/>
        <v>2.9749999999999999E-2</v>
      </c>
      <c r="AM39" s="35">
        <f t="shared" si="16"/>
        <v>9.75E-3</v>
      </c>
      <c r="AN39" s="4">
        <f t="shared" si="17"/>
        <v>9.75E-3</v>
      </c>
      <c r="AO39" s="36">
        <f t="shared" si="18"/>
        <v>-78178.186766249986</v>
      </c>
      <c r="AP39" s="37">
        <f t="shared" si="5"/>
        <v>-59890.891616249995</v>
      </c>
      <c r="AQ39" s="36">
        <f t="shared" si="19"/>
        <v>-41603.596466249997</v>
      </c>
      <c r="AR39" s="31">
        <v>44615</v>
      </c>
      <c r="AS39" s="32">
        <v>-0.52900000000000003</v>
      </c>
      <c r="AT39" s="10"/>
      <c r="BU39" s="1"/>
      <c r="CC39" s="11"/>
      <c r="CD39" s="11"/>
    </row>
    <row r="40" spans="1:82" ht="15" customHeight="1" x14ac:dyDescent="0.25">
      <c r="A40">
        <v>2853</v>
      </c>
      <c r="B40" t="s">
        <v>145</v>
      </c>
      <c r="C40" t="s">
        <v>146</v>
      </c>
      <c r="D40">
        <v>11235</v>
      </c>
      <c r="E40" t="s">
        <v>2</v>
      </c>
      <c r="F40" t="s">
        <v>3</v>
      </c>
      <c r="G40" t="s">
        <v>4</v>
      </c>
      <c r="H40" t="s">
        <v>147</v>
      </c>
      <c r="I40" s="1">
        <v>45015</v>
      </c>
      <c r="J40" s="1">
        <v>45015</v>
      </c>
      <c r="K40" s="1">
        <v>45107</v>
      </c>
      <c r="L40" s="1">
        <v>45015</v>
      </c>
      <c r="M40" s="2">
        <v>6287725.4100000001</v>
      </c>
      <c r="N40" t="s">
        <v>6</v>
      </c>
      <c r="O40" t="s">
        <v>15</v>
      </c>
      <c r="P40" t="s">
        <v>8</v>
      </c>
      <c r="Q40" s="4">
        <v>1.8100000000000002E-2</v>
      </c>
      <c r="R40" s="1">
        <v>45015</v>
      </c>
      <c r="S40" s="1">
        <v>45015</v>
      </c>
      <c r="T40" s="1">
        <v>45107</v>
      </c>
      <c r="U40" s="1">
        <v>45015</v>
      </c>
      <c r="V40" s="5">
        <v>0.25555555555555554</v>
      </c>
      <c r="W40">
        <v>92</v>
      </c>
      <c r="X40" s="6">
        <v>0</v>
      </c>
      <c r="Y40" s="6">
        <v>0</v>
      </c>
      <c r="Z40" s="6">
        <v>-49041.463653373336</v>
      </c>
      <c r="AA40" s="6">
        <v>-49041.463653373336</v>
      </c>
      <c r="AB40">
        <v>0</v>
      </c>
      <c r="AC40">
        <v>0</v>
      </c>
      <c r="AD40" s="7">
        <v>6287725.4100000001</v>
      </c>
      <c r="AE40" s="4">
        <v>3.0520000000000002E-2</v>
      </c>
      <c r="AF40" s="8">
        <v>1.8100000000000002E-2</v>
      </c>
      <c r="AG40" s="6">
        <v>0</v>
      </c>
      <c r="AH40" s="6">
        <v>-29084.223202033332</v>
      </c>
      <c r="AI40" s="9">
        <v>-78125.686855406675</v>
      </c>
      <c r="AJ40" t="s">
        <v>6</v>
      </c>
      <c r="AK40">
        <f t="shared" si="14"/>
        <v>3.052</v>
      </c>
      <c r="AL40" s="8">
        <f t="shared" si="15"/>
        <v>4.052E-2</v>
      </c>
      <c r="AM40" s="35">
        <f t="shared" si="16"/>
        <v>2.0520000000000004E-2</v>
      </c>
      <c r="AN40" s="4">
        <f t="shared" si="17"/>
        <v>2.0520000000000004E-2</v>
      </c>
      <c r="AO40" s="36">
        <f t="shared" si="18"/>
        <v>-94194.318458740003</v>
      </c>
      <c r="AP40" s="37">
        <f t="shared" si="5"/>
        <v>-78125.686855406675</v>
      </c>
      <c r="AQ40" s="36">
        <f t="shared" si="19"/>
        <v>-62057.055252073333</v>
      </c>
      <c r="AR40" s="31">
        <v>44616</v>
      </c>
      <c r="AS40" s="32">
        <v>-0.53</v>
      </c>
      <c r="AT40" s="10"/>
      <c r="BU40" s="1"/>
      <c r="CC40" s="11"/>
      <c r="CD40" s="11"/>
    </row>
    <row r="41" spans="1:82" ht="15" customHeight="1" x14ac:dyDescent="0.25">
      <c r="A41">
        <v>34075</v>
      </c>
      <c r="B41" t="s">
        <v>148</v>
      </c>
      <c r="C41" t="s">
        <v>149</v>
      </c>
      <c r="D41">
        <v>11242</v>
      </c>
      <c r="E41" t="s">
        <v>2</v>
      </c>
      <c r="F41" t="s">
        <v>3</v>
      </c>
      <c r="G41" t="s">
        <v>4</v>
      </c>
      <c r="H41" t="s">
        <v>144</v>
      </c>
      <c r="I41" s="1">
        <v>44897</v>
      </c>
      <c r="J41" s="1">
        <v>44927</v>
      </c>
      <c r="K41" s="1">
        <v>45017</v>
      </c>
      <c r="L41" s="1">
        <v>44927</v>
      </c>
      <c r="M41" s="2">
        <v>1327014.8999999999</v>
      </c>
      <c r="N41" t="s">
        <v>6</v>
      </c>
      <c r="O41" t="s">
        <v>15</v>
      </c>
      <c r="P41" t="s">
        <v>8</v>
      </c>
      <c r="Q41" s="4">
        <v>7.0000000000000001E-3</v>
      </c>
      <c r="R41" s="1">
        <v>44897</v>
      </c>
      <c r="S41" s="1">
        <v>44927</v>
      </c>
      <c r="T41" s="1">
        <v>45017</v>
      </c>
      <c r="U41" s="1">
        <v>44927</v>
      </c>
      <c r="V41" s="5">
        <v>0.25</v>
      </c>
      <c r="W41">
        <v>90</v>
      </c>
      <c r="X41" s="6">
        <v>0</v>
      </c>
      <c r="Y41" s="6">
        <v>0</v>
      </c>
      <c r="Z41" s="6">
        <v>-6552.13606875</v>
      </c>
      <c r="AA41" s="6">
        <v>-6552.13606875</v>
      </c>
      <c r="AB41">
        <v>0</v>
      </c>
      <c r="AC41">
        <v>0</v>
      </c>
      <c r="AD41" s="7">
        <v>1327014.8999999999</v>
      </c>
      <c r="AE41" s="4">
        <v>1.975E-2</v>
      </c>
      <c r="AF41" s="8">
        <v>7.0000000000000001E-3</v>
      </c>
      <c r="AG41" s="6">
        <v>0</v>
      </c>
      <c r="AH41" s="6">
        <v>-2322.2760749999998</v>
      </c>
      <c r="AI41" s="9">
        <v>-8874.4121437499998</v>
      </c>
      <c r="AJ41" t="s">
        <v>6</v>
      </c>
      <c r="AK41">
        <f t="shared" si="14"/>
        <v>1.9750000000000001</v>
      </c>
      <c r="AL41" s="8">
        <f t="shared" si="15"/>
        <v>2.9749999999999999E-2</v>
      </c>
      <c r="AM41" s="35">
        <f t="shared" si="16"/>
        <v>9.75E-3</v>
      </c>
      <c r="AN41" s="4">
        <f t="shared" si="17"/>
        <v>9.75E-3</v>
      </c>
      <c r="AO41" s="36">
        <f t="shared" si="18"/>
        <v>-12191.949393749999</v>
      </c>
      <c r="AP41" s="37">
        <f t="shared" si="5"/>
        <v>-8874.4121437499998</v>
      </c>
      <c r="AQ41" s="36">
        <f t="shared" si="19"/>
        <v>-5556.8748937499995</v>
      </c>
      <c r="AR41" s="31">
        <v>44617</v>
      </c>
      <c r="AS41" s="32">
        <v>-0.52800000000000002</v>
      </c>
      <c r="AT41" s="10"/>
      <c r="BU41" s="1"/>
      <c r="CC41" s="11"/>
      <c r="CD41" s="11"/>
    </row>
    <row r="42" spans="1:82" ht="15" customHeight="1" x14ac:dyDescent="0.25">
      <c r="A42">
        <v>42096</v>
      </c>
      <c r="B42" t="s">
        <v>150</v>
      </c>
      <c r="C42" t="s">
        <v>151</v>
      </c>
      <c r="D42">
        <v>11243</v>
      </c>
      <c r="E42" t="s">
        <v>2</v>
      </c>
      <c r="F42" t="s">
        <v>3</v>
      </c>
      <c r="G42" t="s">
        <v>4</v>
      </c>
      <c r="H42" t="s">
        <v>42</v>
      </c>
      <c r="I42" s="1">
        <v>44897</v>
      </c>
      <c r="J42" s="1">
        <v>44927</v>
      </c>
      <c r="K42" s="1">
        <v>45017</v>
      </c>
      <c r="L42" s="1">
        <v>44927</v>
      </c>
      <c r="M42" s="2">
        <v>4330595.1500000004</v>
      </c>
      <c r="N42" t="s">
        <v>6</v>
      </c>
      <c r="O42" t="s">
        <v>15</v>
      </c>
      <c r="P42" t="s">
        <v>8</v>
      </c>
      <c r="Q42" s="4">
        <v>1.7999999999999999E-2</v>
      </c>
      <c r="R42" s="1">
        <v>44897</v>
      </c>
      <c r="S42" s="1">
        <v>44927</v>
      </c>
      <c r="T42" s="1">
        <v>45017</v>
      </c>
      <c r="U42" s="1">
        <v>44927</v>
      </c>
      <c r="V42" s="5">
        <v>0.25</v>
      </c>
      <c r="W42">
        <v>90</v>
      </c>
      <c r="X42" s="6">
        <v>0</v>
      </c>
      <c r="Y42" s="6">
        <v>0</v>
      </c>
      <c r="Z42" s="6">
        <v>-21382.313553125001</v>
      </c>
      <c r="AA42" s="6">
        <v>-21382.313553125001</v>
      </c>
      <c r="AB42">
        <v>0</v>
      </c>
      <c r="AC42">
        <v>0</v>
      </c>
      <c r="AD42" s="7">
        <v>4330595.1500000004</v>
      </c>
      <c r="AE42" s="4">
        <v>1.975E-2</v>
      </c>
      <c r="AF42" s="8">
        <v>1.7999999999999999E-2</v>
      </c>
      <c r="AG42" s="6">
        <v>0</v>
      </c>
      <c r="AH42" s="6">
        <v>-19487.678175000001</v>
      </c>
      <c r="AI42" s="9">
        <v>-40869.991728125002</v>
      </c>
      <c r="AJ42" t="s">
        <v>6</v>
      </c>
      <c r="AK42">
        <f t="shared" si="14"/>
        <v>1.9750000000000001</v>
      </c>
      <c r="AL42" s="8">
        <f t="shared" si="15"/>
        <v>2.9749999999999999E-2</v>
      </c>
      <c r="AM42" s="35">
        <f t="shared" si="16"/>
        <v>9.75E-3</v>
      </c>
      <c r="AN42" s="4">
        <f t="shared" si="17"/>
        <v>9.75E-3</v>
      </c>
      <c r="AO42" s="36">
        <f t="shared" si="18"/>
        <v>-51696.479603125008</v>
      </c>
      <c r="AP42" s="37">
        <f t="shared" si="5"/>
        <v>-40869.991728125002</v>
      </c>
      <c r="AQ42" s="36">
        <f t="shared" si="19"/>
        <v>-30043.503853124999</v>
      </c>
      <c r="AR42" s="31">
        <v>44620</v>
      </c>
      <c r="AS42" s="32">
        <v>-0.53300000000000003</v>
      </c>
      <c r="AT42" s="10"/>
      <c r="BU42" s="1"/>
      <c r="CC42" s="11"/>
      <c r="CD42" s="11"/>
    </row>
    <row r="43" spans="1:82" ht="15" customHeight="1" x14ac:dyDescent="0.25">
      <c r="A43">
        <v>1354</v>
      </c>
      <c r="B43" t="s">
        <v>152</v>
      </c>
      <c r="C43" t="s">
        <v>153</v>
      </c>
      <c r="D43">
        <v>11244</v>
      </c>
      <c r="E43" t="s">
        <v>2</v>
      </c>
      <c r="F43" t="s">
        <v>3</v>
      </c>
      <c r="G43" t="s">
        <v>4</v>
      </c>
      <c r="H43" t="s">
        <v>56</v>
      </c>
      <c r="I43" s="1">
        <v>44924</v>
      </c>
      <c r="J43" s="1">
        <v>44927</v>
      </c>
      <c r="K43" s="1">
        <v>45017</v>
      </c>
      <c r="L43" s="1">
        <v>44927</v>
      </c>
      <c r="M43" s="2">
        <v>5953183.8200000003</v>
      </c>
      <c r="N43" t="s">
        <v>6</v>
      </c>
      <c r="O43" t="s">
        <v>7</v>
      </c>
      <c r="P43" t="s">
        <v>8</v>
      </c>
      <c r="Q43" s="4">
        <v>1.9E-2</v>
      </c>
      <c r="R43" s="1">
        <v>44924</v>
      </c>
      <c r="S43" s="1">
        <v>44927</v>
      </c>
      <c r="T43" s="1">
        <v>45017</v>
      </c>
      <c r="U43" s="1">
        <v>44927</v>
      </c>
      <c r="V43" s="5">
        <v>0.25</v>
      </c>
      <c r="W43">
        <v>90</v>
      </c>
      <c r="X43" s="6">
        <v>0</v>
      </c>
      <c r="Y43" s="6">
        <v>0</v>
      </c>
      <c r="Z43" s="6">
        <v>-32504.383657200004</v>
      </c>
      <c r="AA43" s="6">
        <v>-32504.383657200004</v>
      </c>
      <c r="AB43">
        <v>0</v>
      </c>
      <c r="AC43">
        <v>0</v>
      </c>
      <c r="AD43" s="7">
        <v>5953183.8200000003</v>
      </c>
      <c r="AE43" s="4">
        <v>2.1840000000000002E-2</v>
      </c>
      <c r="AF43" s="8">
        <v>1.9E-2</v>
      </c>
      <c r="AG43" s="6">
        <v>0</v>
      </c>
      <c r="AH43" s="6">
        <v>-28277.623145000001</v>
      </c>
      <c r="AI43" s="9">
        <v>-60782.006802200005</v>
      </c>
      <c r="AJ43" t="s">
        <v>6</v>
      </c>
      <c r="AK43">
        <f t="shared" si="14"/>
        <v>2.1840000000000002</v>
      </c>
      <c r="AL43" s="8">
        <f t="shared" si="15"/>
        <v>3.184E-2</v>
      </c>
      <c r="AM43" s="35">
        <f t="shared" si="16"/>
        <v>1.1840000000000002E-2</v>
      </c>
      <c r="AN43" s="4">
        <f t="shared" si="17"/>
        <v>1.1840000000000002E-2</v>
      </c>
      <c r="AO43" s="36">
        <f t="shared" si="18"/>
        <v>-75664.966352200005</v>
      </c>
      <c r="AP43" s="37">
        <f t="shared" si="5"/>
        <v>-60782.006802200005</v>
      </c>
      <c r="AQ43" s="36">
        <f t="shared" si="19"/>
        <v>-45899.047252199998</v>
      </c>
      <c r="AR43" s="31">
        <v>44621</v>
      </c>
      <c r="AS43" s="32">
        <v>-0.53400000000000003</v>
      </c>
      <c r="AT43" s="10"/>
      <c r="BU43" s="1"/>
      <c r="CC43" s="11"/>
      <c r="CD43" s="11"/>
    </row>
    <row r="44" spans="1:82" ht="15" customHeight="1" x14ac:dyDescent="0.25">
      <c r="A44">
        <v>42817</v>
      </c>
      <c r="B44" t="s">
        <v>154</v>
      </c>
      <c r="C44" t="s">
        <v>155</v>
      </c>
      <c r="D44">
        <v>11245</v>
      </c>
      <c r="E44" t="s">
        <v>2</v>
      </c>
      <c r="F44" t="s">
        <v>3</v>
      </c>
      <c r="G44" t="s">
        <v>4</v>
      </c>
      <c r="H44" t="s">
        <v>156</v>
      </c>
      <c r="I44" s="1">
        <v>44924</v>
      </c>
      <c r="J44" s="1">
        <v>44927</v>
      </c>
      <c r="K44" s="1">
        <v>45017</v>
      </c>
      <c r="L44" s="1">
        <v>44927</v>
      </c>
      <c r="M44" s="2">
        <v>2392149.9500000002</v>
      </c>
      <c r="N44" t="s">
        <v>6</v>
      </c>
      <c r="O44" t="s">
        <v>15</v>
      </c>
      <c r="P44" t="s">
        <v>8</v>
      </c>
      <c r="Q44" s="4"/>
      <c r="R44" s="1">
        <v>44924</v>
      </c>
      <c r="S44" s="1">
        <v>44927</v>
      </c>
      <c r="T44" s="1">
        <v>45017</v>
      </c>
      <c r="U44" s="1">
        <v>44927</v>
      </c>
      <c r="V44" s="5">
        <v>0.25</v>
      </c>
      <c r="W44">
        <v>90</v>
      </c>
      <c r="X44" s="6">
        <v>0</v>
      </c>
      <c r="Y44" s="6">
        <v>0</v>
      </c>
      <c r="Z44" s="6">
        <v>-13061.138727000001</v>
      </c>
      <c r="AA44" s="6">
        <v>-13061.138727000001</v>
      </c>
      <c r="AB44">
        <v>0</v>
      </c>
      <c r="AC44">
        <v>0</v>
      </c>
      <c r="AD44" s="7">
        <v>2392149.9500000002</v>
      </c>
      <c r="AE44" s="4">
        <v>2.1840000000000002E-2</v>
      </c>
      <c r="AF44" s="8">
        <v>0</v>
      </c>
      <c r="AG44" s="6">
        <v>0</v>
      </c>
      <c r="AH44" s="6">
        <v>0</v>
      </c>
      <c r="AI44" s="9">
        <v>-13061.138727000001</v>
      </c>
      <c r="AJ44" t="s">
        <v>6</v>
      </c>
      <c r="AK44">
        <f t="shared" si="14"/>
        <v>2.1840000000000002</v>
      </c>
      <c r="AL44" s="8">
        <f t="shared" si="15"/>
        <v>3.184E-2</v>
      </c>
      <c r="AM44" s="35">
        <f t="shared" si="16"/>
        <v>1.1840000000000002E-2</v>
      </c>
      <c r="AN44" s="4">
        <f t="shared" si="17"/>
        <v>1.1840000000000002E-2</v>
      </c>
      <c r="AO44" s="36">
        <f t="shared" si="18"/>
        <v>-19041.513602000003</v>
      </c>
      <c r="AP44" s="37">
        <f t="shared" si="5"/>
        <v>-13061.138727000001</v>
      </c>
      <c r="AQ44" s="36">
        <f t="shared" si="19"/>
        <v>-7080.7638520000019</v>
      </c>
      <c r="AR44" s="31">
        <v>44622</v>
      </c>
      <c r="AS44" s="32">
        <v>-0.53200000000000003</v>
      </c>
      <c r="AT44" s="10"/>
      <c r="BU44" s="1"/>
      <c r="CC44" s="11"/>
      <c r="CD44" s="11"/>
    </row>
    <row r="45" spans="1:82" ht="15" customHeight="1" x14ac:dyDescent="0.25">
      <c r="A45">
        <v>43099</v>
      </c>
      <c r="B45" t="s">
        <v>157</v>
      </c>
      <c r="C45" t="s">
        <v>158</v>
      </c>
      <c r="D45">
        <v>11246</v>
      </c>
      <c r="E45" t="s">
        <v>2</v>
      </c>
      <c r="F45" t="s">
        <v>3</v>
      </c>
      <c r="G45" t="s">
        <v>4</v>
      </c>
      <c r="H45" t="s">
        <v>144</v>
      </c>
      <c r="I45" s="1">
        <v>44896</v>
      </c>
      <c r="J45" s="1">
        <v>44927</v>
      </c>
      <c r="K45" s="1">
        <v>45017</v>
      </c>
      <c r="L45" s="1">
        <v>44927</v>
      </c>
      <c r="M45" s="2">
        <v>3175742.44</v>
      </c>
      <c r="N45" t="s">
        <v>6</v>
      </c>
      <c r="O45" t="s">
        <v>15</v>
      </c>
      <c r="P45" t="s">
        <v>8</v>
      </c>
      <c r="Q45" s="4">
        <v>1.95E-2</v>
      </c>
      <c r="R45" s="1">
        <v>44896</v>
      </c>
      <c r="S45" s="1">
        <v>44927</v>
      </c>
      <c r="T45" s="1">
        <v>45017</v>
      </c>
      <c r="U45" s="1">
        <v>44927</v>
      </c>
      <c r="V45" s="5">
        <v>0.25</v>
      </c>
      <c r="W45">
        <v>90</v>
      </c>
      <c r="X45" s="6">
        <v>0</v>
      </c>
      <c r="Y45" s="6">
        <v>0</v>
      </c>
      <c r="Z45" s="6">
        <v>-15656.410229200001</v>
      </c>
      <c r="AA45" s="6">
        <v>-15656.410229200001</v>
      </c>
      <c r="AB45">
        <v>0</v>
      </c>
      <c r="AC45">
        <v>0</v>
      </c>
      <c r="AD45" s="7">
        <v>3175742.44</v>
      </c>
      <c r="AE45" s="4">
        <v>1.9720000000000001E-2</v>
      </c>
      <c r="AF45" s="8">
        <v>1.95E-2</v>
      </c>
      <c r="AG45" s="6">
        <v>0</v>
      </c>
      <c r="AH45" s="6">
        <v>-15481.744395</v>
      </c>
      <c r="AI45" s="9">
        <v>-31138.1546242</v>
      </c>
      <c r="AJ45" t="s">
        <v>6</v>
      </c>
      <c r="AK45">
        <f t="shared" si="14"/>
        <v>1.972</v>
      </c>
      <c r="AL45" s="8">
        <f t="shared" si="15"/>
        <v>2.9720000000000003E-2</v>
      </c>
      <c r="AM45" s="35">
        <f t="shared" si="16"/>
        <v>9.7200000000000012E-3</v>
      </c>
      <c r="AN45" s="4">
        <f t="shared" si="17"/>
        <v>9.7200000000000012E-3</v>
      </c>
      <c r="AO45" s="36">
        <f t="shared" si="18"/>
        <v>-39077.510724200001</v>
      </c>
      <c r="AP45" s="37">
        <f t="shared" si="5"/>
        <v>-31138.1546242</v>
      </c>
      <c r="AQ45" s="36">
        <f t="shared" si="19"/>
        <v>-23198.798524200003</v>
      </c>
      <c r="AR45" s="31">
        <v>44623</v>
      </c>
      <c r="AS45" s="32">
        <v>-0.52600000000000002</v>
      </c>
      <c r="AT45" s="10"/>
      <c r="BU45" s="1"/>
      <c r="CC45" s="11"/>
      <c r="CD45" s="11"/>
    </row>
    <row r="46" spans="1:82" ht="15" customHeight="1" x14ac:dyDescent="0.25">
      <c r="A46">
        <v>43185</v>
      </c>
      <c r="B46" t="s">
        <v>159</v>
      </c>
      <c r="C46" t="s">
        <v>160</v>
      </c>
      <c r="D46">
        <v>11247</v>
      </c>
      <c r="E46" t="s">
        <v>2</v>
      </c>
      <c r="F46" t="s">
        <v>3</v>
      </c>
      <c r="G46" t="s">
        <v>4</v>
      </c>
      <c r="H46" t="s">
        <v>124</v>
      </c>
      <c r="I46" s="1">
        <v>44882</v>
      </c>
      <c r="J46" s="1">
        <v>44927</v>
      </c>
      <c r="K46" s="1">
        <v>45017</v>
      </c>
      <c r="L46" s="1">
        <v>44927</v>
      </c>
      <c r="M46" s="2">
        <v>3297467.43</v>
      </c>
      <c r="N46" t="s">
        <v>6</v>
      </c>
      <c r="O46" t="s">
        <v>15</v>
      </c>
      <c r="P46" t="s">
        <v>8</v>
      </c>
      <c r="Q46" s="4">
        <v>1.9E-2</v>
      </c>
      <c r="R46" s="1">
        <v>44882</v>
      </c>
      <c r="S46" s="1">
        <v>44927</v>
      </c>
      <c r="T46" s="1">
        <v>45017</v>
      </c>
      <c r="U46" s="1">
        <v>44927</v>
      </c>
      <c r="V46" s="5">
        <v>0.25</v>
      </c>
      <c r="W46">
        <v>90</v>
      </c>
      <c r="X46" s="6">
        <v>0</v>
      </c>
      <c r="Y46" s="6">
        <v>0</v>
      </c>
      <c r="Z46" s="6">
        <v>-14855.090772150003</v>
      </c>
      <c r="AA46" s="6">
        <v>-14855.090772150003</v>
      </c>
      <c r="AB46">
        <v>0</v>
      </c>
      <c r="AC46">
        <v>0</v>
      </c>
      <c r="AD46" s="7">
        <v>3297467.43</v>
      </c>
      <c r="AE46" s="4">
        <v>1.8020000000000001E-2</v>
      </c>
      <c r="AF46" s="8">
        <v>1.9E-2</v>
      </c>
      <c r="AG46" s="6">
        <v>0</v>
      </c>
      <c r="AH46" s="6">
        <v>-15662.9702925</v>
      </c>
      <c r="AI46" s="9">
        <v>-30518.061064650003</v>
      </c>
      <c r="AJ46" t="s">
        <v>6</v>
      </c>
      <c r="AK46">
        <f t="shared" si="14"/>
        <v>1.802</v>
      </c>
      <c r="AL46" s="8">
        <f t="shared" si="15"/>
        <v>2.8020000000000003E-2</v>
      </c>
      <c r="AM46" s="35">
        <f t="shared" si="16"/>
        <v>8.0200000000000011E-3</v>
      </c>
      <c r="AN46" s="4">
        <f t="shared" si="17"/>
        <v>8.0200000000000011E-3</v>
      </c>
      <c r="AO46" s="36">
        <f t="shared" si="18"/>
        <v>-38761.72963965001</v>
      </c>
      <c r="AP46" s="37">
        <f t="shared" si="5"/>
        <v>-30518.061064650003</v>
      </c>
      <c r="AQ46" s="36">
        <f t="shared" si="19"/>
        <v>-22274.392489650003</v>
      </c>
      <c r="AR46" s="31">
        <v>44624</v>
      </c>
      <c r="AS46" s="32">
        <v>-0.52</v>
      </c>
      <c r="AT46" s="10"/>
      <c r="BU46" s="1"/>
      <c r="CC46" s="11"/>
      <c r="CD46" s="11"/>
    </row>
    <row r="47" spans="1:82" ht="15" customHeight="1" x14ac:dyDescent="0.25">
      <c r="A47">
        <v>1690</v>
      </c>
      <c r="B47" t="s">
        <v>161</v>
      </c>
      <c r="C47" t="s">
        <v>162</v>
      </c>
      <c r="D47">
        <v>11268</v>
      </c>
      <c r="E47" t="s">
        <v>2</v>
      </c>
      <c r="F47" t="s">
        <v>3</v>
      </c>
      <c r="G47" t="s">
        <v>4</v>
      </c>
      <c r="H47" t="s">
        <v>95</v>
      </c>
      <c r="I47" s="1">
        <v>44927</v>
      </c>
      <c r="J47" s="1">
        <v>44927</v>
      </c>
      <c r="K47" s="1">
        <v>45017</v>
      </c>
      <c r="L47" s="1">
        <v>44927</v>
      </c>
      <c r="M47" s="2">
        <v>4988961.54</v>
      </c>
      <c r="N47" t="s">
        <v>6</v>
      </c>
      <c r="O47" t="s">
        <v>15</v>
      </c>
      <c r="P47" t="s">
        <v>8</v>
      </c>
      <c r="Q47" s="4">
        <v>1.3220000000000001E-2</v>
      </c>
      <c r="R47" s="1">
        <v>44927</v>
      </c>
      <c r="S47" s="1">
        <v>44927</v>
      </c>
      <c r="T47" s="1">
        <v>45017</v>
      </c>
      <c r="U47" s="1">
        <v>44927</v>
      </c>
      <c r="V47" s="5">
        <v>0.25</v>
      </c>
      <c r="W47">
        <v>90</v>
      </c>
      <c r="X47" s="6">
        <v>0</v>
      </c>
      <c r="Y47" s="6">
        <v>0</v>
      </c>
      <c r="Z47" s="6">
        <v>-26591.165008200001</v>
      </c>
      <c r="AA47" s="6">
        <v>-26591.165008200001</v>
      </c>
      <c r="AB47">
        <v>0</v>
      </c>
      <c r="AC47">
        <v>0</v>
      </c>
      <c r="AD47" s="7">
        <v>4988961.54</v>
      </c>
      <c r="AE47" s="4">
        <v>2.1320000000000002E-2</v>
      </c>
      <c r="AF47" s="8">
        <v>1.3220000000000001E-2</v>
      </c>
      <c r="AG47" s="6">
        <v>0</v>
      </c>
      <c r="AH47" s="6">
        <v>-16488.517889700001</v>
      </c>
      <c r="AI47" s="9">
        <v>-43079.682897899998</v>
      </c>
      <c r="AJ47" t="s">
        <v>6</v>
      </c>
      <c r="AK47">
        <f>VLOOKUP(I47,$AR$3:$AS$604,2,TRUE)</f>
        <v>2.1320000000000001</v>
      </c>
      <c r="AL47" s="8">
        <f t="shared" si="15"/>
        <v>3.1320000000000001E-2</v>
      </c>
      <c r="AM47" s="35">
        <f t="shared" si="16"/>
        <v>1.1320000000000002E-2</v>
      </c>
      <c r="AN47" s="4">
        <f t="shared" si="17"/>
        <v>1.1320000000000002E-2</v>
      </c>
      <c r="AO47" s="36">
        <f t="shared" si="18"/>
        <v>-55552.086747900001</v>
      </c>
      <c r="AP47" s="37">
        <f t="shared" si="5"/>
        <v>-43079.682897899998</v>
      </c>
      <c r="AQ47" s="36">
        <f t="shared" si="19"/>
        <v>-30607.279047900003</v>
      </c>
      <c r="AR47" s="31">
        <v>44627</v>
      </c>
      <c r="AS47" s="32">
        <v>-0.498</v>
      </c>
      <c r="AT47" s="10"/>
      <c r="BU47" s="1"/>
      <c r="CC47" s="11"/>
      <c r="CD47" s="11"/>
    </row>
    <row r="48" spans="1:82" ht="15" customHeight="1" x14ac:dyDescent="0.25">
      <c r="A48">
        <v>4113</v>
      </c>
      <c r="B48" t="s">
        <v>163</v>
      </c>
      <c r="C48" t="s">
        <v>164</v>
      </c>
      <c r="D48">
        <v>11271</v>
      </c>
      <c r="E48" t="s">
        <v>2</v>
      </c>
      <c r="F48" t="s">
        <v>3</v>
      </c>
      <c r="G48" t="s">
        <v>4</v>
      </c>
      <c r="H48" t="s">
        <v>95</v>
      </c>
      <c r="I48" s="1">
        <v>44897</v>
      </c>
      <c r="J48" s="1">
        <v>44927</v>
      </c>
      <c r="K48" s="1">
        <v>45017</v>
      </c>
      <c r="L48" s="1">
        <v>44927</v>
      </c>
      <c r="M48" s="2">
        <v>7911076.1600000001</v>
      </c>
      <c r="N48" t="s">
        <v>6</v>
      </c>
      <c r="O48" t="s">
        <v>15</v>
      </c>
      <c r="P48" t="s">
        <v>8</v>
      </c>
      <c r="Q48" s="4">
        <v>1.95E-2</v>
      </c>
      <c r="R48" s="1">
        <v>44897</v>
      </c>
      <c r="S48" s="1">
        <v>44927</v>
      </c>
      <c r="T48" s="1">
        <v>45017</v>
      </c>
      <c r="U48" s="1">
        <v>44927</v>
      </c>
      <c r="V48" s="5">
        <v>0.25</v>
      </c>
      <c r="W48">
        <v>90</v>
      </c>
      <c r="X48" s="6">
        <v>0</v>
      </c>
      <c r="Y48" s="6">
        <v>0</v>
      </c>
      <c r="Z48" s="6">
        <v>-39060.938540000003</v>
      </c>
      <c r="AA48" s="6">
        <v>-39060.938540000003</v>
      </c>
      <c r="AB48">
        <v>0</v>
      </c>
      <c r="AC48">
        <v>0</v>
      </c>
      <c r="AD48" s="7">
        <v>7911076.1600000001</v>
      </c>
      <c r="AE48" s="4">
        <v>1.975E-2</v>
      </c>
      <c r="AF48" s="8">
        <v>1.95E-2</v>
      </c>
      <c r="AG48" s="6">
        <v>0</v>
      </c>
      <c r="AH48" s="6">
        <v>-38566.496279999999</v>
      </c>
      <c r="AI48" s="9">
        <v>-77627.434819999995</v>
      </c>
      <c r="AJ48" t="s">
        <v>6</v>
      </c>
      <c r="AK48">
        <f>VLOOKUP(I48,$AR$3:$AS$604,2,FALSE)</f>
        <v>1.9750000000000001</v>
      </c>
      <c r="AL48" s="8">
        <f t="shared" si="15"/>
        <v>2.9749999999999999E-2</v>
      </c>
      <c r="AM48" s="35">
        <f t="shared" si="16"/>
        <v>9.75E-3</v>
      </c>
      <c r="AN48" s="4">
        <f t="shared" si="17"/>
        <v>9.75E-3</v>
      </c>
      <c r="AO48" s="36">
        <f t="shared" si="18"/>
        <v>-97405.125220000002</v>
      </c>
      <c r="AP48" s="37">
        <f t="shared" si="5"/>
        <v>-77627.434819999995</v>
      </c>
      <c r="AQ48" s="36">
        <f t="shared" si="19"/>
        <v>-57849.744419999995</v>
      </c>
      <c r="AR48" s="31">
        <v>44628</v>
      </c>
      <c r="AS48" s="32">
        <v>-0.499</v>
      </c>
      <c r="AT48" s="10"/>
      <c r="BU48" s="1"/>
      <c r="CC48" s="11"/>
      <c r="CD48" s="11"/>
    </row>
    <row r="49" spans="1:82" ht="15" customHeight="1" x14ac:dyDescent="0.25">
      <c r="A49">
        <v>4247</v>
      </c>
      <c r="B49" t="s">
        <v>165</v>
      </c>
      <c r="C49" t="s">
        <v>166</v>
      </c>
      <c r="D49">
        <v>11274</v>
      </c>
      <c r="E49" t="s">
        <v>2</v>
      </c>
      <c r="F49" t="s">
        <v>3</v>
      </c>
      <c r="G49" t="s">
        <v>4</v>
      </c>
      <c r="H49" t="s">
        <v>167</v>
      </c>
      <c r="I49" s="1">
        <v>44867</v>
      </c>
      <c r="J49" s="1">
        <v>44927</v>
      </c>
      <c r="K49" s="1">
        <v>45017</v>
      </c>
      <c r="L49" s="1">
        <v>44927</v>
      </c>
      <c r="M49" s="2">
        <v>4769195.76</v>
      </c>
      <c r="N49" t="s">
        <v>6</v>
      </c>
      <c r="O49" t="s">
        <v>7</v>
      </c>
      <c r="P49" t="s">
        <v>8</v>
      </c>
      <c r="Q49" s="4">
        <v>1.7999999999999999E-2</v>
      </c>
      <c r="R49" s="1">
        <v>44867</v>
      </c>
      <c r="S49" s="1">
        <v>44927</v>
      </c>
      <c r="T49" s="1">
        <v>45017</v>
      </c>
      <c r="U49" s="1">
        <v>44927</v>
      </c>
      <c r="V49" s="5">
        <v>0.25</v>
      </c>
      <c r="W49">
        <v>90</v>
      </c>
      <c r="X49" s="6">
        <v>0</v>
      </c>
      <c r="Y49" s="6">
        <v>0</v>
      </c>
      <c r="Z49" s="6">
        <v>-20579.079704399999</v>
      </c>
      <c r="AA49" s="6">
        <v>-20579.079704399999</v>
      </c>
      <c r="AB49">
        <v>0</v>
      </c>
      <c r="AC49">
        <v>0</v>
      </c>
      <c r="AD49" s="7">
        <v>4769195.76</v>
      </c>
      <c r="AE49" s="4">
        <v>1.7260000000000001E-2</v>
      </c>
      <c r="AF49" s="8">
        <v>1.7999999999999999E-2</v>
      </c>
      <c r="AG49" s="6">
        <v>0</v>
      </c>
      <c r="AH49" s="6">
        <v>-21461.380919999996</v>
      </c>
      <c r="AI49" s="9">
        <v>-42040.460624399995</v>
      </c>
      <c r="AJ49" t="s">
        <v>6</v>
      </c>
      <c r="AK49">
        <f>VLOOKUP(I49,$AR$3:$AS$604,2,FALSE)</f>
        <v>1.726</v>
      </c>
      <c r="AL49" s="8">
        <f t="shared" si="15"/>
        <v>2.726E-2</v>
      </c>
      <c r="AM49" s="35">
        <f t="shared" si="16"/>
        <v>7.2600000000000008E-3</v>
      </c>
      <c r="AN49" s="4">
        <f t="shared" si="17"/>
        <v>7.2600000000000008E-3</v>
      </c>
      <c r="AO49" s="36">
        <f t="shared" si="18"/>
        <v>-53963.450024399994</v>
      </c>
      <c r="AP49" s="37">
        <f t="shared" si="5"/>
        <v>-42040.460624399995</v>
      </c>
      <c r="AQ49" s="36">
        <f t="shared" si="19"/>
        <v>-30117.471224399997</v>
      </c>
      <c r="AR49" s="31">
        <v>44629</v>
      </c>
      <c r="AS49" s="32">
        <v>-0.49099999999999999</v>
      </c>
      <c r="AT49" s="10"/>
      <c r="BU49" s="1"/>
      <c r="CC49" s="11"/>
      <c r="CD49" s="11"/>
    </row>
    <row r="50" spans="1:82" ht="15" customHeight="1" x14ac:dyDescent="0.25">
      <c r="A50">
        <v>5421</v>
      </c>
      <c r="B50" t="s">
        <v>175</v>
      </c>
      <c r="C50" t="s">
        <v>176</v>
      </c>
      <c r="D50">
        <v>11286</v>
      </c>
      <c r="E50" t="s">
        <v>2</v>
      </c>
      <c r="F50" t="s">
        <v>3</v>
      </c>
      <c r="G50" t="s">
        <v>4</v>
      </c>
      <c r="H50" t="s">
        <v>42</v>
      </c>
      <c r="I50" s="1">
        <v>44916</v>
      </c>
      <c r="J50" s="1">
        <v>44946</v>
      </c>
      <c r="K50" s="1">
        <v>45036</v>
      </c>
      <c r="L50" s="1">
        <v>44946</v>
      </c>
      <c r="M50" s="2">
        <v>9407500.6300000008</v>
      </c>
      <c r="N50" t="s">
        <v>6</v>
      </c>
      <c r="O50" t="s">
        <v>7</v>
      </c>
      <c r="P50" t="s">
        <v>8</v>
      </c>
      <c r="Q50" s="4">
        <v>1.9199999999999998E-2</v>
      </c>
      <c r="R50" s="1">
        <v>44916</v>
      </c>
      <c r="S50" s="1">
        <v>44946</v>
      </c>
      <c r="T50" s="1">
        <v>45036</v>
      </c>
      <c r="U50" s="1">
        <v>44946</v>
      </c>
      <c r="V50" s="5">
        <v>0.25</v>
      </c>
      <c r="W50">
        <v>90</v>
      </c>
      <c r="X50" s="6">
        <v>0</v>
      </c>
      <c r="Y50" s="6">
        <v>0</v>
      </c>
      <c r="Z50" s="6">
        <v>-49436.415810649996</v>
      </c>
      <c r="AA50" s="6">
        <v>-49436.415810649996</v>
      </c>
      <c r="AB50">
        <v>0</v>
      </c>
      <c r="AC50">
        <v>0</v>
      </c>
      <c r="AD50" s="7">
        <v>9407500.6300000008</v>
      </c>
      <c r="AE50" s="4">
        <v>2.1019999999999997E-2</v>
      </c>
      <c r="AF50" s="8">
        <v>1.9199999999999998E-2</v>
      </c>
      <c r="AG50" s="6">
        <v>0</v>
      </c>
      <c r="AH50" s="6">
        <v>-45156.003023999998</v>
      </c>
      <c r="AI50" s="9">
        <v>-94592.418834649987</v>
      </c>
      <c r="AJ50" t="s">
        <v>6</v>
      </c>
      <c r="AK50">
        <f>VLOOKUP(I50,$AR$3:$AS$604,2,FALSE)</f>
        <v>2.1019999999999999</v>
      </c>
      <c r="AL50" s="8">
        <f t="shared" si="15"/>
        <v>3.1019999999999999E-2</v>
      </c>
      <c r="AM50" s="35">
        <f t="shared" si="16"/>
        <v>1.1019999999999997E-2</v>
      </c>
      <c r="AN50" s="4">
        <f t="shared" si="17"/>
        <v>1.1019999999999997E-2</v>
      </c>
      <c r="AO50" s="36">
        <f t="shared" si="18"/>
        <v>-118111.17040965002</v>
      </c>
      <c r="AP50" s="37">
        <f t="shared" si="5"/>
        <v>-94592.418834649987</v>
      </c>
      <c r="AQ50" s="36">
        <f t="shared" si="19"/>
        <v>-71073.667259649999</v>
      </c>
      <c r="AR50" s="31">
        <v>44630</v>
      </c>
      <c r="AS50" s="32">
        <v>-0.505</v>
      </c>
      <c r="AT50" s="10"/>
      <c r="BU50" s="1"/>
      <c r="CC50" s="11"/>
      <c r="CD50" s="11"/>
    </row>
    <row r="51" spans="1:82" ht="15" customHeight="1" x14ac:dyDescent="0.25">
      <c r="A51">
        <v>38726</v>
      </c>
      <c r="B51" t="s">
        <v>177</v>
      </c>
      <c r="C51" t="s">
        <v>178</v>
      </c>
      <c r="D51">
        <v>11310</v>
      </c>
      <c r="E51" t="s">
        <v>127</v>
      </c>
      <c r="F51" t="s">
        <v>3</v>
      </c>
      <c r="G51" t="s">
        <v>4</v>
      </c>
      <c r="H51" t="s">
        <v>179</v>
      </c>
      <c r="I51" s="1"/>
      <c r="J51" s="1">
        <v>44957</v>
      </c>
      <c r="K51" s="1">
        <v>44985</v>
      </c>
      <c r="L51" s="1">
        <v>44985</v>
      </c>
      <c r="M51" s="2">
        <v>5567305.0899999999</v>
      </c>
      <c r="N51" t="s">
        <v>6</v>
      </c>
      <c r="O51">
        <v>2.1499999999999998E-2</v>
      </c>
      <c r="P51" t="s">
        <v>109</v>
      </c>
      <c r="Q51" s="4"/>
      <c r="R51" s="1">
        <v>44985</v>
      </c>
      <c r="S51" s="1">
        <v>44957</v>
      </c>
      <c r="T51" s="1">
        <v>44985</v>
      </c>
      <c r="U51" s="1">
        <v>44985</v>
      </c>
      <c r="V51" s="5">
        <v>7.7777777777777779E-2</v>
      </c>
      <c r="W51">
        <v>28</v>
      </c>
      <c r="X51" s="6">
        <v>0</v>
      </c>
      <c r="Y51" s="6">
        <v>0</v>
      </c>
      <c r="Z51" s="6">
        <v>-9309.7712893888875</v>
      </c>
      <c r="AA51" s="6">
        <v>-9309.7712893888875</v>
      </c>
      <c r="AB51">
        <v>0</v>
      </c>
      <c r="AC51">
        <v>0</v>
      </c>
      <c r="AD51" s="7">
        <v>5567305.0899999999</v>
      </c>
      <c r="AE51" s="4">
        <v>2.1499999999999998E-2</v>
      </c>
      <c r="AF51" s="8">
        <v>0</v>
      </c>
      <c r="AG51" s="6">
        <v>0</v>
      </c>
      <c r="AH51" s="6">
        <v>0</v>
      </c>
      <c r="AI51" s="9">
        <v>-9309.7712893888875</v>
      </c>
      <c r="AJ51" t="s">
        <v>6</v>
      </c>
      <c r="AO51" s="9">
        <f t="shared" ref="AO51:AO60" si="20">AI51</f>
        <v>-9309.7712893888875</v>
      </c>
      <c r="AP51" s="37">
        <f t="shared" si="5"/>
        <v>-9309.7712893888875</v>
      </c>
      <c r="AQ51" s="9">
        <f t="shared" ref="AQ51:AQ60" si="21">AI51</f>
        <v>-9309.7712893888875</v>
      </c>
      <c r="AR51" s="1">
        <v>44631</v>
      </c>
      <c r="AS51" s="33">
        <v>-0.502</v>
      </c>
      <c r="AT51" s="10"/>
      <c r="BU51" s="1"/>
      <c r="CC51" s="11"/>
      <c r="CD51" s="11"/>
    </row>
    <row r="52" spans="1:82" ht="15" customHeight="1" x14ac:dyDescent="0.25">
      <c r="A52">
        <v>38727</v>
      </c>
      <c r="B52" t="s">
        <v>177</v>
      </c>
      <c r="C52" t="s">
        <v>178</v>
      </c>
      <c r="D52">
        <v>11310</v>
      </c>
      <c r="E52" t="s">
        <v>127</v>
      </c>
      <c r="F52" t="s">
        <v>3</v>
      </c>
      <c r="G52" t="s">
        <v>4</v>
      </c>
      <c r="H52" t="s">
        <v>179</v>
      </c>
      <c r="I52" s="1"/>
      <c r="J52" s="1">
        <v>44985</v>
      </c>
      <c r="K52" s="1">
        <v>45016</v>
      </c>
      <c r="L52" s="1">
        <v>45016</v>
      </c>
      <c r="M52" s="2">
        <v>5524322.3399999999</v>
      </c>
      <c r="N52" t="s">
        <v>6</v>
      </c>
      <c r="O52">
        <v>2.1499999999999998E-2</v>
      </c>
      <c r="P52" t="s">
        <v>109</v>
      </c>
      <c r="Q52" s="4"/>
      <c r="R52" s="1">
        <v>45016</v>
      </c>
      <c r="S52" s="1">
        <v>44985</v>
      </c>
      <c r="T52" s="1">
        <v>45016</v>
      </c>
      <c r="U52" s="1">
        <v>45016</v>
      </c>
      <c r="V52" s="5">
        <v>9.166666666666666E-2</v>
      </c>
      <c r="W52">
        <v>33</v>
      </c>
      <c r="X52" s="6">
        <v>0</v>
      </c>
      <c r="Y52" s="6">
        <v>0</v>
      </c>
      <c r="Z52" s="6">
        <v>-10887.518611749998</v>
      </c>
      <c r="AA52" s="6">
        <v>-10887.518611749998</v>
      </c>
      <c r="AB52">
        <v>0</v>
      </c>
      <c r="AC52">
        <v>0</v>
      </c>
      <c r="AD52" s="7">
        <v>5524322.3399999999</v>
      </c>
      <c r="AE52" s="4">
        <v>2.1499999999999998E-2</v>
      </c>
      <c r="AF52" s="8">
        <v>0</v>
      </c>
      <c r="AG52" s="6">
        <v>0</v>
      </c>
      <c r="AH52" s="6">
        <v>0</v>
      </c>
      <c r="AI52" s="9">
        <v>-10887.518611749998</v>
      </c>
      <c r="AJ52" t="s">
        <v>6</v>
      </c>
      <c r="AO52" s="9">
        <f t="shared" si="20"/>
        <v>-10887.518611749998</v>
      </c>
      <c r="AP52" s="37">
        <f t="shared" si="5"/>
        <v>-10887.518611749998</v>
      </c>
      <c r="AQ52" s="9">
        <f t="shared" si="21"/>
        <v>-10887.518611749998</v>
      </c>
      <c r="AR52" s="31">
        <v>44634</v>
      </c>
      <c r="AS52" s="32">
        <v>-0.5</v>
      </c>
      <c r="AT52" s="10"/>
      <c r="BU52" s="1"/>
      <c r="CC52" s="11"/>
      <c r="CD52" s="11"/>
    </row>
    <row r="53" spans="1:82" ht="15" customHeight="1" x14ac:dyDescent="0.25">
      <c r="A53">
        <v>38728</v>
      </c>
      <c r="B53" t="s">
        <v>177</v>
      </c>
      <c r="C53" t="s">
        <v>178</v>
      </c>
      <c r="D53">
        <v>11310</v>
      </c>
      <c r="E53" t="s">
        <v>127</v>
      </c>
      <c r="F53" t="s">
        <v>3</v>
      </c>
      <c r="G53" t="s">
        <v>4</v>
      </c>
      <c r="H53" t="s">
        <v>179</v>
      </c>
      <c r="I53" s="1"/>
      <c r="J53" s="1">
        <v>45016</v>
      </c>
      <c r="K53" s="1">
        <v>45046</v>
      </c>
      <c r="L53" s="1">
        <v>45046</v>
      </c>
      <c r="M53" s="2">
        <v>5481262.5800000001</v>
      </c>
      <c r="N53" t="s">
        <v>6</v>
      </c>
      <c r="O53">
        <v>2.1499999999999998E-2</v>
      </c>
      <c r="P53" t="s">
        <v>109</v>
      </c>
      <c r="Q53" s="4"/>
      <c r="R53" s="1">
        <v>45046</v>
      </c>
      <c r="S53" s="1">
        <v>45016</v>
      </c>
      <c r="T53" s="1">
        <v>45046</v>
      </c>
      <c r="U53" s="1">
        <v>45046</v>
      </c>
      <c r="V53" s="5">
        <v>8.3333333333333329E-2</v>
      </c>
      <c r="W53">
        <v>30</v>
      </c>
      <c r="X53" s="6">
        <v>0</v>
      </c>
      <c r="Y53" s="6">
        <v>0</v>
      </c>
      <c r="Z53" s="6">
        <v>-9820.5954558333324</v>
      </c>
      <c r="AA53" s="6">
        <v>-9820.5954558333324</v>
      </c>
      <c r="AB53">
        <v>0</v>
      </c>
      <c r="AC53">
        <v>0</v>
      </c>
      <c r="AD53" s="7">
        <v>5481262.5800000001</v>
      </c>
      <c r="AE53" s="4">
        <v>2.1499999999999998E-2</v>
      </c>
      <c r="AF53" s="8">
        <v>0</v>
      </c>
      <c r="AG53" s="6">
        <v>0</v>
      </c>
      <c r="AH53" s="6">
        <v>0</v>
      </c>
      <c r="AI53" s="9">
        <v>-9820.5954558333324</v>
      </c>
      <c r="AJ53" t="s">
        <v>6</v>
      </c>
      <c r="AO53" s="9">
        <f t="shared" si="20"/>
        <v>-9820.5954558333324</v>
      </c>
      <c r="AP53" s="37">
        <f t="shared" si="5"/>
        <v>-9820.5954558333324</v>
      </c>
      <c r="AQ53" s="9">
        <f t="shared" si="21"/>
        <v>-9820.5954558333324</v>
      </c>
      <c r="AR53" s="31">
        <v>44635</v>
      </c>
      <c r="AS53" s="32">
        <v>-0.502</v>
      </c>
      <c r="AT53" s="10"/>
      <c r="BU53" s="1"/>
      <c r="CC53" s="11"/>
      <c r="CD53" s="11"/>
    </row>
    <row r="54" spans="1:82" ht="15" customHeight="1" x14ac:dyDescent="0.25">
      <c r="A54">
        <v>38729</v>
      </c>
      <c r="B54" t="s">
        <v>177</v>
      </c>
      <c r="C54" t="s">
        <v>178</v>
      </c>
      <c r="D54">
        <v>11310</v>
      </c>
      <c r="E54" t="s">
        <v>127</v>
      </c>
      <c r="F54" t="s">
        <v>3</v>
      </c>
      <c r="G54" t="s">
        <v>4</v>
      </c>
      <c r="H54" t="s">
        <v>179</v>
      </c>
      <c r="I54" s="1"/>
      <c r="J54" s="1">
        <v>45046</v>
      </c>
      <c r="K54" s="1">
        <v>45077</v>
      </c>
      <c r="L54" s="1">
        <v>45077</v>
      </c>
      <c r="M54" s="2">
        <v>5438125.6799999997</v>
      </c>
      <c r="N54" t="s">
        <v>6</v>
      </c>
      <c r="O54">
        <v>2.1499999999999998E-2</v>
      </c>
      <c r="P54" t="s">
        <v>109</v>
      </c>
      <c r="Q54" s="4"/>
      <c r="R54" s="1">
        <v>45077</v>
      </c>
      <c r="S54" s="1">
        <v>45046</v>
      </c>
      <c r="T54" s="1">
        <v>45077</v>
      </c>
      <c r="U54" s="1">
        <v>45077</v>
      </c>
      <c r="V54" s="5">
        <v>8.3333333333333329E-2</v>
      </c>
      <c r="W54">
        <v>30</v>
      </c>
      <c r="X54" s="6">
        <v>0</v>
      </c>
      <c r="Y54" s="6">
        <v>0</v>
      </c>
      <c r="Z54" s="6">
        <v>-9743.3085099999989</v>
      </c>
      <c r="AA54" s="6">
        <v>-9743.3085099999989</v>
      </c>
      <c r="AB54">
        <v>0</v>
      </c>
      <c r="AC54">
        <v>0</v>
      </c>
      <c r="AD54" s="7">
        <v>5438125.6799999997</v>
      </c>
      <c r="AE54" s="4">
        <v>2.1499999999999998E-2</v>
      </c>
      <c r="AF54" s="8">
        <v>0</v>
      </c>
      <c r="AG54" s="6">
        <v>0</v>
      </c>
      <c r="AH54" s="6">
        <v>0</v>
      </c>
      <c r="AI54" s="9">
        <v>-9743.3085099999989</v>
      </c>
      <c r="AJ54" t="s">
        <v>6</v>
      </c>
      <c r="AO54" s="9">
        <f t="shared" si="20"/>
        <v>-9743.3085099999989</v>
      </c>
      <c r="AP54" s="37">
        <f t="shared" si="5"/>
        <v>-9743.3085099999989</v>
      </c>
      <c r="AQ54" s="9">
        <f t="shared" si="21"/>
        <v>-9743.3085099999989</v>
      </c>
      <c r="AR54" s="31">
        <v>44636</v>
      </c>
      <c r="AS54" s="32">
        <v>-0.48799999999999999</v>
      </c>
      <c r="AT54" s="10"/>
      <c r="BU54" s="1"/>
      <c r="CC54" s="11"/>
      <c r="CD54" s="11"/>
    </row>
    <row r="55" spans="1:82" ht="15" customHeight="1" x14ac:dyDescent="0.25">
      <c r="A55">
        <v>38730</v>
      </c>
      <c r="B55" t="s">
        <v>177</v>
      </c>
      <c r="C55" t="s">
        <v>178</v>
      </c>
      <c r="D55">
        <v>11310</v>
      </c>
      <c r="E55" t="s">
        <v>127</v>
      </c>
      <c r="F55" t="s">
        <v>3</v>
      </c>
      <c r="G55" t="s">
        <v>4</v>
      </c>
      <c r="H55" t="s">
        <v>179</v>
      </c>
      <c r="I55" s="1"/>
      <c r="J55" s="1">
        <v>45077</v>
      </c>
      <c r="K55" s="1">
        <v>45107</v>
      </c>
      <c r="L55" s="1">
        <v>45107</v>
      </c>
      <c r="M55" s="2">
        <v>5394911.4900000002</v>
      </c>
      <c r="N55" t="s">
        <v>6</v>
      </c>
      <c r="O55">
        <v>2.1499999999999998E-2</v>
      </c>
      <c r="P55" t="s">
        <v>109</v>
      </c>
      <c r="Q55" s="4"/>
      <c r="R55" s="1">
        <v>45107</v>
      </c>
      <c r="S55" s="1">
        <v>45077</v>
      </c>
      <c r="T55" s="1">
        <v>45107</v>
      </c>
      <c r="U55" s="1">
        <v>45107</v>
      </c>
      <c r="V55" s="5">
        <v>8.3333333333333329E-2</v>
      </c>
      <c r="W55">
        <v>30</v>
      </c>
      <c r="X55" s="6">
        <v>0</v>
      </c>
      <c r="Y55" s="6">
        <v>0</v>
      </c>
      <c r="Z55" s="6">
        <v>-9665.8830862499999</v>
      </c>
      <c r="AA55" s="6">
        <v>-9665.8830862499999</v>
      </c>
      <c r="AB55">
        <v>0</v>
      </c>
      <c r="AC55">
        <v>0</v>
      </c>
      <c r="AD55" s="7">
        <v>5394911.4900000002</v>
      </c>
      <c r="AE55" s="4">
        <v>2.1499999999999998E-2</v>
      </c>
      <c r="AF55" s="8">
        <v>0</v>
      </c>
      <c r="AG55" s="6">
        <v>0</v>
      </c>
      <c r="AH55" s="6">
        <v>0</v>
      </c>
      <c r="AI55" s="9">
        <v>-9665.8830862499999</v>
      </c>
      <c r="AJ55" t="s">
        <v>6</v>
      </c>
      <c r="AO55" s="9">
        <f t="shared" si="20"/>
        <v>-9665.8830862499999</v>
      </c>
      <c r="AP55" s="37">
        <f t="shared" si="5"/>
        <v>-9665.8830862499999</v>
      </c>
      <c r="AQ55" s="9">
        <f t="shared" si="21"/>
        <v>-9665.8830862499999</v>
      </c>
      <c r="AR55" s="31">
        <v>44637</v>
      </c>
      <c r="AS55" s="32">
        <v>-0.49299999999999999</v>
      </c>
      <c r="AT55" s="10"/>
      <c r="BU55" s="1"/>
      <c r="CC55" s="11"/>
      <c r="CD55" s="11"/>
    </row>
    <row r="56" spans="1:82" ht="15" customHeight="1" x14ac:dyDescent="0.25">
      <c r="A56">
        <v>38845</v>
      </c>
      <c r="B56" t="s">
        <v>180</v>
      </c>
      <c r="C56" t="s">
        <v>181</v>
      </c>
      <c r="D56">
        <v>11311</v>
      </c>
      <c r="E56" t="s">
        <v>127</v>
      </c>
      <c r="F56" t="s">
        <v>3</v>
      </c>
      <c r="G56" t="s">
        <v>4</v>
      </c>
      <c r="H56" t="s">
        <v>179</v>
      </c>
      <c r="I56" s="1"/>
      <c r="J56" s="1">
        <v>44956</v>
      </c>
      <c r="K56" s="1">
        <v>44985</v>
      </c>
      <c r="L56" s="1">
        <v>44985</v>
      </c>
      <c r="M56" s="2">
        <v>3687295.96</v>
      </c>
      <c r="N56" t="s">
        <v>6</v>
      </c>
      <c r="O56">
        <v>2.5499999999999998E-2</v>
      </c>
      <c r="P56" t="s">
        <v>109</v>
      </c>
      <c r="Q56" s="4"/>
      <c r="R56" s="1">
        <v>44985</v>
      </c>
      <c r="S56" s="1">
        <v>44956</v>
      </c>
      <c r="T56" s="1">
        <v>44985</v>
      </c>
      <c r="U56" s="1">
        <v>44985</v>
      </c>
      <c r="V56" s="5">
        <v>7.7777777777777779E-2</v>
      </c>
      <c r="W56">
        <v>28</v>
      </c>
      <c r="X56" s="6">
        <v>0</v>
      </c>
      <c r="Y56" s="6">
        <v>0</v>
      </c>
      <c r="Z56" s="6">
        <v>-7313.1369873333333</v>
      </c>
      <c r="AA56" s="6">
        <v>-7313.1369873333333</v>
      </c>
      <c r="AB56">
        <v>0</v>
      </c>
      <c r="AC56">
        <v>0</v>
      </c>
      <c r="AD56" s="7">
        <v>3687295.96</v>
      </c>
      <c r="AE56" s="4">
        <v>2.5499999999999998E-2</v>
      </c>
      <c r="AF56" s="8">
        <v>0</v>
      </c>
      <c r="AG56" s="6">
        <v>0</v>
      </c>
      <c r="AH56" s="6">
        <v>0</v>
      </c>
      <c r="AI56" s="9">
        <v>-7313.1369873333333</v>
      </c>
      <c r="AJ56" t="s">
        <v>6</v>
      </c>
      <c r="AO56" s="9">
        <f t="shared" si="20"/>
        <v>-7313.1369873333333</v>
      </c>
      <c r="AP56" s="37">
        <f t="shared" si="5"/>
        <v>-7313.1369873333333</v>
      </c>
      <c r="AQ56" s="9">
        <f t="shared" si="21"/>
        <v>-7313.1369873333333</v>
      </c>
      <c r="AR56" s="31">
        <v>44638</v>
      </c>
      <c r="AS56" s="32">
        <v>-0.48699999999999999</v>
      </c>
      <c r="AT56" s="10"/>
      <c r="BU56" s="1"/>
      <c r="CC56" s="11"/>
      <c r="CD56" s="11"/>
    </row>
    <row r="57" spans="1:82" ht="15" customHeight="1" x14ac:dyDescent="0.25">
      <c r="A57">
        <v>38846</v>
      </c>
      <c r="B57" t="s">
        <v>180</v>
      </c>
      <c r="C57" t="s">
        <v>181</v>
      </c>
      <c r="D57">
        <v>11311</v>
      </c>
      <c r="E57" t="s">
        <v>127</v>
      </c>
      <c r="F57" t="s">
        <v>3</v>
      </c>
      <c r="G57" t="s">
        <v>4</v>
      </c>
      <c r="H57" t="s">
        <v>179</v>
      </c>
      <c r="I57" s="1"/>
      <c r="J57" s="1">
        <v>44985</v>
      </c>
      <c r="K57" s="1">
        <v>45015</v>
      </c>
      <c r="L57" s="1">
        <v>45015</v>
      </c>
      <c r="M57" s="2">
        <v>3659426.04</v>
      </c>
      <c r="N57" t="s">
        <v>6</v>
      </c>
      <c r="O57">
        <v>2.5499999999999998E-2</v>
      </c>
      <c r="P57" t="s">
        <v>109</v>
      </c>
      <c r="Q57" s="4"/>
      <c r="R57" s="1">
        <v>45015</v>
      </c>
      <c r="S57" s="1">
        <v>44985</v>
      </c>
      <c r="T57" s="1">
        <v>45015</v>
      </c>
      <c r="U57" s="1">
        <v>45015</v>
      </c>
      <c r="V57" s="5">
        <v>8.8888888888888892E-2</v>
      </c>
      <c r="W57">
        <v>32</v>
      </c>
      <c r="X57" s="6">
        <v>0</v>
      </c>
      <c r="Y57" s="6">
        <v>0</v>
      </c>
      <c r="Z57" s="6">
        <v>-8294.6990239999996</v>
      </c>
      <c r="AA57" s="6">
        <v>-8294.6990239999996</v>
      </c>
      <c r="AB57">
        <v>0</v>
      </c>
      <c r="AC57">
        <v>0</v>
      </c>
      <c r="AD57" s="7">
        <v>3659426.04</v>
      </c>
      <c r="AE57" s="4">
        <v>2.5499999999999998E-2</v>
      </c>
      <c r="AF57" s="8">
        <v>0</v>
      </c>
      <c r="AG57" s="6">
        <v>0</v>
      </c>
      <c r="AH57" s="6">
        <v>0</v>
      </c>
      <c r="AI57" s="9">
        <v>-8294.6990239999996</v>
      </c>
      <c r="AJ57" t="s">
        <v>6</v>
      </c>
      <c r="AO57" s="9">
        <f t="shared" si="20"/>
        <v>-8294.6990239999996</v>
      </c>
      <c r="AP57" s="37">
        <f t="shared" si="5"/>
        <v>-8294.6990239999996</v>
      </c>
      <c r="AQ57" s="9">
        <f t="shared" si="21"/>
        <v>-8294.6990239999996</v>
      </c>
      <c r="AR57" s="31">
        <v>44641</v>
      </c>
      <c r="AS57" s="32">
        <v>-0.49399999999999999</v>
      </c>
      <c r="AT57" s="10"/>
      <c r="BU57" s="1"/>
      <c r="CC57" s="11"/>
      <c r="CD57" s="11"/>
    </row>
    <row r="58" spans="1:82" ht="15" customHeight="1" x14ac:dyDescent="0.25">
      <c r="A58">
        <v>38847</v>
      </c>
      <c r="B58" t="s">
        <v>180</v>
      </c>
      <c r="C58" t="s">
        <v>181</v>
      </c>
      <c r="D58">
        <v>11311</v>
      </c>
      <c r="E58" t="s">
        <v>127</v>
      </c>
      <c r="F58" t="s">
        <v>3</v>
      </c>
      <c r="G58" t="s">
        <v>4</v>
      </c>
      <c r="H58" t="s">
        <v>179</v>
      </c>
      <c r="I58" s="1"/>
      <c r="J58" s="1">
        <v>45015</v>
      </c>
      <c r="K58" s="1">
        <v>45046</v>
      </c>
      <c r="L58" s="1">
        <v>45046</v>
      </c>
      <c r="M58" s="2">
        <v>3631496.9</v>
      </c>
      <c r="N58" t="s">
        <v>6</v>
      </c>
      <c r="O58">
        <v>2.5499999999999998E-2</v>
      </c>
      <c r="P58" t="s">
        <v>109</v>
      </c>
      <c r="Q58" s="4"/>
      <c r="R58" s="1">
        <v>45046</v>
      </c>
      <c r="S58" s="1">
        <v>45015</v>
      </c>
      <c r="T58" s="1">
        <v>45046</v>
      </c>
      <c r="U58" s="1">
        <v>45046</v>
      </c>
      <c r="V58" s="5">
        <v>8.3333333333333329E-2</v>
      </c>
      <c r="W58">
        <v>30</v>
      </c>
      <c r="X58" s="6">
        <v>0</v>
      </c>
      <c r="Y58" s="6">
        <v>0</v>
      </c>
      <c r="Z58" s="6">
        <v>-7716.9309124999982</v>
      </c>
      <c r="AA58" s="6">
        <v>-7716.9309124999982</v>
      </c>
      <c r="AB58">
        <v>0</v>
      </c>
      <c r="AC58">
        <v>0</v>
      </c>
      <c r="AD58" s="7">
        <v>3631496.9</v>
      </c>
      <c r="AE58" s="4">
        <v>2.5499999999999998E-2</v>
      </c>
      <c r="AF58" s="8">
        <v>0</v>
      </c>
      <c r="AG58" s="6">
        <v>0</v>
      </c>
      <c r="AH58" s="6">
        <v>0</v>
      </c>
      <c r="AI58" s="9">
        <v>-7716.9309124999982</v>
      </c>
      <c r="AJ58" t="s">
        <v>6</v>
      </c>
      <c r="AO58" s="9">
        <f t="shared" si="20"/>
        <v>-7716.9309124999982</v>
      </c>
      <c r="AP58" s="37">
        <f t="shared" si="5"/>
        <v>-7716.9309124999982</v>
      </c>
      <c r="AQ58" s="9">
        <f t="shared" si="21"/>
        <v>-7716.9309124999982</v>
      </c>
      <c r="AR58" s="31">
        <v>44642</v>
      </c>
      <c r="AS58" s="32">
        <v>-0.499</v>
      </c>
      <c r="AT58" s="10"/>
      <c r="BU58" s="1"/>
      <c r="CC58" s="11"/>
      <c r="CD58" s="11"/>
    </row>
    <row r="59" spans="1:82" ht="15" customHeight="1" x14ac:dyDescent="0.25">
      <c r="A59">
        <v>38848</v>
      </c>
      <c r="B59" t="s">
        <v>180</v>
      </c>
      <c r="C59" t="s">
        <v>181</v>
      </c>
      <c r="D59">
        <v>11311</v>
      </c>
      <c r="E59" t="s">
        <v>127</v>
      </c>
      <c r="F59" t="s">
        <v>3</v>
      </c>
      <c r="G59" t="s">
        <v>4</v>
      </c>
      <c r="H59" t="s">
        <v>179</v>
      </c>
      <c r="I59" s="1"/>
      <c r="J59" s="1">
        <v>45046</v>
      </c>
      <c r="K59" s="1">
        <v>45076</v>
      </c>
      <c r="L59" s="1">
        <v>45076</v>
      </c>
      <c r="M59" s="2">
        <v>3603508.41</v>
      </c>
      <c r="N59" t="s">
        <v>6</v>
      </c>
      <c r="O59">
        <v>2.5499999999999998E-2</v>
      </c>
      <c r="P59" t="s">
        <v>109</v>
      </c>
      <c r="Q59" s="4"/>
      <c r="R59" s="1">
        <v>45076</v>
      </c>
      <c r="S59" s="1">
        <v>45046</v>
      </c>
      <c r="T59" s="1">
        <v>45076</v>
      </c>
      <c r="U59" s="1">
        <v>45076</v>
      </c>
      <c r="V59" s="5">
        <v>8.3333333333333329E-2</v>
      </c>
      <c r="W59">
        <v>30</v>
      </c>
      <c r="X59" s="6">
        <v>0</v>
      </c>
      <c r="Y59" s="6">
        <v>0</v>
      </c>
      <c r="Z59" s="6">
        <v>-7657.4553712499992</v>
      </c>
      <c r="AA59" s="6">
        <v>-7657.4553712499992</v>
      </c>
      <c r="AB59">
        <v>0</v>
      </c>
      <c r="AC59">
        <v>0</v>
      </c>
      <c r="AD59" s="7">
        <v>3603508.41</v>
      </c>
      <c r="AE59" s="4">
        <v>2.5499999999999998E-2</v>
      </c>
      <c r="AF59" s="8">
        <v>0</v>
      </c>
      <c r="AG59" s="6">
        <v>0</v>
      </c>
      <c r="AH59" s="6">
        <v>0</v>
      </c>
      <c r="AI59" s="9">
        <v>-7657.4553712499992</v>
      </c>
      <c r="AJ59" t="s">
        <v>6</v>
      </c>
      <c r="AO59" s="9">
        <f t="shared" si="20"/>
        <v>-7657.4553712499992</v>
      </c>
      <c r="AP59" s="37">
        <f t="shared" si="5"/>
        <v>-7657.4553712499992</v>
      </c>
      <c r="AQ59" s="9">
        <f t="shared" si="21"/>
        <v>-7657.4553712499992</v>
      </c>
      <c r="AR59" s="31">
        <v>44643</v>
      </c>
      <c r="AS59" s="32">
        <v>-0.49299999999999999</v>
      </c>
      <c r="AT59" s="10"/>
      <c r="BU59" s="1"/>
      <c r="CC59" s="11"/>
      <c r="CD59" s="11"/>
    </row>
    <row r="60" spans="1:82" ht="15" customHeight="1" x14ac:dyDescent="0.25">
      <c r="A60">
        <v>38849</v>
      </c>
      <c r="B60" t="s">
        <v>180</v>
      </c>
      <c r="C60" t="s">
        <v>181</v>
      </c>
      <c r="D60">
        <v>11311</v>
      </c>
      <c r="E60" t="s">
        <v>127</v>
      </c>
      <c r="F60" t="s">
        <v>3</v>
      </c>
      <c r="G60" t="s">
        <v>4</v>
      </c>
      <c r="H60" t="s">
        <v>179</v>
      </c>
      <c r="I60" s="1"/>
      <c r="J60" s="1">
        <v>45076</v>
      </c>
      <c r="K60" s="1">
        <v>45107</v>
      </c>
      <c r="L60" s="1">
        <v>45107</v>
      </c>
      <c r="M60" s="2">
        <v>3575460.45</v>
      </c>
      <c r="N60" t="s">
        <v>6</v>
      </c>
      <c r="O60">
        <v>2.5499999999999998E-2</v>
      </c>
      <c r="P60" t="s">
        <v>109</v>
      </c>
      <c r="Q60" s="4"/>
      <c r="R60" s="1">
        <v>45107</v>
      </c>
      <c r="S60" s="1">
        <v>45076</v>
      </c>
      <c r="T60" s="1">
        <v>45107</v>
      </c>
      <c r="U60" s="1">
        <v>45107</v>
      </c>
      <c r="V60" s="5">
        <v>8.3333333333333329E-2</v>
      </c>
      <c r="W60">
        <v>30</v>
      </c>
      <c r="X60" s="6">
        <v>0</v>
      </c>
      <c r="Y60" s="6">
        <v>0</v>
      </c>
      <c r="Z60" s="6">
        <v>-7597.8534562499999</v>
      </c>
      <c r="AA60" s="6">
        <v>-7597.8534562499999</v>
      </c>
      <c r="AB60">
        <v>0</v>
      </c>
      <c r="AC60">
        <v>0</v>
      </c>
      <c r="AD60" s="7">
        <v>3575460.45</v>
      </c>
      <c r="AE60" s="4">
        <v>2.5499999999999998E-2</v>
      </c>
      <c r="AF60" s="8">
        <v>0</v>
      </c>
      <c r="AG60" s="6">
        <v>0</v>
      </c>
      <c r="AH60" s="6">
        <v>0</v>
      </c>
      <c r="AI60" s="9">
        <v>-7597.8534562499999</v>
      </c>
      <c r="AJ60" t="s">
        <v>6</v>
      </c>
      <c r="AO60" s="9">
        <f t="shared" si="20"/>
        <v>-7597.8534562499999</v>
      </c>
      <c r="AP60" s="37">
        <f t="shared" si="5"/>
        <v>-7597.8534562499999</v>
      </c>
      <c r="AQ60" s="9">
        <f t="shared" si="21"/>
        <v>-7597.8534562499999</v>
      </c>
      <c r="AR60" s="31">
        <v>44644</v>
      </c>
      <c r="AS60" s="32">
        <v>-0.48299999999999998</v>
      </c>
      <c r="AT60" s="10"/>
      <c r="BU60" s="1"/>
      <c r="CC60" s="11"/>
      <c r="CD60" s="11"/>
    </row>
    <row r="61" spans="1:82" ht="15" customHeight="1" x14ac:dyDescent="0.25">
      <c r="A61">
        <v>53116</v>
      </c>
      <c r="B61" t="s">
        <v>182</v>
      </c>
      <c r="C61" t="s">
        <v>183</v>
      </c>
      <c r="D61">
        <v>11342</v>
      </c>
      <c r="E61" t="s">
        <v>2</v>
      </c>
      <c r="F61" t="s">
        <v>3</v>
      </c>
      <c r="G61" t="s">
        <v>4</v>
      </c>
      <c r="H61" t="s">
        <v>56</v>
      </c>
      <c r="I61" s="1">
        <v>44924</v>
      </c>
      <c r="J61" s="1">
        <v>44927</v>
      </c>
      <c r="K61" s="1">
        <v>45017</v>
      </c>
      <c r="L61" s="1">
        <v>44927</v>
      </c>
      <c r="M61" s="2">
        <v>5376209.4400000004</v>
      </c>
      <c r="N61" t="s">
        <v>6</v>
      </c>
      <c r="O61" t="s">
        <v>15</v>
      </c>
      <c r="P61" t="s">
        <v>8</v>
      </c>
      <c r="Q61" s="4">
        <v>1.6E-2</v>
      </c>
      <c r="R61" s="1">
        <v>44924</v>
      </c>
      <c r="S61" s="1">
        <v>44927</v>
      </c>
      <c r="T61" s="1">
        <v>45017</v>
      </c>
      <c r="U61" s="1">
        <v>44927</v>
      </c>
      <c r="V61" s="5">
        <v>0.25</v>
      </c>
      <c r="W61">
        <v>90</v>
      </c>
      <c r="X61" s="6">
        <v>0</v>
      </c>
      <c r="Y61" s="6">
        <v>0</v>
      </c>
      <c r="Z61" s="6">
        <v>-29354.103542400004</v>
      </c>
      <c r="AA61" s="6">
        <v>-29354.103542400004</v>
      </c>
      <c r="AB61">
        <v>0</v>
      </c>
      <c r="AC61">
        <v>0</v>
      </c>
      <c r="AD61" s="7">
        <v>5376209.4400000004</v>
      </c>
      <c r="AE61" s="4">
        <v>2.1840000000000002E-2</v>
      </c>
      <c r="AF61" s="8">
        <v>1.6E-2</v>
      </c>
      <c r="AG61" s="6">
        <v>0</v>
      </c>
      <c r="AH61" s="6">
        <v>-21504.837760000002</v>
      </c>
      <c r="AI61" s="9">
        <v>-50858.94130240001</v>
      </c>
      <c r="AJ61" t="s">
        <v>6</v>
      </c>
      <c r="AK61">
        <f>VLOOKUP(I61,$AR$3:$AS$604,2,FALSE)</f>
        <v>2.1840000000000002</v>
      </c>
      <c r="AL61" s="8">
        <f>AK61/100+$AT$1</f>
        <v>3.184E-2</v>
      </c>
      <c r="AM61" s="35">
        <f>AK61/100-$AT$1</f>
        <v>1.1840000000000002E-2</v>
      </c>
      <c r="AN61" s="4">
        <f>IF(AND(RIGHT(O61,3)="Max",AM61&lt;0%),0%,AM61)</f>
        <v>1.1840000000000002E-2</v>
      </c>
      <c r="AO61" s="36">
        <f>-(((AL61+AF61)*AD61*V61))</f>
        <v>-64299.464902400003</v>
      </c>
      <c r="AP61" s="37">
        <f t="shared" si="5"/>
        <v>-50858.94130240001</v>
      </c>
      <c r="AQ61" s="36">
        <f>-(((AN61+AF61)*AD61*V61))</f>
        <v>-37418.417702400009</v>
      </c>
      <c r="AR61" s="31">
        <v>44645</v>
      </c>
      <c r="AS61" s="32">
        <v>-0.47699999999999998</v>
      </c>
      <c r="AT61" s="10"/>
      <c r="BU61" s="1"/>
      <c r="CC61" s="11"/>
      <c r="CD61" s="11"/>
    </row>
    <row r="62" spans="1:82" ht="15" customHeight="1" x14ac:dyDescent="0.25">
      <c r="A62">
        <v>80</v>
      </c>
      <c r="B62" t="s">
        <v>186</v>
      </c>
      <c r="C62" t="s">
        <v>187</v>
      </c>
      <c r="D62">
        <v>11354</v>
      </c>
      <c r="E62" t="s">
        <v>127</v>
      </c>
      <c r="F62" t="s">
        <v>3</v>
      </c>
      <c r="G62" t="s">
        <v>4</v>
      </c>
      <c r="H62" t="s">
        <v>188</v>
      </c>
      <c r="I62" s="1"/>
      <c r="J62" s="1">
        <v>44956</v>
      </c>
      <c r="K62" s="1">
        <v>44985</v>
      </c>
      <c r="L62" s="1">
        <v>44985</v>
      </c>
      <c r="M62" s="2">
        <v>1626767.53</v>
      </c>
      <c r="N62" t="s">
        <v>6</v>
      </c>
      <c r="O62">
        <v>1.7500000000000002E-2</v>
      </c>
      <c r="P62" t="s">
        <v>109</v>
      </c>
      <c r="Q62" s="4"/>
      <c r="R62" s="1">
        <v>44985</v>
      </c>
      <c r="S62" s="1">
        <v>44956</v>
      </c>
      <c r="T62" s="1">
        <v>44985</v>
      </c>
      <c r="U62" s="1">
        <v>44985</v>
      </c>
      <c r="V62" s="5">
        <v>7.7777777777777779E-2</v>
      </c>
      <c r="W62">
        <v>28</v>
      </c>
      <c r="X62" s="6">
        <v>0</v>
      </c>
      <c r="Y62" s="6">
        <v>0</v>
      </c>
      <c r="Z62" s="6">
        <v>-2214.2113602777781</v>
      </c>
      <c r="AA62" s="6">
        <v>-2214.2113602777781</v>
      </c>
      <c r="AB62">
        <v>0</v>
      </c>
      <c r="AC62">
        <v>0</v>
      </c>
      <c r="AD62" s="7">
        <v>1626767.53</v>
      </c>
      <c r="AE62" s="4">
        <v>1.7500000000000002E-2</v>
      </c>
      <c r="AF62" s="8">
        <v>0</v>
      </c>
      <c r="AG62" s="6">
        <v>0</v>
      </c>
      <c r="AH62" s="6">
        <v>0</v>
      </c>
      <c r="AI62" s="9">
        <v>-2214.2113602777781</v>
      </c>
      <c r="AJ62" t="s">
        <v>6</v>
      </c>
      <c r="AO62" s="9">
        <f t="shared" ref="AO62:AO88" si="22">AI62</f>
        <v>-2214.2113602777781</v>
      </c>
      <c r="AP62" s="37">
        <f t="shared" si="5"/>
        <v>-2214.2113602777781</v>
      </c>
      <c r="AQ62" s="9">
        <f t="shared" ref="AQ62:AQ88" si="23">AI62</f>
        <v>-2214.2113602777781</v>
      </c>
      <c r="AR62" s="31">
        <v>44648</v>
      </c>
      <c r="AS62" s="32">
        <v>-0.47699999999999998</v>
      </c>
      <c r="AT62" s="10"/>
      <c r="BU62" s="1"/>
      <c r="CC62" s="11"/>
      <c r="CD62" s="11"/>
    </row>
    <row r="63" spans="1:82" ht="15" customHeight="1" x14ac:dyDescent="0.25">
      <c r="A63">
        <v>81</v>
      </c>
      <c r="B63" t="s">
        <v>186</v>
      </c>
      <c r="C63" t="s">
        <v>187</v>
      </c>
      <c r="D63">
        <v>11354</v>
      </c>
      <c r="E63" t="s">
        <v>127</v>
      </c>
      <c r="F63" t="s">
        <v>3</v>
      </c>
      <c r="G63" t="s">
        <v>4</v>
      </c>
      <c r="H63" t="s">
        <v>188</v>
      </c>
      <c r="I63" s="1"/>
      <c r="J63" s="1">
        <v>44985</v>
      </c>
      <c r="K63" s="1">
        <v>45015</v>
      </c>
      <c r="L63" s="1">
        <v>45015</v>
      </c>
      <c r="M63" s="2">
        <v>1588235.73</v>
      </c>
      <c r="N63" t="s">
        <v>6</v>
      </c>
      <c r="O63">
        <v>1.7500000000000002E-2</v>
      </c>
      <c r="P63" t="s">
        <v>109</v>
      </c>
      <c r="Q63" s="4"/>
      <c r="R63" s="1">
        <v>45015</v>
      </c>
      <c r="S63" s="1">
        <v>44985</v>
      </c>
      <c r="T63" s="1">
        <v>45015</v>
      </c>
      <c r="U63" s="1">
        <v>45015</v>
      </c>
      <c r="V63" s="5">
        <v>8.8888888888888892E-2</v>
      </c>
      <c r="W63">
        <v>32</v>
      </c>
      <c r="X63" s="6">
        <v>0</v>
      </c>
      <c r="Y63" s="6">
        <v>0</v>
      </c>
      <c r="Z63" s="6">
        <v>-2470.5889133333335</v>
      </c>
      <c r="AA63" s="6">
        <v>-2470.5889133333335</v>
      </c>
      <c r="AB63">
        <v>0</v>
      </c>
      <c r="AC63">
        <v>0</v>
      </c>
      <c r="AD63" s="7">
        <v>1588235.73</v>
      </c>
      <c r="AE63" s="4">
        <v>1.7500000000000002E-2</v>
      </c>
      <c r="AF63" s="8">
        <v>0</v>
      </c>
      <c r="AG63" s="6">
        <v>0</v>
      </c>
      <c r="AH63" s="6">
        <v>0</v>
      </c>
      <c r="AI63" s="9">
        <v>-2470.5889133333335</v>
      </c>
      <c r="AJ63" t="s">
        <v>6</v>
      </c>
      <c r="AO63" s="9">
        <f t="shared" si="22"/>
        <v>-2470.5889133333335</v>
      </c>
      <c r="AP63" s="37">
        <f t="shared" si="5"/>
        <v>-2470.5889133333335</v>
      </c>
      <c r="AQ63" s="9">
        <f t="shared" si="23"/>
        <v>-2470.5889133333335</v>
      </c>
      <c r="AR63" s="31">
        <v>44649</v>
      </c>
      <c r="AS63" s="32">
        <v>-0.47299999999999998</v>
      </c>
      <c r="AT63" s="10"/>
      <c r="BU63" s="1"/>
      <c r="CC63" s="11"/>
      <c r="CD63" s="11"/>
    </row>
    <row r="64" spans="1:82" ht="15" customHeight="1" x14ac:dyDescent="0.25">
      <c r="A64">
        <v>82</v>
      </c>
      <c r="B64" t="s">
        <v>186</v>
      </c>
      <c r="C64" t="s">
        <v>187</v>
      </c>
      <c r="D64">
        <v>11354</v>
      </c>
      <c r="E64" t="s">
        <v>127</v>
      </c>
      <c r="F64" t="s">
        <v>3</v>
      </c>
      <c r="G64" t="s">
        <v>4</v>
      </c>
      <c r="H64" t="s">
        <v>188</v>
      </c>
      <c r="I64" s="1"/>
      <c r="J64" s="1">
        <v>45015</v>
      </c>
      <c r="K64" s="1">
        <v>45046</v>
      </c>
      <c r="L64" s="1">
        <v>45046</v>
      </c>
      <c r="M64" s="2">
        <v>1549647.74</v>
      </c>
      <c r="N64" t="s">
        <v>6</v>
      </c>
      <c r="O64">
        <v>1.7500000000000002E-2</v>
      </c>
      <c r="P64" t="s">
        <v>109</v>
      </c>
      <c r="Q64" s="4"/>
      <c r="R64" s="1">
        <v>45046</v>
      </c>
      <c r="S64" s="1">
        <v>45015</v>
      </c>
      <c r="T64" s="1">
        <v>45046</v>
      </c>
      <c r="U64" s="1">
        <v>45046</v>
      </c>
      <c r="V64" s="5">
        <v>8.3333333333333329E-2</v>
      </c>
      <c r="W64">
        <v>30</v>
      </c>
      <c r="X64" s="6">
        <v>0</v>
      </c>
      <c r="Y64" s="6">
        <v>0</v>
      </c>
      <c r="Z64" s="6">
        <v>-2259.9029541666669</v>
      </c>
      <c r="AA64" s="6">
        <v>-2259.9029541666669</v>
      </c>
      <c r="AB64">
        <v>0</v>
      </c>
      <c r="AC64">
        <v>0</v>
      </c>
      <c r="AD64" s="7">
        <v>1549647.74</v>
      </c>
      <c r="AE64" s="4">
        <v>1.7500000000000002E-2</v>
      </c>
      <c r="AF64" s="8">
        <v>0</v>
      </c>
      <c r="AG64" s="6">
        <v>0</v>
      </c>
      <c r="AH64" s="6">
        <v>0</v>
      </c>
      <c r="AI64" s="9">
        <v>-2259.9029541666669</v>
      </c>
      <c r="AJ64" t="s">
        <v>6</v>
      </c>
      <c r="AO64" s="9">
        <f t="shared" si="22"/>
        <v>-2259.9029541666669</v>
      </c>
      <c r="AP64" s="37">
        <f t="shared" si="5"/>
        <v>-2259.9029541666669</v>
      </c>
      <c r="AQ64" s="9">
        <f t="shared" si="23"/>
        <v>-2259.9029541666669</v>
      </c>
      <c r="AR64" s="31">
        <v>44650</v>
      </c>
      <c r="AS64" s="32">
        <v>-0.46400000000000002</v>
      </c>
      <c r="AT64" s="10"/>
      <c r="BU64" s="1"/>
      <c r="CC64" s="11"/>
      <c r="CD64" s="11"/>
    </row>
    <row r="65" spans="1:82" ht="15" customHeight="1" x14ac:dyDescent="0.25">
      <c r="A65">
        <v>83</v>
      </c>
      <c r="B65" t="s">
        <v>186</v>
      </c>
      <c r="C65" t="s">
        <v>187</v>
      </c>
      <c r="D65">
        <v>11354</v>
      </c>
      <c r="E65" t="s">
        <v>127</v>
      </c>
      <c r="F65" t="s">
        <v>3</v>
      </c>
      <c r="G65" t="s">
        <v>4</v>
      </c>
      <c r="H65" t="s">
        <v>188</v>
      </c>
      <c r="I65" s="1"/>
      <c r="J65" s="1">
        <v>45046</v>
      </c>
      <c r="K65" s="1">
        <v>45076</v>
      </c>
      <c r="L65" s="1">
        <v>45076</v>
      </c>
      <c r="M65" s="2">
        <v>1511003.47</v>
      </c>
      <c r="N65" t="s">
        <v>6</v>
      </c>
      <c r="O65">
        <v>1.7500000000000002E-2</v>
      </c>
      <c r="P65" t="s">
        <v>109</v>
      </c>
      <c r="Q65" s="4"/>
      <c r="R65" s="1">
        <v>45076</v>
      </c>
      <c r="S65" s="1">
        <v>45046</v>
      </c>
      <c r="T65" s="1">
        <v>45076</v>
      </c>
      <c r="U65" s="1">
        <v>45076</v>
      </c>
      <c r="V65" s="5">
        <v>8.3333333333333329E-2</v>
      </c>
      <c r="W65">
        <v>30</v>
      </c>
      <c r="X65" s="6">
        <v>0</v>
      </c>
      <c r="Y65" s="6">
        <v>0</v>
      </c>
      <c r="Z65" s="6">
        <v>-2203.5467270833333</v>
      </c>
      <c r="AA65" s="6">
        <v>-2203.5467270833333</v>
      </c>
      <c r="AB65">
        <v>0</v>
      </c>
      <c r="AC65">
        <v>0</v>
      </c>
      <c r="AD65" s="7">
        <v>1511003.47</v>
      </c>
      <c r="AE65" s="4">
        <v>1.7500000000000002E-2</v>
      </c>
      <c r="AF65" s="8">
        <v>0</v>
      </c>
      <c r="AG65" s="6">
        <v>0</v>
      </c>
      <c r="AH65" s="6">
        <v>0</v>
      </c>
      <c r="AI65" s="9">
        <v>-2203.5467270833333</v>
      </c>
      <c r="AJ65" t="s">
        <v>6</v>
      </c>
      <c r="AO65" s="9">
        <f t="shared" si="22"/>
        <v>-2203.5467270833333</v>
      </c>
      <c r="AP65" s="37">
        <f t="shared" si="5"/>
        <v>-2203.5467270833333</v>
      </c>
      <c r="AQ65" s="9">
        <f t="shared" si="23"/>
        <v>-2203.5467270833333</v>
      </c>
      <c r="AR65" s="31">
        <v>44651</v>
      </c>
      <c r="AS65" s="32">
        <v>-0.45800000000000002</v>
      </c>
      <c r="AT65" s="10"/>
      <c r="BU65" s="1"/>
      <c r="CC65" s="11"/>
      <c r="CD65" s="11"/>
    </row>
    <row r="66" spans="1:82" ht="15" customHeight="1" x14ac:dyDescent="0.25">
      <c r="A66">
        <v>84</v>
      </c>
      <c r="B66" t="s">
        <v>186</v>
      </c>
      <c r="C66" t="s">
        <v>187</v>
      </c>
      <c r="D66">
        <v>11354</v>
      </c>
      <c r="E66" t="s">
        <v>127</v>
      </c>
      <c r="F66" t="s">
        <v>3</v>
      </c>
      <c r="G66" t="s">
        <v>4</v>
      </c>
      <c r="H66" t="s">
        <v>188</v>
      </c>
      <c r="I66" s="1"/>
      <c r="J66" s="1">
        <v>45076</v>
      </c>
      <c r="K66" s="1">
        <v>45107</v>
      </c>
      <c r="L66" s="1">
        <v>45107</v>
      </c>
      <c r="M66" s="2">
        <v>1472302.85</v>
      </c>
      <c r="N66" t="s">
        <v>6</v>
      </c>
      <c r="O66">
        <v>1.7500000000000002E-2</v>
      </c>
      <c r="P66" t="s">
        <v>109</v>
      </c>
      <c r="Q66" s="4"/>
      <c r="R66" s="1">
        <v>45107</v>
      </c>
      <c r="S66" s="1">
        <v>45076</v>
      </c>
      <c r="T66" s="1">
        <v>45107</v>
      </c>
      <c r="U66" s="1">
        <v>45107</v>
      </c>
      <c r="V66" s="5">
        <v>8.3333333333333329E-2</v>
      </c>
      <c r="W66">
        <v>30</v>
      </c>
      <c r="X66" s="6">
        <v>0</v>
      </c>
      <c r="Y66" s="6">
        <v>0</v>
      </c>
      <c r="Z66" s="6">
        <v>-2147.108322916667</v>
      </c>
      <c r="AA66" s="6">
        <v>-2147.108322916667</v>
      </c>
      <c r="AB66">
        <v>0</v>
      </c>
      <c r="AC66">
        <v>0</v>
      </c>
      <c r="AD66" s="7">
        <v>1472302.85</v>
      </c>
      <c r="AE66" s="4">
        <v>1.7500000000000002E-2</v>
      </c>
      <c r="AF66" s="8">
        <v>0</v>
      </c>
      <c r="AG66" s="6">
        <v>0</v>
      </c>
      <c r="AH66" s="6">
        <v>0</v>
      </c>
      <c r="AI66" s="9">
        <v>-2147.108322916667</v>
      </c>
      <c r="AJ66" t="s">
        <v>6</v>
      </c>
      <c r="AO66" s="9">
        <f t="shared" si="22"/>
        <v>-2147.108322916667</v>
      </c>
      <c r="AP66" s="37">
        <f t="shared" si="5"/>
        <v>-2147.108322916667</v>
      </c>
      <c r="AQ66" s="9">
        <f t="shared" si="23"/>
        <v>-2147.108322916667</v>
      </c>
      <c r="AR66" s="31">
        <v>44652</v>
      </c>
      <c r="AS66" s="32">
        <v>-0.46100000000000002</v>
      </c>
      <c r="AT66" s="10"/>
      <c r="BU66" s="1"/>
      <c r="CC66" s="11"/>
      <c r="CD66" s="11"/>
    </row>
    <row r="67" spans="1:82" ht="15" customHeight="1" x14ac:dyDescent="0.25">
      <c r="A67">
        <v>380</v>
      </c>
      <c r="B67" t="s">
        <v>189</v>
      </c>
      <c r="C67" t="s">
        <v>190</v>
      </c>
      <c r="D67">
        <v>11355</v>
      </c>
      <c r="E67" t="s">
        <v>127</v>
      </c>
      <c r="F67" t="s">
        <v>3</v>
      </c>
      <c r="G67" t="s">
        <v>4</v>
      </c>
      <c r="H67" t="s">
        <v>188</v>
      </c>
      <c r="I67" s="1"/>
      <c r="J67" s="1">
        <v>44956</v>
      </c>
      <c r="K67" s="1">
        <v>44985</v>
      </c>
      <c r="L67" s="1">
        <v>44985</v>
      </c>
      <c r="M67" s="2">
        <v>1626767.53</v>
      </c>
      <c r="N67" t="s">
        <v>6</v>
      </c>
      <c r="O67">
        <v>1.7500000000000002E-2</v>
      </c>
      <c r="P67" t="s">
        <v>109</v>
      </c>
      <c r="Q67" s="4"/>
      <c r="R67" s="1">
        <v>44985</v>
      </c>
      <c r="S67" s="1">
        <v>44956</v>
      </c>
      <c r="T67" s="1">
        <v>44985</v>
      </c>
      <c r="U67" s="1">
        <v>44985</v>
      </c>
      <c r="V67" s="5">
        <v>7.7777777777777779E-2</v>
      </c>
      <c r="W67">
        <v>28</v>
      </c>
      <c r="X67" s="6">
        <v>0</v>
      </c>
      <c r="Y67" s="6">
        <v>0</v>
      </c>
      <c r="Z67" s="6">
        <v>-2214.2113602777781</v>
      </c>
      <c r="AA67" s="6">
        <v>-2214.2113602777781</v>
      </c>
      <c r="AB67">
        <v>0</v>
      </c>
      <c r="AC67">
        <v>0</v>
      </c>
      <c r="AD67" s="7">
        <v>1626767.53</v>
      </c>
      <c r="AE67" s="4">
        <v>1.7500000000000002E-2</v>
      </c>
      <c r="AF67" s="8">
        <v>0</v>
      </c>
      <c r="AG67" s="6">
        <v>0</v>
      </c>
      <c r="AH67" s="6">
        <v>0</v>
      </c>
      <c r="AI67" s="9">
        <v>-2214.2113602777781</v>
      </c>
      <c r="AJ67" t="s">
        <v>6</v>
      </c>
      <c r="AO67" s="9">
        <f t="shared" si="22"/>
        <v>-2214.2113602777781</v>
      </c>
      <c r="AP67" s="37">
        <f t="shared" ref="AP67:AP130" si="24">AI67</f>
        <v>-2214.2113602777781</v>
      </c>
      <c r="AQ67" s="9">
        <f t="shared" si="23"/>
        <v>-2214.2113602777781</v>
      </c>
      <c r="AR67" s="31">
        <v>44655</v>
      </c>
      <c r="AS67" s="32">
        <v>-0.44700000000000001</v>
      </c>
      <c r="AT67" s="10"/>
      <c r="BU67" s="1"/>
      <c r="CC67" s="11"/>
      <c r="CD67" s="11"/>
    </row>
    <row r="68" spans="1:82" ht="15" customHeight="1" x14ac:dyDescent="0.25">
      <c r="A68">
        <v>381</v>
      </c>
      <c r="B68" t="s">
        <v>189</v>
      </c>
      <c r="C68" t="s">
        <v>190</v>
      </c>
      <c r="D68">
        <v>11355</v>
      </c>
      <c r="E68" t="s">
        <v>127</v>
      </c>
      <c r="F68" t="s">
        <v>3</v>
      </c>
      <c r="G68" t="s">
        <v>4</v>
      </c>
      <c r="H68" t="s">
        <v>188</v>
      </c>
      <c r="I68" s="1"/>
      <c r="J68" s="1">
        <v>44985</v>
      </c>
      <c r="K68" s="1">
        <v>45015</v>
      </c>
      <c r="L68" s="1">
        <v>45015</v>
      </c>
      <c r="M68" s="2">
        <v>1588235.73</v>
      </c>
      <c r="N68" t="s">
        <v>6</v>
      </c>
      <c r="O68">
        <v>1.7500000000000002E-2</v>
      </c>
      <c r="P68" t="s">
        <v>109</v>
      </c>
      <c r="Q68" s="4"/>
      <c r="R68" s="1">
        <v>45015</v>
      </c>
      <c r="S68" s="1">
        <v>44985</v>
      </c>
      <c r="T68" s="1">
        <v>45015</v>
      </c>
      <c r="U68" s="1">
        <v>45015</v>
      </c>
      <c r="V68" s="5">
        <v>8.8888888888888892E-2</v>
      </c>
      <c r="W68">
        <v>32</v>
      </c>
      <c r="X68" s="6">
        <v>0</v>
      </c>
      <c r="Y68" s="6">
        <v>0</v>
      </c>
      <c r="Z68" s="6">
        <v>-2470.5889133333335</v>
      </c>
      <c r="AA68" s="6">
        <v>-2470.5889133333335</v>
      </c>
      <c r="AB68">
        <v>0</v>
      </c>
      <c r="AC68">
        <v>0</v>
      </c>
      <c r="AD68" s="7">
        <v>1588235.73</v>
      </c>
      <c r="AE68" s="4">
        <v>1.7500000000000002E-2</v>
      </c>
      <c r="AF68" s="8">
        <v>0</v>
      </c>
      <c r="AG68" s="6">
        <v>0</v>
      </c>
      <c r="AH68" s="6">
        <v>0</v>
      </c>
      <c r="AI68" s="9">
        <v>-2470.5889133333335</v>
      </c>
      <c r="AJ68" t="s">
        <v>6</v>
      </c>
      <c r="AO68" s="9">
        <f t="shared" si="22"/>
        <v>-2470.5889133333335</v>
      </c>
      <c r="AP68" s="37">
        <f t="shared" si="24"/>
        <v>-2470.5889133333335</v>
      </c>
      <c r="AQ68" s="9">
        <f t="shared" si="23"/>
        <v>-2470.5889133333335</v>
      </c>
      <c r="AR68" s="31">
        <v>44656</v>
      </c>
      <c r="AS68" s="32">
        <v>-0.46700000000000003</v>
      </c>
      <c r="AT68" s="10"/>
      <c r="BU68" s="1"/>
      <c r="CC68" s="11"/>
      <c r="CD68" s="11"/>
    </row>
    <row r="69" spans="1:82" ht="15" customHeight="1" x14ac:dyDescent="0.25">
      <c r="A69">
        <v>382</v>
      </c>
      <c r="B69" t="s">
        <v>189</v>
      </c>
      <c r="C69" t="s">
        <v>190</v>
      </c>
      <c r="D69">
        <v>11355</v>
      </c>
      <c r="E69" t="s">
        <v>127</v>
      </c>
      <c r="F69" t="s">
        <v>3</v>
      </c>
      <c r="G69" t="s">
        <v>4</v>
      </c>
      <c r="H69" t="s">
        <v>188</v>
      </c>
      <c r="I69" s="1"/>
      <c r="J69" s="1">
        <v>45015</v>
      </c>
      <c r="K69" s="1">
        <v>45046</v>
      </c>
      <c r="L69" s="1">
        <v>45046</v>
      </c>
      <c r="M69" s="2">
        <v>1549647.74</v>
      </c>
      <c r="N69" t="s">
        <v>6</v>
      </c>
      <c r="O69">
        <v>1.7500000000000002E-2</v>
      </c>
      <c r="P69" t="s">
        <v>109</v>
      </c>
      <c r="Q69" s="4"/>
      <c r="R69" s="1">
        <v>45046</v>
      </c>
      <c r="S69" s="1">
        <v>45015</v>
      </c>
      <c r="T69" s="1">
        <v>45046</v>
      </c>
      <c r="U69" s="1">
        <v>45046</v>
      </c>
      <c r="V69" s="5">
        <v>8.3333333333333329E-2</v>
      </c>
      <c r="W69">
        <v>30</v>
      </c>
      <c r="X69" s="6">
        <v>0</v>
      </c>
      <c r="Y69" s="6">
        <v>0</v>
      </c>
      <c r="Z69" s="6">
        <v>-2259.9029541666669</v>
      </c>
      <c r="AA69" s="6">
        <v>-2259.9029541666669</v>
      </c>
      <c r="AB69">
        <v>0</v>
      </c>
      <c r="AC69">
        <v>0</v>
      </c>
      <c r="AD69" s="7">
        <v>1549647.74</v>
      </c>
      <c r="AE69" s="4">
        <v>1.7500000000000002E-2</v>
      </c>
      <c r="AF69" s="8">
        <v>0</v>
      </c>
      <c r="AG69" s="6">
        <v>0</v>
      </c>
      <c r="AH69" s="6">
        <v>0</v>
      </c>
      <c r="AI69" s="9">
        <v>-2259.9029541666669</v>
      </c>
      <c r="AJ69" t="s">
        <v>6</v>
      </c>
      <c r="AO69" s="9">
        <f t="shared" si="22"/>
        <v>-2259.9029541666669</v>
      </c>
      <c r="AP69" s="37">
        <f t="shared" si="24"/>
        <v>-2259.9029541666669</v>
      </c>
      <c r="AQ69" s="9">
        <f t="shared" si="23"/>
        <v>-2259.9029541666669</v>
      </c>
      <c r="AR69" s="31">
        <v>44657</v>
      </c>
      <c r="AS69" s="32">
        <v>-0.46300000000000002</v>
      </c>
      <c r="AT69" s="10"/>
      <c r="BU69" s="1"/>
      <c r="CC69" s="11"/>
      <c r="CD69" s="11"/>
    </row>
    <row r="70" spans="1:82" ht="15" customHeight="1" x14ac:dyDescent="0.25">
      <c r="A70">
        <v>383</v>
      </c>
      <c r="B70" t="s">
        <v>189</v>
      </c>
      <c r="C70" t="s">
        <v>190</v>
      </c>
      <c r="D70">
        <v>11355</v>
      </c>
      <c r="E70" t="s">
        <v>127</v>
      </c>
      <c r="F70" t="s">
        <v>3</v>
      </c>
      <c r="G70" t="s">
        <v>4</v>
      </c>
      <c r="H70" t="s">
        <v>188</v>
      </c>
      <c r="I70" s="1"/>
      <c r="J70" s="1">
        <v>45046</v>
      </c>
      <c r="K70" s="1">
        <v>45076</v>
      </c>
      <c r="L70" s="1">
        <v>45076</v>
      </c>
      <c r="M70" s="2">
        <v>1511003.47</v>
      </c>
      <c r="N70" t="s">
        <v>6</v>
      </c>
      <c r="O70">
        <v>1.7500000000000002E-2</v>
      </c>
      <c r="P70" t="s">
        <v>109</v>
      </c>
      <c r="Q70" s="4"/>
      <c r="R70" s="1">
        <v>45076</v>
      </c>
      <c r="S70" s="1">
        <v>45046</v>
      </c>
      <c r="T70" s="1">
        <v>45076</v>
      </c>
      <c r="U70" s="1">
        <v>45076</v>
      </c>
      <c r="V70" s="5">
        <v>8.3333333333333329E-2</v>
      </c>
      <c r="W70">
        <v>30</v>
      </c>
      <c r="X70" s="6">
        <v>0</v>
      </c>
      <c r="Y70" s="6">
        <v>0</v>
      </c>
      <c r="Z70" s="6">
        <v>-2203.5467270833333</v>
      </c>
      <c r="AA70" s="6">
        <v>-2203.5467270833333</v>
      </c>
      <c r="AB70">
        <v>0</v>
      </c>
      <c r="AC70">
        <v>0</v>
      </c>
      <c r="AD70" s="7">
        <v>1511003.47</v>
      </c>
      <c r="AE70" s="4">
        <v>1.7500000000000002E-2</v>
      </c>
      <c r="AF70" s="8">
        <v>0</v>
      </c>
      <c r="AG70" s="6">
        <v>0</v>
      </c>
      <c r="AH70" s="6">
        <v>0</v>
      </c>
      <c r="AI70" s="9">
        <v>-2203.5467270833333</v>
      </c>
      <c r="AJ70" t="s">
        <v>6</v>
      </c>
      <c r="AO70" s="9">
        <f t="shared" si="22"/>
        <v>-2203.5467270833333</v>
      </c>
      <c r="AP70" s="37">
        <f t="shared" si="24"/>
        <v>-2203.5467270833333</v>
      </c>
      <c r="AQ70" s="9">
        <f t="shared" si="23"/>
        <v>-2203.5467270833333</v>
      </c>
      <c r="AR70" s="31">
        <v>44658</v>
      </c>
      <c r="AS70" s="32">
        <v>-0.46500000000000002</v>
      </c>
      <c r="AT70" s="10"/>
      <c r="BU70" s="1"/>
      <c r="CC70" s="11"/>
      <c r="CD70" s="11"/>
    </row>
    <row r="71" spans="1:82" ht="15" customHeight="1" x14ac:dyDescent="0.25">
      <c r="A71">
        <v>384</v>
      </c>
      <c r="B71" t="s">
        <v>189</v>
      </c>
      <c r="C71" t="s">
        <v>190</v>
      </c>
      <c r="D71">
        <v>11355</v>
      </c>
      <c r="E71" t="s">
        <v>127</v>
      </c>
      <c r="F71" t="s">
        <v>3</v>
      </c>
      <c r="G71" t="s">
        <v>4</v>
      </c>
      <c r="H71" t="s">
        <v>188</v>
      </c>
      <c r="I71" s="1"/>
      <c r="J71" s="1">
        <v>45076</v>
      </c>
      <c r="K71" s="1">
        <v>45107</v>
      </c>
      <c r="L71" s="1">
        <v>45107</v>
      </c>
      <c r="M71" s="2">
        <v>1472302.85</v>
      </c>
      <c r="N71" t="s">
        <v>6</v>
      </c>
      <c r="O71">
        <v>1.7500000000000002E-2</v>
      </c>
      <c r="P71" t="s">
        <v>109</v>
      </c>
      <c r="Q71" s="4"/>
      <c r="R71" s="1">
        <v>45107</v>
      </c>
      <c r="S71" s="1">
        <v>45076</v>
      </c>
      <c r="T71" s="1">
        <v>45107</v>
      </c>
      <c r="U71" s="1">
        <v>45107</v>
      </c>
      <c r="V71" s="5">
        <v>8.3333333333333329E-2</v>
      </c>
      <c r="W71">
        <v>30</v>
      </c>
      <c r="X71" s="6">
        <v>0</v>
      </c>
      <c r="Y71" s="6">
        <v>0</v>
      </c>
      <c r="Z71" s="6">
        <v>-2147.108322916667</v>
      </c>
      <c r="AA71" s="6">
        <v>-2147.108322916667</v>
      </c>
      <c r="AB71">
        <v>0</v>
      </c>
      <c r="AC71">
        <v>0</v>
      </c>
      <c r="AD71" s="7">
        <v>1472302.85</v>
      </c>
      <c r="AE71" s="4">
        <v>1.7500000000000002E-2</v>
      </c>
      <c r="AF71" s="8">
        <v>0</v>
      </c>
      <c r="AG71" s="6">
        <v>0</v>
      </c>
      <c r="AH71" s="6">
        <v>0</v>
      </c>
      <c r="AI71" s="9">
        <v>-2147.108322916667</v>
      </c>
      <c r="AJ71" t="s">
        <v>6</v>
      </c>
      <c r="AO71" s="9">
        <f t="shared" si="22"/>
        <v>-2147.108322916667</v>
      </c>
      <c r="AP71" s="37">
        <f t="shared" si="24"/>
        <v>-2147.108322916667</v>
      </c>
      <c r="AQ71" s="9">
        <f t="shared" si="23"/>
        <v>-2147.108322916667</v>
      </c>
      <c r="AR71" s="31">
        <v>44659</v>
      </c>
      <c r="AS71" s="32">
        <v>-0.44900000000000001</v>
      </c>
      <c r="AT71" s="10"/>
      <c r="BU71" s="1"/>
      <c r="CC71" s="11"/>
      <c r="CD71" s="11"/>
    </row>
    <row r="72" spans="1:82" ht="15" customHeight="1" x14ac:dyDescent="0.25">
      <c r="A72">
        <v>53181</v>
      </c>
      <c r="B72" t="s">
        <v>191</v>
      </c>
      <c r="C72" t="s">
        <v>192</v>
      </c>
      <c r="D72">
        <v>11356</v>
      </c>
      <c r="E72" t="s">
        <v>127</v>
      </c>
      <c r="F72" t="s">
        <v>3</v>
      </c>
      <c r="G72" t="s">
        <v>4</v>
      </c>
      <c r="H72" t="s">
        <v>193</v>
      </c>
      <c r="I72" s="1"/>
      <c r="J72" s="1">
        <v>44984</v>
      </c>
      <c r="K72" s="1">
        <v>45073</v>
      </c>
      <c r="L72" s="1">
        <v>44984</v>
      </c>
      <c r="M72" s="2">
        <v>6080253.1900000004</v>
      </c>
      <c r="N72" t="s">
        <v>6</v>
      </c>
      <c r="O72">
        <v>1.4E-2</v>
      </c>
      <c r="P72" t="s">
        <v>8</v>
      </c>
      <c r="Q72" s="4"/>
      <c r="R72" s="1">
        <v>44984</v>
      </c>
      <c r="S72" s="1">
        <v>44984</v>
      </c>
      <c r="T72" s="1">
        <v>45073</v>
      </c>
      <c r="U72" s="1">
        <v>44984</v>
      </c>
      <c r="V72" s="5">
        <v>0.24722222222222223</v>
      </c>
      <c r="W72">
        <v>89</v>
      </c>
      <c r="X72" s="6">
        <v>0</v>
      </c>
      <c r="Y72" s="6">
        <v>0</v>
      </c>
      <c r="Z72" s="6">
        <v>-21044.431874277783</v>
      </c>
      <c r="AA72" s="6">
        <v>-21044.431874277783</v>
      </c>
      <c r="AB72">
        <v>0</v>
      </c>
      <c r="AC72">
        <v>0</v>
      </c>
      <c r="AD72" s="7">
        <v>6080253.1900000004</v>
      </c>
      <c r="AE72" s="4">
        <v>1.4E-2</v>
      </c>
      <c r="AF72" s="8">
        <v>0</v>
      </c>
      <c r="AG72" s="6">
        <v>0</v>
      </c>
      <c r="AH72" s="6">
        <v>0</v>
      </c>
      <c r="AI72" s="9">
        <v>-21044.431874277783</v>
      </c>
      <c r="AJ72" t="s">
        <v>6</v>
      </c>
      <c r="AO72" s="9">
        <f t="shared" si="22"/>
        <v>-21044.431874277783</v>
      </c>
      <c r="AP72" s="37">
        <f t="shared" si="24"/>
        <v>-21044.431874277783</v>
      </c>
      <c r="AQ72" s="9">
        <f t="shared" si="23"/>
        <v>-21044.431874277783</v>
      </c>
      <c r="AR72" s="31">
        <v>44662</v>
      </c>
      <c r="AS72" s="32">
        <v>-0.435</v>
      </c>
      <c r="AT72" s="10"/>
      <c r="BU72" s="1"/>
      <c r="CC72" s="11"/>
      <c r="CD72" s="11"/>
    </row>
    <row r="73" spans="1:82" ht="15" customHeight="1" x14ac:dyDescent="0.25">
      <c r="A73">
        <v>52073</v>
      </c>
      <c r="B73" t="s">
        <v>1467</v>
      </c>
      <c r="C73" t="s">
        <v>1468</v>
      </c>
      <c r="D73">
        <v>11362</v>
      </c>
      <c r="E73" t="s">
        <v>127</v>
      </c>
      <c r="F73" t="s">
        <v>3</v>
      </c>
      <c r="G73" t="s">
        <v>4</v>
      </c>
      <c r="H73" t="s">
        <v>1469</v>
      </c>
      <c r="I73" s="1"/>
      <c r="J73" s="1">
        <v>44933</v>
      </c>
      <c r="K73" s="1">
        <v>44964</v>
      </c>
      <c r="L73" s="1">
        <v>44933</v>
      </c>
      <c r="M73" s="2">
        <v>129891.87</v>
      </c>
      <c r="N73" t="s">
        <v>6</v>
      </c>
      <c r="O73">
        <v>1.5699999999999999E-2</v>
      </c>
      <c r="P73" t="s">
        <v>8</v>
      </c>
      <c r="Q73" s="4"/>
      <c r="R73" s="1">
        <v>44933</v>
      </c>
      <c r="S73" s="1">
        <v>44933</v>
      </c>
      <c r="T73" s="1">
        <v>44964</v>
      </c>
      <c r="U73" s="1">
        <v>44933</v>
      </c>
      <c r="V73" s="5">
        <v>8.611111111111111E-2</v>
      </c>
      <c r="W73">
        <v>31</v>
      </c>
      <c r="X73" s="6">
        <v>0</v>
      </c>
      <c r="Y73" s="6">
        <v>0</v>
      </c>
      <c r="Z73" s="6">
        <v>-175.60659202499997</v>
      </c>
      <c r="AA73" s="6">
        <v>-175.60659202499997</v>
      </c>
      <c r="AB73">
        <v>0</v>
      </c>
      <c r="AC73">
        <v>0</v>
      </c>
      <c r="AD73" s="7">
        <v>129891.87</v>
      </c>
      <c r="AE73" s="4">
        <v>1.5699999999999999E-2</v>
      </c>
      <c r="AF73" s="8">
        <v>0</v>
      </c>
      <c r="AG73" s="6">
        <v>0</v>
      </c>
      <c r="AH73" s="6">
        <v>0</v>
      </c>
      <c r="AI73" s="9">
        <v>-175.60659202499997</v>
      </c>
      <c r="AJ73" t="s">
        <v>6</v>
      </c>
      <c r="AO73" s="9">
        <f t="shared" si="22"/>
        <v>-175.60659202499997</v>
      </c>
      <c r="AP73" s="37">
        <f t="shared" si="24"/>
        <v>-175.60659202499997</v>
      </c>
      <c r="AQ73" s="9">
        <f t="shared" si="23"/>
        <v>-175.60659202499997</v>
      </c>
      <c r="AR73" s="31">
        <v>44663</v>
      </c>
      <c r="AS73" s="32">
        <v>-0.433</v>
      </c>
      <c r="AT73" s="10"/>
      <c r="BU73" s="1"/>
      <c r="CC73" s="11"/>
      <c r="CD73" s="11"/>
    </row>
    <row r="74" spans="1:82" ht="15" customHeight="1" x14ac:dyDescent="0.25">
      <c r="A74">
        <v>52074</v>
      </c>
      <c r="B74" t="s">
        <v>1467</v>
      </c>
      <c r="C74" t="s">
        <v>1468</v>
      </c>
      <c r="D74">
        <v>11362</v>
      </c>
      <c r="E74" t="s">
        <v>127</v>
      </c>
      <c r="F74" t="s">
        <v>3</v>
      </c>
      <c r="G74" t="s">
        <v>4</v>
      </c>
      <c r="H74" t="s">
        <v>1469</v>
      </c>
      <c r="I74" s="1"/>
      <c r="J74" s="1">
        <v>44964</v>
      </c>
      <c r="K74" s="1">
        <v>44992</v>
      </c>
      <c r="L74" s="1">
        <v>44964</v>
      </c>
      <c r="M74" s="2">
        <v>107579.01</v>
      </c>
      <c r="N74" t="s">
        <v>6</v>
      </c>
      <c r="O74">
        <v>1.5699999999999999E-2</v>
      </c>
      <c r="P74" t="s">
        <v>8</v>
      </c>
      <c r="Q74" s="4"/>
      <c r="R74" s="1">
        <v>44964</v>
      </c>
      <c r="S74" s="1">
        <v>44964</v>
      </c>
      <c r="T74" s="1">
        <v>44992</v>
      </c>
      <c r="U74" s="1">
        <v>44964</v>
      </c>
      <c r="V74" s="5">
        <v>7.7777777777777779E-2</v>
      </c>
      <c r="W74">
        <v>28</v>
      </c>
      <c r="X74" s="6">
        <v>0</v>
      </c>
      <c r="Y74" s="6">
        <v>0</v>
      </c>
      <c r="Z74" s="6">
        <v>-131.36592443333333</v>
      </c>
      <c r="AA74" s="6">
        <v>-131.36592443333333</v>
      </c>
      <c r="AB74">
        <v>0</v>
      </c>
      <c r="AC74">
        <v>0</v>
      </c>
      <c r="AD74" s="7">
        <v>107579.01</v>
      </c>
      <c r="AE74" s="4">
        <v>1.5699999999999999E-2</v>
      </c>
      <c r="AF74" s="8">
        <v>0</v>
      </c>
      <c r="AG74" s="6">
        <v>0</v>
      </c>
      <c r="AH74" s="6">
        <v>0</v>
      </c>
      <c r="AI74" s="9">
        <v>-131.36592443333333</v>
      </c>
      <c r="AJ74" t="s">
        <v>6</v>
      </c>
      <c r="AO74" s="9">
        <f t="shared" si="22"/>
        <v>-131.36592443333333</v>
      </c>
      <c r="AP74" s="37">
        <f t="shared" si="24"/>
        <v>-131.36592443333333</v>
      </c>
      <c r="AQ74" s="9">
        <f t="shared" si="23"/>
        <v>-131.36592443333333</v>
      </c>
      <c r="AR74" s="31">
        <v>44664</v>
      </c>
      <c r="AS74" s="32">
        <v>-0.44800000000000001</v>
      </c>
      <c r="AT74" s="10"/>
      <c r="BU74" s="1"/>
      <c r="CC74" s="11"/>
      <c r="CD74" s="11"/>
    </row>
    <row r="75" spans="1:82" ht="15" customHeight="1" x14ac:dyDescent="0.25">
      <c r="A75">
        <v>52075</v>
      </c>
      <c r="B75" t="s">
        <v>1467</v>
      </c>
      <c r="C75" t="s">
        <v>1468</v>
      </c>
      <c r="D75">
        <v>11362</v>
      </c>
      <c r="E75" t="s">
        <v>127</v>
      </c>
      <c r="F75" t="s">
        <v>3</v>
      </c>
      <c r="G75" t="s">
        <v>4</v>
      </c>
      <c r="H75" t="s">
        <v>1469</v>
      </c>
      <c r="I75" s="1"/>
      <c r="J75" s="1">
        <v>44992</v>
      </c>
      <c r="K75" s="1">
        <v>45023</v>
      </c>
      <c r="L75" s="1">
        <v>44992</v>
      </c>
      <c r="M75" s="2">
        <v>85236.96</v>
      </c>
      <c r="N75" t="s">
        <v>6</v>
      </c>
      <c r="O75">
        <v>1.5699999999999999E-2</v>
      </c>
      <c r="P75" t="s">
        <v>8</v>
      </c>
      <c r="Q75" s="4"/>
      <c r="R75" s="1">
        <v>44992</v>
      </c>
      <c r="S75" s="1">
        <v>44992</v>
      </c>
      <c r="T75" s="1">
        <v>45023</v>
      </c>
      <c r="U75" s="1">
        <v>44992</v>
      </c>
      <c r="V75" s="5">
        <v>8.611111111111111E-2</v>
      </c>
      <c r="W75">
        <v>31</v>
      </c>
      <c r="X75" s="6">
        <v>0</v>
      </c>
      <c r="Y75" s="6">
        <v>0</v>
      </c>
      <c r="Z75" s="6">
        <v>-115.23563453333334</v>
      </c>
      <c r="AA75" s="6">
        <v>-115.23563453333334</v>
      </c>
      <c r="AB75">
        <v>0</v>
      </c>
      <c r="AC75">
        <v>0</v>
      </c>
      <c r="AD75" s="7">
        <v>85236.96</v>
      </c>
      <c r="AE75" s="4">
        <v>1.5699999999999999E-2</v>
      </c>
      <c r="AF75" s="8">
        <v>0</v>
      </c>
      <c r="AG75" s="6">
        <v>0</v>
      </c>
      <c r="AH75" s="6">
        <v>0</v>
      </c>
      <c r="AI75" s="9">
        <v>-115.23563453333334</v>
      </c>
      <c r="AJ75" t="s">
        <v>6</v>
      </c>
      <c r="AO75" s="9">
        <f t="shared" si="22"/>
        <v>-115.23563453333334</v>
      </c>
      <c r="AP75" s="37">
        <f t="shared" si="24"/>
        <v>-115.23563453333334</v>
      </c>
      <c r="AQ75" s="9">
        <f t="shared" si="23"/>
        <v>-115.23563453333334</v>
      </c>
      <c r="AR75" s="31">
        <v>44665</v>
      </c>
      <c r="AS75" s="32">
        <v>-0.45200000000000001</v>
      </c>
      <c r="AT75" s="10"/>
      <c r="BU75" s="1"/>
      <c r="CC75" s="11"/>
      <c r="CD75" s="11"/>
    </row>
    <row r="76" spans="1:82" ht="15" customHeight="1" x14ac:dyDescent="0.25">
      <c r="A76">
        <v>52076</v>
      </c>
      <c r="B76" t="s">
        <v>1467</v>
      </c>
      <c r="C76" t="s">
        <v>1468</v>
      </c>
      <c r="D76">
        <v>11362</v>
      </c>
      <c r="E76" t="s">
        <v>127</v>
      </c>
      <c r="F76" t="s">
        <v>3</v>
      </c>
      <c r="G76" t="s">
        <v>4</v>
      </c>
      <c r="H76" t="s">
        <v>1469</v>
      </c>
      <c r="I76" s="1"/>
      <c r="J76" s="1">
        <v>45023</v>
      </c>
      <c r="K76" s="1">
        <v>45053</v>
      </c>
      <c r="L76" s="1">
        <v>45023</v>
      </c>
      <c r="M76" s="2">
        <v>62865.68</v>
      </c>
      <c r="N76" t="s">
        <v>6</v>
      </c>
      <c r="O76">
        <v>1.5699999999999999E-2</v>
      </c>
      <c r="P76" t="s">
        <v>8</v>
      </c>
      <c r="Q76" s="4"/>
      <c r="R76" s="1">
        <v>45023</v>
      </c>
      <c r="S76" s="1">
        <v>45023</v>
      </c>
      <c r="T76" s="1">
        <v>45053</v>
      </c>
      <c r="U76" s="1">
        <v>45023</v>
      </c>
      <c r="V76" s="5">
        <v>8.3333333333333329E-2</v>
      </c>
      <c r="W76">
        <v>30</v>
      </c>
      <c r="X76" s="6">
        <v>0</v>
      </c>
      <c r="Y76" s="6">
        <v>0</v>
      </c>
      <c r="Z76" s="6">
        <v>-82.249264666666647</v>
      </c>
      <c r="AA76" s="6">
        <v>-82.249264666666647</v>
      </c>
      <c r="AB76">
        <v>0</v>
      </c>
      <c r="AC76">
        <v>0</v>
      </c>
      <c r="AD76" s="7">
        <v>62865.68</v>
      </c>
      <c r="AE76" s="4">
        <v>1.5699999999999999E-2</v>
      </c>
      <c r="AF76" s="8">
        <v>0</v>
      </c>
      <c r="AG76" s="6">
        <v>0</v>
      </c>
      <c r="AH76" s="6">
        <v>0</v>
      </c>
      <c r="AI76" s="9">
        <v>-82.249264666666647</v>
      </c>
      <c r="AJ76" t="s">
        <v>6</v>
      </c>
      <c r="AO76" s="9">
        <f t="shared" si="22"/>
        <v>-82.249264666666647</v>
      </c>
      <c r="AP76" s="37">
        <f t="shared" si="24"/>
        <v>-82.249264666666647</v>
      </c>
      <c r="AQ76" s="9">
        <f t="shared" si="23"/>
        <v>-82.249264666666647</v>
      </c>
      <c r="AR76" s="31">
        <v>44670</v>
      </c>
      <c r="AS76" s="32">
        <v>-0.46800000000000003</v>
      </c>
      <c r="AT76" s="10"/>
      <c r="BU76" s="1"/>
      <c r="CC76" s="11"/>
      <c r="CD76" s="11"/>
    </row>
    <row r="77" spans="1:82" ht="15" customHeight="1" x14ac:dyDescent="0.25">
      <c r="A77">
        <v>52078</v>
      </c>
      <c r="B77" t="s">
        <v>1467</v>
      </c>
      <c r="C77" t="s">
        <v>1468</v>
      </c>
      <c r="D77">
        <v>11362</v>
      </c>
      <c r="E77" t="s">
        <v>127</v>
      </c>
      <c r="F77" t="s">
        <v>3</v>
      </c>
      <c r="G77" t="s">
        <v>4</v>
      </c>
      <c r="H77" t="s">
        <v>1469</v>
      </c>
      <c r="I77" s="1"/>
      <c r="J77" s="1">
        <v>45053</v>
      </c>
      <c r="K77" s="1">
        <v>45084</v>
      </c>
      <c r="L77" s="1">
        <v>45084</v>
      </c>
      <c r="M77" s="2">
        <v>18035.32</v>
      </c>
      <c r="N77" t="s">
        <v>6</v>
      </c>
      <c r="O77">
        <v>1.5699999999999999E-2</v>
      </c>
      <c r="P77" t="s">
        <v>8</v>
      </c>
      <c r="Q77" s="4"/>
      <c r="R77" s="1">
        <v>45053</v>
      </c>
      <c r="S77" s="1">
        <v>45053</v>
      </c>
      <c r="T77" s="1">
        <v>45084</v>
      </c>
      <c r="U77" s="1">
        <v>45053</v>
      </c>
      <c r="V77" s="5">
        <v>8.611111111111111E-2</v>
      </c>
      <c r="W77">
        <v>31</v>
      </c>
      <c r="X77" s="6">
        <v>0</v>
      </c>
      <c r="Y77" s="6">
        <v>0</v>
      </c>
      <c r="Z77" s="6">
        <v>-54.706607697222211</v>
      </c>
      <c r="AA77" s="6">
        <v>-54.706607697222211</v>
      </c>
      <c r="AB77">
        <v>0</v>
      </c>
      <c r="AC77">
        <v>0</v>
      </c>
      <c r="AD77" s="7">
        <v>40465.129999999997</v>
      </c>
      <c r="AE77" s="4">
        <v>1.5699999999999999E-2</v>
      </c>
      <c r="AF77" s="8">
        <v>0</v>
      </c>
      <c r="AG77" s="6">
        <v>0</v>
      </c>
      <c r="AH77" s="6">
        <v>0</v>
      </c>
      <c r="AI77" s="9">
        <v>-54.706607697222211</v>
      </c>
      <c r="AJ77" t="s">
        <v>6</v>
      </c>
      <c r="AO77" s="9">
        <f t="shared" si="22"/>
        <v>-54.706607697222211</v>
      </c>
      <c r="AP77" s="37">
        <f t="shared" si="24"/>
        <v>-54.706607697222211</v>
      </c>
      <c r="AQ77" s="9">
        <f t="shared" si="23"/>
        <v>-54.706607697222211</v>
      </c>
      <c r="AR77" s="31">
        <v>44671</v>
      </c>
      <c r="AS77" s="32">
        <v>-0.47499999999999998</v>
      </c>
      <c r="AT77" s="10"/>
      <c r="BU77" s="1"/>
      <c r="CC77" s="11"/>
      <c r="CD77" s="11"/>
    </row>
    <row r="78" spans="1:82" ht="15" customHeight="1" x14ac:dyDescent="0.25">
      <c r="A78">
        <v>52077</v>
      </c>
      <c r="B78" t="s">
        <v>1467</v>
      </c>
      <c r="C78" t="s">
        <v>1468</v>
      </c>
      <c r="D78">
        <v>11362</v>
      </c>
      <c r="E78" t="s">
        <v>127</v>
      </c>
      <c r="F78" t="s">
        <v>3</v>
      </c>
      <c r="G78" t="s">
        <v>4</v>
      </c>
      <c r="H78" t="s">
        <v>1469</v>
      </c>
      <c r="I78" s="1"/>
      <c r="J78" s="1">
        <v>45053</v>
      </c>
      <c r="K78" s="1">
        <v>45084</v>
      </c>
      <c r="L78" s="1">
        <v>45053</v>
      </c>
      <c r="M78" s="2">
        <v>40465.129999999997</v>
      </c>
      <c r="N78" t="s">
        <v>6</v>
      </c>
      <c r="O78">
        <v>1.5699999999999999E-2</v>
      </c>
      <c r="P78" t="s">
        <v>8</v>
      </c>
      <c r="Q78" s="4"/>
      <c r="R78" s="1">
        <v>45084</v>
      </c>
      <c r="S78" s="1">
        <v>45053</v>
      </c>
      <c r="T78" s="1">
        <v>45084</v>
      </c>
      <c r="U78" s="1">
        <v>45084</v>
      </c>
      <c r="V78" s="5">
        <v>8.611111111111111E-2</v>
      </c>
      <c r="W78">
        <v>31</v>
      </c>
      <c r="X78" s="6">
        <v>0</v>
      </c>
      <c r="Y78" s="6">
        <v>0</v>
      </c>
      <c r="Z78" s="6">
        <v>-24.382750677777775</v>
      </c>
      <c r="AA78" s="6">
        <v>-24.382750677777775</v>
      </c>
      <c r="AB78">
        <v>0</v>
      </c>
      <c r="AC78">
        <v>0</v>
      </c>
      <c r="AD78" s="7">
        <v>18035.32</v>
      </c>
      <c r="AE78" s="4">
        <v>1.5699999999999999E-2</v>
      </c>
      <c r="AF78" s="8">
        <v>0</v>
      </c>
      <c r="AG78" s="6">
        <v>0</v>
      </c>
      <c r="AH78" s="6">
        <v>0</v>
      </c>
      <c r="AI78" s="9">
        <v>-24.382750677777775</v>
      </c>
      <c r="AJ78" t="s">
        <v>6</v>
      </c>
      <c r="AO78" s="9">
        <f t="shared" si="22"/>
        <v>-24.382750677777775</v>
      </c>
      <c r="AP78" s="37">
        <f t="shared" si="24"/>
        <v>-24.382750677777775</v>
      </c>
      <c r="AQ78" s="9">
        <f t="shared" si="23"/>
        <v>-24.382750677777775</v>
      </c>
      <c r="AR78" s="31">
        <v>44672</v>
      </c>
      <c r="AS78" s="32">
        <v>-0.46300000000000002</v>
      </c>
      <c r="AT78" s="10"/>
      <c r="BU78" s="1"/>
      <c r="CC78" s="11"/>
      <c r="CD78" s="11"/>
    </row>
    <row r="79" spans="1:82" ht="15" customHeight="1" x14ac:dyDescent="0.25">
      <c r="A79">
        <v>51906</v>
      </c>
      <c r="B79" t="s">
        <v>1470</v>
      </c>
      <c r="C79" t="s">
        <v>1471</v>
      </c>
      <c r="D79">
        <v>11363</v>
      </c>
      <c r="E79" t="s">
        <v>127</v>
      </c>
      <c r="F79" t="s">
        <v>3</v>
      </c>
      <c r="G79" t="s">
        <v>4</v>
      </c>
      <c r="H79" t="s">
        <v>1094</v>
      </c>
      <c r="I79" s="1"/>
      <c r="J79" s="1">
        <v>44946</v>
      </c>
      <c r="K79" s="1">
        <v>44977</v>
      </c>
      <c r="L79" s="1">
        <v>44946</v>
      </c>
      <c r="M79" s="2">
        <v>58379.86</v>
      </c>
      <c r="N79" t="s">
        <v>6</v>
      </c>
      <c r="O79">
        <v>1.35E-2</v>
      </c>
      <c r="P79" t="s">
        <v>8</v>
      </c>
      <c r="Q79" s="4"/>
      <c r="R79" s="1">
        <v>44946</v>
      </c>
      <c r="S79" s="1">
        <v>44946</v>
      </c>
      <c r="T79" s="1">
        <v>44977</v>
      </c>
      <c r="U79" s="1">
        <v>44946</v>
      </c>
      <c r="V79" s="5">
        <v>8.611111111111111E-2</v>
      </c>
      <c r="W79">
        <v>31</v>
      </c>
      <c r="X79" s="6">
        <v>0</v>
      </c>
      <c r="Y79" s="6">
        <v>0</v>
      </c>
      <c r="Z79" s="6">
        <v>-67.866587249999995</v>
      </c>
      <c r="AA79" s="6">
        <v>-67.866587249999995</v>
      </c>
      <c r="AB79">
        <v>0</v>
      </c>
      <c r="AC79">
        <v>0</v>
      </c>
      <c r="AD79" s="7">
        <v>58379.86</v>
      </c>
      <c r="AE79" s="4">
        <v>1.35E-2</v>
      </c>
      <c r="AF79" s="8">
        <v>0</v>
      </c>
      <c r="AG79" s="6">
        <v>0</v>
      </c>
      <c r="AH79" s="6">
        <v>0</v>
      </c>
      <c r="AI79" s="9">
        <v>-67.866587249999995</v>
      </c>
      <c r="AJ79" t="s">
        <v>6</v>
      </c>
      <c r="AO79" s="9">
        <f t="shared" si="22"/>
        <v>-67.866587249999995</v>
      </c>
      <c r="AP79" s="37">
        <f t="shared" si="24"/>
        <v>-67.866587249999995</v>
      </c>
      <c r="AQ79" s="9">
        <f t="shared" si="23"/>
        <v>-67.866587249999995</v>
      </c>
      <c r="AR79" s="31">
        <v>44673</v>
      </c>
      <c r="AS79" s="32">
        <v>-0.42699999999999999</v>
      </c>
      <c r="AT79" s="10"/>
      <c r="BU79" s="1"/>
      <c r="CC79" s="11"/>
      <c r="CD79" s="11"/>
    </row>
    <row r="80" spans="1:82" ht="15" customHeight="1" x14ac:dyDescent="0.25">
      <c r="A80">
        <v>51907</v>
      </c>
      <c r="B80" t="s">
        <v>1470</v>
      </c>
      <c r="C80" t="s">
        <v>1471</v>
      </c>
      <c r="D80">
        <v>11363</v>
      </c>
      <c r="E80" t="s">
        <v>127</v>
      </c>
      <c r="F80" t="s">
        <v>3</v>
      </c>
      <c r="G80" t="s">
        <v>4</v>
      </c>
      <c r="H80" t="s">
        <v>1094</v>
      </c>
      <c r="I80" s="1"/>
      <c r="J80" s="1">
        <v>44977</v>
      </c>
      <c r="K80" s="1">
        <v>45005</v>
      </c>
      <c r="L80" s="1">
        <v>44977</v>
      </c>
      <c r="M80" s="2">
        <v>46266.84</v>
      </c>
      <c r="N80" t="s">
        <v>6</v>
      </c>
      <c r="O80">
        <v>1.35E-2</v>
      </c>
      <c r="P80" t="s">
        <v>8</v>
      </c>
      <c r="Q80" s="4"/>
      <c r="R80" s="1">
        <v>44977</v>
      </c>
      <c r="S80" s="1">
        <v>44977</v>
      </c>
      <c r="T80" s="1">
        <v>45005</v>
      </c>
      <c r="U80" s="1">
        <v>44977</v>
      </c>
      <c r="V80" s="5">
        <v>7.7777777777777779E-2</v>
      </c>
      <c r="W80">
        <v>28</v>
      </c>
      <c r="X80" s="6">
        <v>0</v>
      </c>
      <c r="Y80" s="6">
        <v>0</v>
      </c>
      <c r="Z80" s="6">
        <v>-48.580181999999994</v>
      </c>
      <c r="AA80" s="6">
        <v>-48.580181999999994</v>
      </c>
      <c r="AB80">
        <v>0</v>
      </c>
      <c r="AC80">
        <v>0</v>
      </c>
      <c r="AD80" s="7">
        <v>46266.84</v>
      </c>
      <c r="AE80" s="4">
        <v>1.35E-2</v>
      </c>
      <c r="AF80" s="8">
        <v>0</v>
      </c>
      <c r="AG80" s="6">
        <v>0</v>
      </c>
      <c r="AH80" s="6">
        <v>0</v>
      </c>
      <c r="AI80" s="9">
        <v>-48.580181999999994</v>
      </c>
      <c r="AJ80" t="s">
        <v>6</v>
      </c>
      <c r="AO80" s="9">
        <f t="shared" si="22"/>
        <v>-48.580181999999994</v>
      </c>
      <c r="AP80" s="37">
        <f t="shared" si="24"/>
        <v>-48.580181999999994</v>
      </c>
      <c r="AQ80" s="9">
        <f t="shared" si="23"/>
        <v>-48.580181999999994</v>
      </c>
      <c r="AR80" s="31">
        <v>44676</v>
      </c>
      <c r="AS80" s="32">
        <v>-0.41499999999999998</v>
      </c>
      <c r="AT80" s="10"/>
      <c r="BU80" s="1"/>
      <c r="CC80" s="11"/>
      <c r="CD80" s="11"/>
    </row>
    <row r="81" spans="1:82" ht="15" customHeight="1" x14ac:dyDescent="0.25">
      <c r="A81">
        <v>51908</v>
      </c>
      <c r="B81" t="s">
        <v>1470</v>
      </c>
      <c r="C81" t="s">
        <v>1471</v>
      </c>
      <c r="D81">
        <v>11363</v>
      </c>
      <c r="E81" t="s">
        <v>127</v>
      </c>
      <c r="F81" t="s">
        <v>3</v>
      </c>
      <c r="G81" t="s">
        <v>4</v>
      </c>
      <c r="H81" t="s">
        <v>1094</v>
      </c>
      <c r="I81" s="1"/>
      <c r="J81" s="1">
        <v>45005</v>
      </c>
      <c r="K81" s="1">
        <v>45036</v>
      </c>
      <c r="L81" s="1">
        <v>45005</v>
      </c>
      <c r="M81" s="2">
        <v>34140.19</v>
      </c>
      <c r="N81" t="s">
        <v>6</v>
      </c>
      <c r="O81">
        <v>1.35E-2</v>
      </c>
      <c r="P81" t="s">
        <v>8</v>
      </c>
      <c r="Q81" s="4"/>
      <c r="R81" s="1">
        <v>45005</v>
      </c>
      <c r="S81" s="1">
        <v>45005</v>
      </c>
      <c r="T81" s="1">
        <v>45036</v>
      </c>
      <c r="U81" s="1">
        <v>45005</v>
      </c>
      <c r="V81" s="5">
        <v>8.611111111111111E-2</v>
      </c>
      <c r="W81">
        <v>31</v>
      </c>
      <c r="X81" s="6">
        <v>0</v>
      </c>
      <c r="Y81" s="6">
        <v>0</v>
      </c>
      <c r="Z81" s="6">
        <v>-39.687970875000005</v>
      </c>
      <c r="AA81" s="6">
        <v>-39.687970875000005</v>
      </c>
      <c r="AB81">
        <v>0</v>
      </c>
      <c r="AC81">
        <v>0</v>
      </c>
      <c r="AD81" s="7">
        <v>34140.19</v>
      </c>
      <c r="AE81" s="4">
        <v>1.35E-2</v>
      </c>
      <c r="AF81" s="8">
        <v>0</v>
      </c>
      <c r="AG81" s="6">
        <v>0</v>
      </c>
      <c r="AH81" s="6">
        <v>0</v>
      </c>
      <c r="AI81" s="9">
        <v>-39.687970875000005</v>
      </c>
      <c r="AJ81" t="s">
        <v>6</v>
      </c>
      <c r="AO81" s="9">
        <f t="shared" si="22"/>
        <v>-39.687970875000005</v>
      </c>
      <c r="AP81" s="37">
        <f t="shared" si="24"/>
        <v>-39.687970875000005</v>
      </c>
      <c r="AQ81" s="9">
        <f t="shared" si="23"/>
        <v>-39.687970875000005</v>
      </c>
      <c r="AR81" s="31">
        <v>44677</v>
      </c>
      <c r="AS81" s="32">
        <v>-0.43</v>
      </c>
      <c r="AT81" s="10"/>
      <c r="BU81" s="1"/>
      <c r="CC81" s="11"/>
      <c r="CD81" s="11"/>
    </row>
    <row r="82" spans="1:82" ht="15" customHeight="1" x14ac:dyDescent="0.25">
      <c r="A82">
        <v>51909</v>
      </c>
      <c r="B82" t="s">
        <v>1470</v>
      </c>
      <c r="C82" t="s">
        <v>1471</v>
      </c>
      <c r="D82">
        <v>11363</v>
      </c>
      <c r="E82" t="s">
        <v>127</v>
      </c>
      <c r="F82" t="s">
        <v>3</v>
      </c>
      <c r="G82" t="s">
        <v>4</v>
      </c>
      <c r="H82" t="s">
        <v>1094</v>
      </c>
      <c r="I82" s="1"/>
      <c r="J82" s="1">
        <v>45036</v>
      </c>
      <c r="K82" s="1">
        <v>45066</v>
      </c>
      <c r="L82" s="1">
        <v>45036</v>
      </c>
      <c r="M82" s="2">
        <v>21999.9</v>
      </c>
      <c r="N82" t="s">
        <v>6</v>
      </c>
      <c r="O82">
        <v>1.35E-2</v>
      </c>
      <c r="P82" t="s">
        <v>8</v>
      </c>
      <c r="Q82" s="4"/>
      <c r="R82" s="1">
        <v>45036</v>
      </c>
      <c r="S82" s="1">
        <v>45036</v>
      </c>
      <c r="T82" s="1">
        <v>45066</v>
      </c>
      <c r="U82" s="1">
        <v>45036</v>
      </c>
      <c r="V82" s="5">
        <v>8.3333333333333329E-2</v>
      </c>
      <c r="W82">
        <v>30</v>
      </c>
      <c r="X82" s="6">
        <v>0</v>
      </c>
      <c r="Y82" s="6">
        <v>0</v>
      </c>
      <c r="Z82" s="6">
        <v>-24.7498875</v>
      </c>
      <c r="AA82" s="6">
        <v>-24.7498875</v>
      </c>
      <c r="AB82">
        <v>0</v>
      </c>
      <c r="AC82">
        <v>0</v>
      </c>
      <c r="AD82" s="7">
        <v>21999.9</v>
      </c>
      <c r="AE82" s="4">
        <v>1.35E-2</v>
      </c>
      <c r="AF82" s="8">
        <v>0</v>
      </c>
      <c r="AG82" s="6">
        <v>0</v>
      </c>
      <c r="AH82" s="6">
        <v>0</v>
      </c>
      <c r="AI82" s="9">
        <v>-24.7498875</v>
      </c>
      <c r="AJ82" t="s">
        <v>6</v>
      </c>
      <c r="AO82" s="9">
        <f t="shared" si="22"/>
        <v>-24.7498875</v>
      </c>
      <c r="AP82" s="37">
        <f t="shared" si="24"/>
        <v>-24.7498875</v>
      </c>
      <c r="AQ82" s="9">
        <f t="shared" si="23"/>
        <v>-24.7498875</v>
      </c>
      <c r="AR82" s="31">
        <v>44678</v>
      </c>
      <c r="AS82" s="32">
        <v>-0.44500000000000001</v>
      </c>
      <c r="AT82" s="10"/>
      <c r="BU82" s="1"/>
      <c r="CC82" s="11"/>
      <c r="CD82" s="11"/>
    </row>
    <row r="83" spans="1:82" ht="15" customHeight="1" x14ac:dyDescent="0.25">
      <c r="A83">
        <v>51910</v>
      </c>
      <c r="B83" t="s">
        <v>1470</v>
      </c>
      <c r="C83" t="s">
        <v>1471</v>
      </c>
      <c r="D83">
        <v>11363</v>
      </c>
      <c r="E83" t="s">
        <v>127</v>
      </c>
      <c r="F83" t="s">
        <v>3</v>
      </c>
      <c r="G83" t="s">
        <v>4</v>
      </c>
      <c r="H83" t="s">
        <v>1094</v>
      </c>
      <c r="I83" s="1"/>
      <c r="J83" s="1">
        <v>45036</v>
      </c>
      <c r="K83" s="1">
        <v>45066</v>
      </c>
      <c r="L83" s="1">
        <v>45066</v>
      </c>
      <c r="M83" s="2">
        <v>9845.9599999999991</v>
      </c>
      <c r="N83" t="s">
        <v>6</v>
      </c>
      <c r="O83">
        <v>1.35E-2</v>
      </c>
      <c r="P83" t="s">
        <v>8</v>
      </c>
      <c r="Q83" s="4"/>
      <c r="R83" s="1">
        <v>45066</v>
      </c>
      <c r="S83" s="1">
        <v>45036</v>
      </c>
      <c r="T83" s="1">
        <v>45066</v>
      </c>
      <c r="U83" s="1">
        <v>45066</v>
      </c>
      <c r="V83" s="5">
        <v>8.3333333333333329E-2</v>
      </c>
      <c r="W83">
        <v>30</v>
      </c>
      <c r="X83" s="6">
        <v>0</v>
      </c>
      <c r="Y83" s="6">
        <v>0</v>
      </c>
      <c r="Z83" s="6">
        <v>-11.076704999999999</v>
      </c>
      <c r="AA83" s="6">
        <v>-11.076704999999999</v>
      </c>
      <c r="AB83">
        <v>0</v>
      </c>
      <c r="AC83">
        <v>0</v>
      </c>
      <c r="AD83" s="7">
        <v>9845.9599999999991</v>
      </c>
      <c r="AE83" s="4">
        <v>1.35E-2</v>
      </c>
      <c r="AF83" s="8">
        <v>0</v>
      </c>
      <c r="AG83" s="6">
        <v>0</v>
      </c>
      <c r="AH83" s="6">
        <v>0</v>
      </c>
      <c r="AI83" s="9">
        <v>-11.076704999999999</v>
      </c>
      <c r="AJ83" t="s">
        <v>6</v>
      </c>
      <c r="AO83" s="9">
        <f t="shared" si="22"/>
        <v>-11.076704999999999</v>
      </c>
      <c r="AP83" s="37">
        <f t="shared" si="24"/>
        <v>-11.076704999999999</v>
      </c>
      <c r="AQ83" s="9">
        <f t="shared" si="23"/>
        <v>-11.076704999999999</v>
      </c>
      <c r="AR83" s="31">
        <v>44679</v>
      </c>
      <c r="AS83" s="32">
        <v>-0.438</v>
      </c>
      <c r="AT83" s="10"/>
      <c r="BU83" s="1"/>
      <c r="CC83" s="11"/>
      <c r="CD83" s="11"/>
    </row>
    <row r="84" spans="1:82" ht="15" customHeight="1" x14ac:dyDescent="0.25">
      <c r="A84">
        <v>51990</v>
      </c>
      <c r="B84" t="s">
        <v>1472</v>
      </c>
      <c r="C84" t="s">
        <v>1473</v>
      </c>
      <c r="D84">
        <v>11364</v>
      </c>
      <c r="E84" t="s">
        <v>127</v>
      </c>
      <c r="F84" t="s">
        <v>3</v>
      </c>
      <c r="G84" t="s">
        <v>4</v>
      </c>
      <c r="H84" t="s">
        <v>1094</v>
      </c>
      <c r="I84" s="1"/>
      <c r="J84" s="1">
        <v>44946</v>
      </c>
      <c r="K84" s="1">
        <v>44977</v>
      </c>
      <c r="L84" s="1">
        <v>44946</v>
      </c>
      <c r="M84" s="2">
        <v>73083.490000000005</v>
      </c>
      <c r="N84" t="s">
        <v>6</v>
      </c>
      <c r="O84">
        <v>1.35E-2</v>
      </c>
      <c r="P84" t="s">
        <v>8</v>
      </c>
      <c r="Q84" s="4"/>
      <c r="R84" s="1">
        <v>44946</v>
      </c>
      <c r="S84" s="1">
        <v>44946</v>
      </c>
      <c r="T84" s="1">
        <v>44977</v>
      </c>
      <c r="U84" s="1">
        <v>44946</v>
      </c>
      <c r="V84" s="5">
        <v>8.611111111111111E-2</v>
      </c>
      <c r="W84">
        <v>31</v>
      </c>
      <c r="X84" s="6">
        <v>0</v>
      </c>
      <c r="Y84" s="6">
        <v>0</v>
      </c>
      <c r="Z84" s="6">
        <v>-84.959557125000003</v>
      </c>
      <c r="AA84" s="6">
        <v>-84.959557125000003</v>
      </c>
      <c r="AB84">
        <v>0</v>
      </c>
      <c r="AC84">
        <v>0</v>
      </c>
      <c r="AD84" s="7">
        <v>73083.490000000005</v>
      </c>
      <c r="AE84" s="4">
        <v>1.35E-2</v>
      </c>
      <c r="AF84" s="8">
        <v>0</v>
      </c>
      <c r="AG84" s="6">
        <v>0</v>
      </c>
      <c r="AH84" s="6">
        <v>0</v>
      </c>
      <c r="AI84" s="9">
        <v>-84.959557125000003</v>
      </c>
      <c r="AJ84" t="s">
        <v>6</v>
      </c>
      <c r="AO84" s="9">
        <f t="shared" si="22"/>
        <v>-84.959557125000003</v>
      </c>
      <c r="AP84" s="37">
        <f t="shared" si="24"/>
        <v>-84.959557125000003</v>
      </c>
      <c r="AQ84" s="9">
        <f t="shared" si="23"/>
        <v>-84.959557125000003</v>
      </c>
      <c r="AR84" s="31">
        <v>44680</v>
      </c>
      <c r="AS84" s="32">
        <v>-0.42899999999999999</v>
      </c>
      <c r="AT84" s="10"/>
      <c r="BU84" s="1"/>
      <c r="CC84" s="11"/>
      <c r="CD84" s="11"/>
    </row>
    <row r="85" spans="1:82" ht="15" customHeight="1" x14ac:dyDescent="0.25">
      <c r="A85">
        <v>51991</v>
      </c>
      <c r="B85" t="s">
        <v>1472</v>
      </c>
      <c r="C85" t="s">
        <v>1473</v>
      </c>
      <c r="D85">
        <v>11364</v>
      </c>
      <c r="E85" t="s">
        <v>127</v>
      </c>
      <c r="F85" t="s">
        <v>3</v>
      </c>
      <c r="G85" t="s">
        <v>4</v>
      </c>
      <c r="H85" t="s">
        <v>1094</v>
      </c>
      <c r="I85" s="1"/>
      <c r="J85" s="1">
        <v>44977</v>
      </c>
      <c r="K85" s="1">
        <v>45005</v>
      </c>
      <c r="L85" s="1">
        <v>44977</v>
      </c>
      <c r="M85" s="2">
        <v>57919.67</v>
      </c>
      <c r="N85" t="s">
        <v>6</v>
      </c>
      <c r="O85">
        <v>1.35E-2</v>
      </c>
      <c r="P85" t="s">
        <v>8</v>
      </c>
      <c r="Q85" s="4"/>
      <c r="R85" s="1">
        <v>44977</v>
      </c>
      <c r="S85" s="1">
        <v>44977</v>
      </c>
      <c r="T85" s="1">
        <v>45005</v>
      </c>
      <c r="U85" s="1">
        <v>44977</v>
      </c>
      <c r="V85" s="5">
        <v>7.7777777777777779E-2</v>
      </c>
      <c r="W85">
        <v>28</v>
      </c>
      <c r="X85" s="6">
        <v>0</v>
      </c>
      <c r="Y85" s="6">
        <v>0</v>
      </c>
      <c r="Z85" s="6">
        <v>-60.815653499999996</v>
      </c>
      <c r="AA85" s="6">
        <v>-60.815653499999996</v>
      </c>
      <c r="AB85">
        <v>0</v>
      </c>
      <c r="AC85">
        <v>0</v>
      </c>
      <c r="AD85" s="7">
        <v>57919.67</v>
      </c>
      <c r="AE85" s="4">
        <v>1.35E-2</v>
      </c>
      <c r="AF85" s="8">
        <v>0</v>
      </c>
      <c r="AG85" s="6">
        <v>0</v>
      </c>
      <c r="AH85" s="6">
        <v>0</v>
      </c>
      <c r="AI85" s="9">
        <v>-60.815653499999996</v>
      </c>
      <c r="AJ85" t="s">
        <v>6</v>
      </c>
      <c r="AO85" s="9">
        <f t="shared" si="22"/>
        <v>-60.815653499999996</v>
      </c>
      <c r="AP85" s="37">
        <f t="shared" si="24"/>
        <v>-60.815653499999996</v>
      </c>
      <c r="AQ85" s="9">
        <f t="shared" si="23"/>
        <v>-60.815653499999996</v>
      </c>
      <c r="AR85" s="31">
        <v>44683</v>
      </c>
      <c r="AS85" s="32">
        <v>-0.41599999999999998</v>
      </c>
      <c r="AT85" s="10"/>
      <c r="BU85" s="1"/>
      <c r="CC85" s="11"/>
      <c r="CD85" s="11"/>
    </row>
    <row r="86" spans="1:82" ht="15" customHeight="1" x14ac:dyDescent="0.25">
      <c r="A86">
        <v>51992</v>
      </c>
      <c r="B86" t="s">
        <v>1472</v>
      </c>
      <c r="C86" t="s">
        <v>1473</v>
      </c>
      <c r="D86">
        <v>11364</v>
      </c>
      <c r="E86" t="s">
        <v>127</v>
      </c>
      <c r="F86" t="s">
        <v>3</v>
      </c>
      <c r="G86" t="s">
        <v>4</v>
      </c>
      <c r="H86" t="s">
        <v>1094</v>
      </c>
      <c r="I86" s="1"/>
      <c r="J86" s="1">
        <v>45005</v>
      </c>
      <c r="K86" s="1">
        <v>45036</v>
      </c>
      <c r="L86" s="1">
        <v>45005</v>
      </c>
      <c r="M86" s="2">
        <v>42738.79</v>
      </c>
      <c r="N86" t="s">
        <v>6</v>
      </c>
      <c r="O86">
        <v>1.35E-2</v>
      </c>
      <c r="P86" t="s">
        <v>8</v>
      </c>
      <c r="Q86" s="4"/>
      <c r="R86" s="1">
        <v>45005</v>
      </c>
      <c r="S86" s="1">
        <v>45005</v>
      </c>
      <c r="T86" s="1">
        <v>45036</v>
      </c>
      <c r="U86" s="1">
        <v>45005</v>
      </c>
      <c r="V86" s="5">
        <v>8.611111111111111E-2</v>
      </c>
      <c r="W86">
        <v>31</v>
      </c>
      <c r="X86" s="6">
        <v>0</v>
      </c>
      <c r="Y86" s="6">
        <v>0</v>
      </c>
      <c r="Z86" s="6">
        <v>-49.683843374999995</v>
      </c>
      <c r="AA86" s="6">
        <v>-49.683843374999995</v>
      </c>
      <c r="AB86">
        <v>0</v>
      </c>
      <c r="AC86">
        <v>0</v>
      </c>
      <c r="AD86" s="7">
        <v>42738.79</v>
      </c>
      <c r="AE86" s="4">
        <v>1.35E-2</v>
      </c>
      <c r="AF86" s="8">
        <v>0</v>
      </c>
      <c r="AG86" s="6">
        <v>0</v>
      </c>
      <c r="AH86" s="6">
        <v>0</v>
      </c>
      <c r="AI86" s="9">
        <v>-49.683843374999995</v>
      </c>
      <c r="AJ86" t="s">
        <v>6</v>
      </c>
      <c r="AO86" s="9">
        <f t="shared" si="22"/>
        <v>-49.683843374999995</v>
      </c>
      <c r="AP86" s="37">
        <f t="shared" si="24"/>
        <v>-49.683843374999995</v>
      </c>
      <c r="AQ86" s="9">
        <f t="shared" si="23"/>
        <v>-49.683843374999995</v>
      </c>
      <c r="AR86" s="31">
        <v>44684</v>
      </c>
      <c r="AS86" s="32">
        <v>-0.42499999999999999</v>
      </c>
      <c r="AT86" s="10"/>
      <c r="BU86" s="1"/>
      <c r="CC86" s="11"/>
      <c r="CD86" s="11"/>
    </row>
    <row r="87" spans="1:82" ht="15" customHeight="1" x14ac:dyDescent="0.25">
      <c r="A87">
        <v>51994</v>
      </c>
      <c r="B87" t="s">
        <v>1472</v>
      </c>
      <c r="C87" t="s">
        <v>1473</v>
      </c>
      <c r="D87">
        <v>11364</v>
      </c>
      <c r="E87" t="s">
        <v>127</v>
      </c>
      <c r="F87" t="s">
        <v>3</v>
      </c>
      <c r="G87" t="s">
        <v>4</v>
      </c>
      <c r="H87" t="s">
        <v>1094</v>
      </c>
      <c r="I87" s="1"/>
      <c r="J87" s="1">
        <v>45036</v>
      </c>
      <c r="K87" s="1">
        <v>45066</v>
      </c>
      <c r="L87" s="1">
        <v>45066</v>
      </c>
      <c r="M87" s="2">
        <v>12325.78</v>
      </c>
      <c r="N87" t="s">
        <v>6</v>
      </c>
      <c r="O87">
        <v>1.35E-2</v>
      </c>
      <c r="P87" t="s">
        <v>8</v>
      </c>
      <c r="Q87" s="4"/>
      <c r="R87" s="1">
        <v>45036</v>
      </c>
      <c r="S87" s="1">
        <v>45036</v>
      </c>
      <c r="T87" s="1">
        <v>45066</v>
      </c>
      <c r="U87" s="1">
        <v>45036</v>
      </c>
      <c r="V87" s="5">
        <v>8.3333333333333329E-2</v>
      </c>
      <c r="W87">
        <v>30</v>
      </c>
      <c r="X87" s="6">
        <v>0</v>
      </c>
      <c r="Y87" s="6">
        <v>0</v>
      </c>
      <c r="Z87" s="6">
        <v>-30.983433750000003</v>
      </c>
      <c r="AA87" s="6">
        <v>-30.983433750000003</v>
      </c>
      <c r="AB87">
        <v>0</v>
      </c>
      <c r="AC87">
        <v>0</v>
      </c>
      <c r="AD87" s="7">
        <v>27540.83</v>
      </c>
      <c r="AE87" s="4">
        <v>1.35E-2</v>
      </c>
      <c r="AF87" s="8">
        <v>0</v>
      </c>
      <c r="AG87" s="6">
        <v>0</v>
      </c>
      <c r="AH87" s="6">
        <v>0</v>
      </c>
      <c r="AI87" s="9">
        <v>-30.983433750000003</v>
      </c>
      <c r="AJ87" t="s">
        <v>6</v>
      </c>
      <c r="AO87" s="9">
        <f t="shared" si="22"/>
        <v>-30.983433750000003</v>
      </c>
      <c r="AP87" s="37">
        <f t="shared" si="24"/>
        <v>-30.983433750000003</v>
      </c>
      <c r="AQ87" s="9">
        <f t="shared" si="23"/>
        <v>-30.983433750000003</v>
      </c>
      <c r="AR87" s="31">
        <v>44685</v>
      </c>
      <c r="AS87" s="32">
        <v>-0.42699999999999999</v>
      </c>
      <c r="AT87" s="10"/>
      <c r="BU87" s="1"/>
      <c r="CC87" s="11"/>
      <c r="CD87" s="11"/>
    </row>
    <row r="88" spans="1:82" ht="15" customHeight="1" x14ac:dyDescent="0.25">
      <c r="A88">
        <v>51993</v>
      </c>
      <c r="B88" t="s">
        <v>1472</v>
      </c>
      <c r="C88" t="s">
        <v>1473</v>
      </c>
      <c r="D88">
        <v>11364</v>
      </c>
      <c r="E88" t="s">
        <v>127</v>
      </c>
      <c r="F88" t="s">
        <v>3</v>
      </c>
      <c r="G88" t="s">
        <v>4</v>
      </c>
      <c r="H88" t="s">
        <v>1094</v>
      </c>
      <c r="I88" s="1"/>
      <c r="J88" s="1">
        <v>45036</v>
      </c>
      <c r="K88" s="1">
        <v>45066</v>
      </c>
      <c r="L88" s="1">
        <v>45036</v>
      </c>
      <c r="M88" s="2">
        <v>27540.83</v>
      </c>
      <c r="N88" t="s">
        <v>6</v>
      </c>
      <c r="O88">
        <v>1.35E-2</v>
      </c>
      <c r="P88" t="s">
        <v>8</v>
      </c>
      <c r="Q88" s="4"/>
      <c r="R88" s="1">
        <v>45066</v>
      </c>
      <c r="S88" s="1">
        <v>45036</v>
      </c>
      <c r="T88" s="1">
        <v>45066</v>
      </c>
      <c r="U88" s="1">
        <v>45066</v>
      </c>
      <c r="V88" s="5">
        <v>8.3333333333333329E-2</v>
      </c>
      <c r="W88">
        <v>30</v>
      </c>
      <c r="X88" s="6">
        <v>0</v>
      </c>
      <c r="Y88" s="6">
        <v>0</v>
      </c>
      <c r="Z88" s="6">
        <v>-13.866502499999999</v>
      </c>
      <c r="AA88" s="6">
        <v>-13.866502499999999</v>
      </c>
      <c r="AB88">
        <v>0</v>
      </c>
      <c r="AC88">
        <v>0</v>
      </c>
      <c r="AD88" s="7">
        <v>12325.78</v>
      </c>
      <c r="AE88" s="4">
        <v>1.35E-2</v>
      </c>
      <c r="AF88" s="8">
        <v>0</v>
      </c>
      <c r="AG88" s="6">
        <v>0</v>
      </c>
      <c r="AH88" s="6">
        <v>0</v>
      </c>
      <c r="AI88" s="9">
        <v>-13.866502499999999</v>
      </c>
      <c r="AJ88" t="s">
        <v>6</v>
      </c>
      <c r="AO88" s="9">
        <f t="shared" si="22"/>
        <v>-13.866502499999999</v>
      </c>
      <c r="AP88" s="37">
        <f t="shared" si="24"/>
        <v>-13.866502499999999</v>
      </c>
      <c r="AQ88" s="9">
        <f t="shared" si="23"/>
        <v>-13.866502499999999</v>
      </c>
      <c r="AR88" s="31">
        <v>44686</v>
      </c>
      <c r="AS88" s="32">
        <v>-0.42099999999999999</v>
      </c>
      <c r="AT88" s="10"/>
      <c r="BU88" s="1"/>
      <c r="CC88" s="11"/>
      <c r="CD88" s="11"/>
    </row>
    <row r="89" spans="1:82" ht="15" customHeight="1" x14ac:dyDescent="0.25">
      <c r="A89">
        <v>502</v>
      </c>
      <c r="B89" t="s">
        <v>194</v>
      </c>
      <c r="C89" t="s">
        <v>195</v>
      </c>
      <c r="D89">
        <v>11373</v>
      </c>
      <c r="E89" t="s">
        <v>2</v>
      </c>
      <c r="F89" t="s">
        <v>3</v>
      </c>
      <c r="G89" t="s">
        <v>4</v>
      </c>
      <c r="H89" t="s">
        <v>196</v>
      </c>
      <c r="I89" s="1">
        <v>44953</v>
      </c>
      <c r="J89" s="1">
        <v>44957</v>
      </c>
      <c r="K89" s="1">
        <v>45016</v>
      </c>
      <c r="L89" s="1">
        <v>45016</v>
      </c>
      <c r="M89" s="2">
        <v>306000</v>
      </c>
      <c r="N89" t="s">
        <v>6</v>
      </c>
      <c r="O89" s="8" t="s">
        <v>7</v>
      </c>
      <c r="P89" t="s">
        <v>8</v>
      </c>
      <c r="Q89" s="4">
        <v>1.95E-2</v>
      </c>
      <c r="R89" s="1">
        <v>44953</v>
      </c>
      <c r="S89" s="1">
        <v>44957</v>
      </c>
      <c r="T89" s="1">
        <v>45016</v>
      </c>
      <c r="U89" s="1">
        <v>45016</v>
      </c>
      <c r="V89" s="5">
        <v>0.16388888888888889</v>
      </c>
      <c r="W89">
        <v>59</v>
      </c>
      <c r="X89" s="6">
        <v>0</v>
      </c>
      <c r="Y89" s="6">
        <v>0</v>
      </c>
      <c r="Z89" s="6">
        <v>-1249.7380000000001</v>
      </c>
      <c r="AA89" s="6">
        <v>-1249.7380000000001</v>
      </c>
      <c r="AB89">
        <v>0</v>
      </c>
      <c r="AC89">
        <v>0</v>
      </c>
      <c r="AD89" s="7">
        <v>306000</v>
      </c>
      <c r="AE89" s="4">
        <v>2.4920000000000001E-2</v>
      </c>
      <c r="AF89" s="8">
        <v>1.95E-2</v>
      </c>
      <c r="AG89" s="6">
        <v>0</v>
      </c>
      <c r="AH89" s="6">
        <v>-977.92499999999995</v>
      </c>
      <c r="AI89" s="9">
        <v>-2227.663</v>
      </c>
      <c r="AJ89" t="s">
        <v>6</v>
      </c>
      <c r="AK89">
        <f t="shared" ref="AK89:AK98" si="25">VLOOKUP(I89,$AR$3:$AS$604,2,FALSE)</f>
        <v>2.492</v>
      </c>
      <c r="AL89" s="8">
        <f t="shared" ref="AL89:AL98" si="26">AK89/100+$AT$1</f>
        <v>3.492E-2</v>
      </c>
      <c r="AM89" s="35">
        <f t="shared" ref="AM89:AM98" si="27">AK89/100-$AT$1</f>
        <v>1.4920000000000001E-2</v>
      </c>
      <c r="AN89" s="4">
        <f t="shared" ref="AN89:AN98" si="28">IF(AND(RIGHT(O89,3)="Max",AM89&lt;0%),0%,AM89)</f>
        <v>1.4920000000000001E-2</v>
      </c>
      <c r="AO89" s="36">
        <f t="shared" ref="AO89:AO98" si="29">-(((AL89+AF89)*AD89*V89))</f>
        <v>-2729.163</v>
      </c>
      <c r="AP89" s="37">
        <f t="shared" si="24"/>
        <v>-2227.663</v>
      </c>
      <c r="AQ89" s="36">
        <f t="shared" ref="AQ89:AQ98" si="30">-(((AN89+AF89)*AD89*V89))</f>
        <v>-1726.163</v>
      </c>
      <c r="AR89" s="31">
        <v>44687</v>
      </c>
      <c r="AS89" s="32">
        <v>-0.42599999999999999</v>
      </c>
      <c r="AT89" s="10"/>
      <c r="BU89" s="1"/>
      <c r="CC89" s="11"/>
      <c r="CD89" s="11"/>
    </row>
    <row r="90" spans="1:82" ht="15" customHeight="1" x14ac:dyDescent="0.25">
      <c r="A90">
        <v>503</v>
      </c>
      <c r="B90" t="s">
        <v>194</v>
      </c>
      <c r="C90" t="s">
        <v>195</v>
      </c>
      <c r="D90">
        <v>11373</v>
      </c>
      <c r="E90" t="s">
        <v>2</v>
      </c>
      <c r="F90" t="s">
        <v>3</v>
      </c>
      <c r="G90" t="s">
        <v>4</v>
      </c>
      <c r="H90" t="s">
        <v>196</v>
      </c>
      <c r="I90" s="1">
        <v>45014</v>
      </c>
      <c r="J90" s="1">
        <v>45016</v>
      </c>
      <c r="K90" s="1">
        <v>45107</v>
      </c>
      <c r="L90" s="1">
        <v>45107</v>
      </c>
      <c r="M90" s="2">
        <v>306000</v>
      </c>
      <c r="N90" t="s">
        <v>6</v>
      </c>
      <c r="O90" s="8" t="s">
        <v>7</v>
      </c>
      <c r="P90" t="s">
        <v>8</v>
      </c>
      <c r="Q90" s="4">
        <v>1.95E-2</v>
      </c>
      <c r="R90" s="1">
        <v>45014</v>
      </c>
      <c r="S90" s="1">
        <v>45016</v>
      </c>
      <c r="T90" s="1">
        <v>45107</v>
      </c>
      <c r="U90" s="1">
        <v>45107</v>
      </c>
      <c r="V90" s="5">
        <v>0.25277777777777777</v>
      </c>
      <c r="W90">
        <v>91</v>
      </c>
      <c r="X90" s="6">
        <v>0</v>
      </c>
      <c r="Y90" s="6">
        <v>0</v>
      </c>
      <c r="Z90" s="6">
        <v>-2332.1025</v>
      </c>
      <c r="AA90" s="6">
        <v>-2332.1025</v>
      </c>
      <c r="AB90">
        <v>0</v>
      </c>
      <c r="AC90">
        <v>0</v>
      </c>
      <c r="AD90" s="7">
        <v>306000</v>
      </c>
      <c r="AE90" s="4">
        <v>3.015E-2</v>
      </c>
      <c r="AF90" s="8">
        <v>1.95E-2</v>
      </c>
      <c r="AG90" s="6">
        <v>0</v>
      </c>
      <c r="AH90" s="6">
        <v>-1508.325</v>
      </c>
      <c r="AI90" s="9">
        <v>-3840.4274999999998</v>
      </c>
      <c r="AJ90" t="s">
        <v>6</v>
      </c>
      <c r="AK90">
        <f t="shared" si="25"/>
        <v>3.0150000000000001</v>
      </c>
      <c r="AL90" s="8">
        <f t="shared" si="26"/>
        <v>4.0149999999999998E-2</v>
      </c>
      <c r="AM90" s="35">
        <f t="shared" si="27"/>
        <v>2.0150000000000001E-2</v>
      </c>
      <c r="AN90" s="4">
        <f t="shared" si="28"/>
        <v>2.0150000000000001E-2</v>
      </c>
      <c r="AO90" s="36">
        <f t="shared" si="29"/>
        <v>-4613.9274999999989</v>
      </c>
      <c r="AP90" s="37">
        <f t="shared" si="24"/>
        <v>-3840.4274999999998</v>
      </c>
      <c r="AQ90" s="36">
        <f t="shared" si="30"/>
        <v>-3066.9275000000002</v>
      </c>
      <c r="AR90" s="31">
        <v>44690</v>
      </c>
      <c r="AS90" s="32">
        <v>-0.40200000000000002</v>
      </c>
      <c r="AT90" s="10"/>
      <c r="BU90" s="1"/>
      <c r="CC90" s="11"/>
      <c r="CD90" s="11"/>
    </row>
    <row r="91" spans="1:82" ht="15" customHeight="1" x14ac:dyDescent="0.25">
      <c r="A91">
        <v>534</v>
      </c>
      <c r="B91" t="s">
        <v>197</v>
      </c>
      <c r="C91" t="s">
        <v>198</v>
      </c>
      <c r="D91">
        <v>11374</v>
      </c>
      <c r="E91" t="s">
        <v>2</v>
      </c>
      <c r="F91" t="s">
        <v>3</v>
      </c>
      <c r="G91" t="s">
        <v>4</v>
      </c>
      <c r="H91" t="s">
        <v>196</v>
      </c>
      <c r="I91" s="1">
        <v>45014</v>
      </c>
      <c r="J91" s="1">
        <v>45016</v>
      </c>
      <c r="K91" s="1">
        <v>45107</v>
      </c>
      <c r="L91" s="1">
        <v>45107</v>
      </c>
      <c r="M91" s="2">
        <v>1751340</v>
      </c>
      <c r="N91" t="s">
        <v>6</v>
      </c>
      <c r="O91" t="s">
        <v>7</v>
      </c>
      <c r="P91" t="s">
        <v>8</v>
      </c>
      <c r="Q91" s="4">
        <v>1.95E-2</v>
      </c>
      <c r="R91" s="1">
        <v>45014</v>
      </c>
      <c r="S91" s="1">
        <v>45016</v>
      </c>
      <c r="T91" s="1">
        <v>45107</v>
      </c>
      <c r="U91" s="1">
        <v>45107</v>
      </c>
      <c r="V91" s="5">
        <v>0.25277777777777777</v>
      </c>
      <c r="W91">
        <v>91</v>
      </c>
      <c r="X91" s="6">
        <v>0</v>
      </c>
      <c r="Y91" s="6">
        <v>0</v>
      </c>
      <c r="Z91" s="6">
        <v>-13347.399974999998</v>
      </c>
      <c r="AA91" s="6">
        <v>-13347.399974999998</v>
      </c>
      <c r="AB91">
        <v>0</v>
      </c>
      <c r="AC91">
        <v>0</v>
      </c>
      <c r="AD91" s="7">
        <v>1751340</v>
      </c>
      <c r="AE91" s="4">
        <v>3.015E-2</v>
      </c>
      <c r="AF91" s="8">
        <v>1.95E-2</v>
      </c>
      <c r="AG91" s="6">
        <v>0</v>
      </c>
      <c r="AH91" s="6">
        <v>-8632.6467499999999</v>
      </c>
      <c r="AI91" s="9">
        <v>-21980.046725</v>
      </c>
      <c r="AJ91" t="s">
        <v>6</v>
      </c>
      <c r="AK91">
        <f t="shared" si="25"/>
        <v>3.0150000000000001</v>
      </c>
      <c r="AL91" s="8">
        <f t="shared" si="26"/>
        <v>4.0149999999999998E-2</v>
      </c>
      <c r="AM91" s="35">
        <f t="shared" si="27"/>
        <v>2.0150000000000001E-2</v>
      </c>
      <c r="AN91" s="4">
        <f t="shared" si="28"/>
        <v>2.0150000000000001E-2</v>
      </c>
      <c r="AO91" s="36">
        <f t="shared" si="29"/>
        <v>-26407.045058333333</v>
      </c>
      <c r="AP91" s="37">
        <f t="shared" si="24"/>
        <v>-21980.046725</v>
      </c>
      <c r="AQ91" s="36">
        <f t="shared" si="30"/>
        <v>-17553.048391666667</v>
      </c>
      <c r="AR91" s="31">
        <v>44691</v>
      </c>
      <c r="AS91" s="32">
        <v>-0.41699999999999998</v>
      </c>
      <c r="AT91" s="10"/>
      <c r="BU91" s="1"/>
      <c r="CC91" s="11"/>
      <c r="CD91" s="11"/>
    </row>
    <row r="92" spans="1:82" ht="15" customHeight="1" x14ac:dyDescent="0.25">
      <c r="A92">
        <v>36106</v>
      </c>
      <c r="B92" t="s">
        <v>199</v>
      </c>
      <c r="C92" t="s">
        <v>200</v>
      </c>
      <c r="D92">
        <v>11381</v>
      </c>
      <c r="E92" t="s">
        <v>2</v>
      </c>
      <c r="F92" t="s">
        <v>3</v>
      </c>
      <c r="G92" t="s">
        <v>4</v>
      </c>
      <c r="H92" t="s">
        <v>42</v>
      </c>
      <c r="I92" s="1">
        <v>44924</v>
      </c>
      <c r="J92" s="1">
        <v>44954</v>
      </c>
      <c r="K92" s="1">
        <v>45044</v>
      </c>
      <c r="L92" s="1">
        <v>44954</v>
      </c>
      <c r="M92" s="2">
        <v>421236.65</v>
      </c>
      <c r="N92" t="s">
        <v>6</v>
      </c>
      <c r="O92" t="s">
        <v>7</v>
      </c>
      <c r="P92" t="s">
        <v>8</v>
      </c>
      <c r="Q92" s="4">
        <v>1.7000000000000001E-2</v>
      </c>
      <c r="R92" s="1">
        <v>44924</v>
      </c>
      <c r="S92" s="1">
        <v>44954</v>
      </c>
      <c r="T92" s="1">
        <v>45044</v>
      </c>
      <c r="U92" s="1">
        <v>44954</v>
      </c>
      <c r="V92" s="5">
        <v>0.25</v>
      </c>
      <c r="W92">
        <v>90</v>
      </c>
      <c r="X92" s="6">
        <v>0</v>
      </c>
      <c r="Y92" s="6">
        <v>0</v>
      </c>
      <c r="Z92" s="6">
        <v>-2299.9521090000003</v>
      </c>
      <c r="AA92" s="6">
        <v>-2299.9521090000003</v>
      </c>
      <c r="AB92">
        <v>0</v>
      </c>
      <c r="AC92">
        <v>0</v>
      </c>
      <c r="AD92" s="7">
        <v>421236.65</v>
      </c>
      <c r="AE92" s="4">
        <v>2.1840000000000002E-2</v>
      </c>
      <c r="AF92" s="8">
        <v>1.7000000000000001E-2</v>
      </c>
      <c r="AG92" s="6">
        <v>0</v>
      </c>
      <c r="AH92" s="6">
        <v>-1790.2557625000002</v>
      </c>
      <c r="AI92" s="9">
        <v>-4090.2078715000007</v>
      </c>
      <c r="AJ92" t="s">
        <v>6</v>
      </c>
      <c r="AK92">
        <f t="shared" si="25"/>
        <v>2.1840000000000002</v>
      </c>
      <c r="AL92" s="8">
        <f t="shared" si="26"/>
        <v>3.184E-2</v>
      </c>
      <c r="AM92" s="35">
        <f t="shared" si="27"/>
        <v>1.1840000000000002E-2</v>
      </c>
      <c r="AN92" s="4">
        <f t="shared" si="28"/>
        <v>1.1840000000000002E-2</v>
      </c>
      <c r="AO92" s="36">
        <f t="shared" si="29"/>
        <v>-5143.2994965000007</v>
      </c>
      <c r="AP92" s="37">
        <f t="shared" si="24"/>
        <v>-4090.2078715000007</v>
      </c>
      <c r="AQ92" s="36">
        <f t="shared" si="30"/>
        <v>-3037.1162465000007</v>
      </c>
      <c r="AR92" s="31">
        <v>44692</v>
      </c>
      <c r="AS92" s="32">
        <v>-0.41399999999999998</v>
      </c>
      <c r="AT92" s="10"/>
      <c r="BU92" s="1"/>
      <c r="CC92" s="11"/>
      <c r="CD92" s="11"/>
    </row>
    <row r="93" spans="1:82" ht="15" customHeight="1" x14ac:dyDescent="0.25">
      <c r="A93">
        <v>43137</v>
      </c>
      <c r="B93" t="s">
        <v>201</v>
      </c>
      <c r="C93" t="s">
        <v>202</v>
      </c>
      <c r="D93">
        <v>11382</v>
      </c>
      <c r="E93" t="s">
        <v>2</v>
      </c>
      <c r="F93" t="s">
        <v>3</v>
      </c>
      <c r="G93" t="s">
        <v>4</v>
      </c>
      <c r="H93" t="s">
        <v>124</v>
      </c>
      <c r="I93" s="1">
        <v>44896</v>
      </c>
      <c r="J93" s="1">
        <v>44927</v>
      </c>
      <c r="K93" s="1">
        <v>45017</v>
      </c>
      <c r="L93" s="1">
        <v>44927</v>
      </c>
      <c r="M93" s="2">
        <v>1617345.41</v>
      </c>
      <c r="N93" t="s">
        <v>6</v>
      </c>
      <c r="O93" t="s">
        <v>15</v>
      </c>
      <c r="P93" t="s">
        <v>8</v>
      </c>
      <c r="Q93" s="4">
        <v>1.9E-2</v>
      </c>
      <c r="R93" s="1">
        <v>44896</v>
      </c>
      <c r="S93" s="1">
        <v>44927</v>
      </c>
      <c r="T93" s="1">
        <v>45017</v>
      </c>
      <c r="U93" s="1">
        <v>44927</v>
      </c>
      <c r="V93" s="5">
        <v>0.25</v>
      </c>
      <c r="W93">
        <v>90</v>
      </c>
      <c r="X93" s="6">
        <v>0</v>
      </c>
      <c r="Y93" s="6">
        <v>0</v>
      </c>
      <c r="Z93" s="6">
        <v>-7973.5128713000004</v>
      </c>
      <c r="AA93" s="6">
        <v>-7973.5128713000004</v>
      </c>
      <c r="AB93">
        <v>0</v>
      </c>
      <c r="AC93">
        <v>0</v>
      </c>
      <c r="AD93" s="7">
        <v>1617345.41</v>
      </c>
      <c r="AE93" s="4">
        <v>1.9720000000000001E-2</v>
      </c>
      <c r="AF93" s="8">
        <v>1.9E-2</v>
      </c>
      <c r="AG93" s="6">
        <v>0</v>
      </c>
      <c r="AH93" s="6">
        <v>-7682.3906974999991</v>
      </c>
      <c r="AI93" s="9">
        <v>-15655.9035688</v>
      </c>
      <c r="AJ93" t="s">
        <v>6</v>
      </c>
      <c r="AK93">
        <f t="shared" si="25"/>
        <v>1.972</v>
      </c>
      <c r="AL93" s="8">
        <f t="shared" si="26"/>
        <v>2.9720000000000003E-2</v>
      </c>
      <c r="AM93" s="35">
        <f t="shared" si="27"/>
        <v>9.7200000000000012E-3</v>
      </c>
      <c r="AN93" s="4">
        <f t="shared" si="28"/>
        <v>9.7200000000000012E-3</v>
      </c>
      <c r="AO93" s="36">
        <f t="shared" si="29"/>
        <v>-19699.267093799997</v>
      </c>
      <c r="AP93" s="37">
        <f t="shared" si="24"/>
        <v>-15655.9035688</v>
      </c>
      <c r="AQ93" s="36">
        <f t="shared" si="30"/>
        <v>-11612.5400438</v>
      </c>
      <c r="AR93" s="31">
        <v>44693</v>
      </c>
      <c r="AS93" s="32">
        <v>-0.40600000000000003</v>
      </c>
      <c r="AT93" s="10"/>
      <c r="BU93" s="1"/>
      <c r="CC93" s="11"/>
      <c r="CD93" s="11"/>
    </row>
    <row r="94" spans="1:82" ht="15" customHeight="1" x14ac:dyDescent="0.25">
      <c r="A94">
        <v>3543</v>
      </c>
      <c r="B94" t="s">
        <v>203</v>
      </c>
      <c r="C94" t="s">
        <v>204</v>
      </c>
      <c r="D94">
        <v>11383</v>
      </c>
      <c r="E94" t="s">
        <v>2</v>
      </c>
      <c r="F94" t="s">
        <v>3</v>
      </c>
      <c r="G94" t="s">
        <v>4</v>
      </c>
      <c r="H94" t="s">
        <v>156</v>
      </c>
      <c r="I94" s="1">
        <v>44897</v>
      </c>
      <c r="J94" s="1">
        <v>44927</v>
      </c>
      <c r="K94" s="1">
        <v>45017</v>
      </c>
      <c r="L94" s="1">
        <v>44927</v>
      </c>
      <c r="M94" s="2">
        <v>922531.11</v>
      </c>
      <c r="N94" t="s">
        <v>6</v>
      </c>
      <c r="O94" t="s">
        <v>15</v>
      </c>
      <c r="P94" t="s">
        <v>8</v>
      </c>
      <c r="Q94" s="4">
        <v>1.6E-2</v>
      </c>
      <c r="R94" s="1">
        <v>44897</v>
      </c>
      <c r="S94" s="1">
        <v>44927</v>
      </c>
      <c r="T94" s="1">
        <v>45017</v>
      </c>
      <c r="U94" s="1">
        <v>44927</v>
      </c>
      <c r="V94" s="5">
        <v>0.25</v>
      </c>
      <c r="W94">
        <v>90</v>
      </c>
      <c r="X94" s="6">
        <v>0</v>
      </c>
      <c r="Y94" s="6">
        <v>0</v>
      </c>
      <c r="Z94" s="6">
        <v>-4554.9973556249997</v>
      </c>
      <c r="AA94" s="6">
        <v>-4554.9973556249997</v>
      </c>
      <c r="AB94">
        <v>0</v>
      </c>
      <c r="AC94">
        <v>0</v>
      </c>
      <c r="AD94" s="7">
        <v>922531.11</v>
      </c>
      <c r="AE94" s="4">
        <v>1.975E-2</v>
      </c>
      <c r="AF94" s="8">
        <v>1.6E-2</v>
      </c>
      <c r="AG94" s="6">
        <v>0</v>
      </c>
      <c r="AH94" s="6">
        <v>-3690.12444</v>
      </c>
      <c r="AI94" s="9">
        <v>-8245.1217956250002</v>
      </c>
      <c r="AJ94" t="s">
        <v>6</v>
      </c>
      <c r="AK94">
        <f t="shared" si="25"/>
        <v>1.9750000000000001</v>
      </c>
      <c r="AL94" s="8">
        <f t="shared" si="26"/>
        <v>2.9749999999999999E-2</v>
      </c>
      <c r="AM94" s="35">
        <f t="shared" si="27"/>
        <v>9.75E-3</v>
      </c>
      <c r="AN94" s="4">
        <f t="shared" si="28"/>
        <v>9.75E-3</v>
      </c>
      <c r="AO94" s="36">
        <f t="shared" si="29"/>
        <v>-10551.449570625</v>
      </c>
      <c r="AP94" s="37">
        <f t="shared" si="24"/>
        <v>-8245.1217956250002</v>
      </c>
      <c r="AQ94" s="36">
        <f t="shared" si="30"/>
        <v>-5938.7940206250005</v>
      </c>
      <c r="AR94" s="31">
        <v>44694</v>
      </c>
      <c r="AS94" s="32">
        <v>-0.40300000000000002</v>
      </c>
      <c r="AT94" s="10"/>
      <c r="BU94" s="1"/>
      <c r="CC94" s="11"/>
      <c r="CD94" s="11"/>
    </row>
    <row r="95" spans="1:82" ht="15" customHeight="1" x14ac:dyDescent="0.25">
      <c r="A95">
        <v>1046</v>
      </c>
      <c r="B95" t="s">
        <v>205</v>
      </c>
      <c r="C95" t="s">
        <v>206</v>
      </c>
      <c r="D95">
        <v>11391</v>
      </c>
      <c r="E95" t="s">
        <v>2</v>
      </c>
      <c r="F95" t="s">
        <v>3</v>
      </c>
      <c r="G95" t="s">
        <v>4</v>
      </c>
      <c r="H95" t="s">
        <v>207</v>
      </c>
      <c r="I95" s="1">
        <v>44992</v>
      </c>
      <c r="J95" s="1">
        <v>44994</v>
      </c>
      <c r="K95" s="1">
        <v>45086</v>
      </c>
      <c r="L95" s="1">
        <v>45086</v>
      </c>
      <c r="M95" s="2">
        <v>10144920.23</v>
      </c>
      <c r="N95" t="s">
        <v>6</v>
      </c>
      <c r="O95" t="s">
        <v>7</v>
      </c>
      <c r="P95" t="s">
        <v>8</v>
      </c>
      <c r="Q95" s="4">
        <v>2.1000000000000001E-2</v>
      </c>
      <c r="R95" s="1">
        <v>44992</v>
      </c>
      <c r="S95" s="1">
        <v>44994</v>
      </c>
      <c r="T95" s="1">
        <v>45086</v>
      </c>
      <c r="U95" s="1">
        <v>45086</v>
      </c>
      <c r="V95" s="5">
        <v>0.25555555555555554</v>
      </c>
      <c r="W95">
        <v>92</v>
      </c>
      <c r="X95" s="6">
        <v>0</v>
      </c>
      <c r="Y95" s="6">
        <v>0</v>
      </c>
      <c r="Z95" s="6">
        <v>-75703.649182977781</v>
      </c>
      <c r="AA95" s="6">
        <v>-75703.649182977781</v>
      </c>
      <c r="AB95">
        <v>0</v>
      </c>
      <c r="AC95">
        <v>0</v>
      </c>
      <c r="AD95" s="7">
        <v>10144920.23</v>
      </c>
      <c r="AE95" s="4">
        <v>2.92E-2</v>
      </c>
      <c r="AF95" s="8">
        <v>2.1000000000000001E-2</v>
      </c>
      <c r="AG95" s="6">
        <v>0</v>
      </c>
      <c r="AH95" s="6">
        <v>-54444.405234333339</v>
      </c>
      <c r="AI95" s="9">
        <v>-130148.05441731113</v>
      </c>
      <c r="AJ95" t="s">
        <v>6</v>
      </c>
      <c r="AK95">
        <f t="shared" si="25"/>
        <v>2.92</v>
      </c>
      <c r="AL95" s="8">
        <f t="shared" si="26"/>
        <v>3.9199999999999999E-2</v>
      </c>
      <c r="AM95" s="35">
        <f t="shared" si="27"/>
        <v>1.9200000000000002E-2</v>
      </c>
      <c r="AN95" s="4">
        <f t="shared" si="28"/>
        <v>1.9200000000000002E-2</v>
      </c>
      <c r="AO95" s="36">
        <f t="shared" si="29"/>
        <v>-156073.96167175556</v>
      </c>
      <c r="AP95" s="37">
        <f t="shared" si="24"/>
        <v>-130148.05441731113</v>
      </c>
      <c r="AQ95" s="36">
        <f t="shared" si="30"/>
        <v>-104222.14716286666</v>
      </c>
      <c r="AR95" s="31">
        <v>44697</v>
      </c>
      <c r="AS95" s="32">
        <v>-0.40300000000000002</v>
      </c>
      <c r="AT95" s="10"/>
      <c r="BU95" s="1"/>
      <c r="CC95" s="11"/>
      <c r="CD95" s="11"/>
    </row>
    <row r="96" spans="1:82" ht="15" customHeight="1" x14ac:dyDescent="0.25">
      <c r="A96">
        <v>7835</v>
      </c>
      <c r="B96" t="s">
        <v>208</v>
      </c>
      <c r="C96" t="s">
        <v>209</v>
      </c>
      <c r="D96">
        <v>11392</v>
      </c>
      <c r="E96" t="s">
        <v>2</v>
      </c>
      <c r="F96" t="s">
        <v>3</v>
      </c>
      <c r="G96" t="s">
        <v>4</v>
      </c>
      <c r="H96" t="s">
        <v>56</v>
      </c>
      <c r="I96" s="1">
        <v>44866</v>
      </c>
      <c r="J96" s="1">
        <v>44927</v>
      </c>
      <c r="K96" s="1">
        <v>45017</v>
      </c>
      <c r="L96" s="1">
        <v>44927</v>
      </c>
      <c r="M96" s="2">
        <v>16516436.42</v>
      </c>
      <c r="N96" t="s">
        <v>6</v>
      </c>
      <c r="O96" t="s">
        <v>7</v>
      </c>
      <c r="P96" t="s">
        <v>8</v>
      </c>
      <c r="Q96" s="4">
        <v>1.4999999999999999E-2</v>
      </c>
      <c r="R96" s="1">
        <v>44866</v>
      </c>
      <c r="S96" s="1">
        <v>44927</v>
      </c>
      <c r="T96" s="1">
        <v>45017</v>
      </c>
      <c r="U96" s="1">
        <v>44927</v>
      </c>
      <c r="V96" s="5">
        <v>0.25</v>
      </c>
      <c r="W96">
        <v>90</v>
      </c>
      <c r="X96" s="6">
        <v>0</v>
      </c>
      <c r="Y96" s="6">
        <v>0</v>
      </c>
      <c r="Z96" s="6">
        <v>-71722.625153849993</v>
      </c>
      <c r="AA96" s="6">
        <v>-71722.625153849993</v>
      </c>
      <c r="AB96">
        <v>0</v>
      </c>
      <c r="AC96">
        <v>0</v>
      </c>
      <c r="AD96" s="7">
        <v>16516436.42</v>
      </c>
      <c r="AE96" s="4">
        <v>1.737E-2</v>
      </c>
      <c r="AF96" s="8">
        <v>1.4999999999999999E-2</v>
      </c>
      <c r="AG96" s="6">
        <v>0</v>
      </c>
      <c r="AH96" s="6">
        <v>-61936.636574999997</v>
      </c>
      <c r="AI96" s="9">
        <v>-133659.26172884999</v>
      </c>
      <c r="AJ96" t="s">
        <v>6</v>
      </c>
      <c r="AK96">
        <f t="shared" si="25"/>
        <v>1.7370000000000001</v>
      </c>
      <c r="AL96" s="8">
        <f t="shared" si="26"/>
        <v>2.7369999999999998E-2</v>
      </c>
      <c r="AM96" s="35">
        <f t="shared" si="27"/>
        <v>7.3699999999999998E-3</v>
      </c>
      <c r="AN96" s="4">
        <f t="shared" si="28"/>
        <v>7.3699999999999998E-3</v>
      </c>
      <c r="AO96" s="36">
        <f t="shared" si="29"/>
        <v>-174950.35277884998</v>
      </c>
      <c r="AP96" s="37">
        <f t="shared" si="24"/>
        <v>-133659.26172884999</v>
      </c>
      <c r="AQ96" s="36">
        <f t="shared" si="30"/>
        <v>-92368.170678850001</v>
      </c>
      <c r="AR96" s="31">
        <v>44698</v>
      </c>
      <c r="AS96" s="32">
        <v>-0.38</v>
      </c>
      <c r="AT96" s="10"/>
      <c r="BU96" s="1"/>
      <c r="CC96" s="11"/>
      <c r="CD96" s="11"/>
    </row>
    <row r="97" spans="1:82" ht="15" customHeight="1" x14ac:dyDescent="0.25">
      <c r="A97">
        <v>8664</v>
      </c>
      <c r="B97" t="s">
        <v>210</v>
      </c>
      <c r="C97" t="s">
        <v>211</v>
      </c>
      <c r="D97">
        <v>11394</v>
      </c>
      <c r="E97" t="s">
        <v>2</v>
      </c>
      <c r="F97" t="s">
        <v>3</v>
      </c>
      <c r="G97" t="s">
        <v>4</v>
      </c>
      <c r="H97" t="s">
        <v>147</v>
      </c>
      <c r="I97" s="1">
        <v>44939</v>
      </c>
      <c r="J97" s="1">
        <v>44939</v>
      </c>
      <c r="K97" s="1">
        <v>45029</v>
      </c>
      <c r="L97" s="1">
        <v>44939</v>
      </c>
      <c r="M97" s="2">
        <v>6109739.1699999999</v>
      </c>
      <c r="N97" t="s">
        <v>6</v>
      </c>
      <c r="O97" t="s">
        <v>15</v>
      </c>
      <c r="P97" t="s">
        <v>8</v>
      </c>
      <c r="Q97" s="4">
        <v>1.6400000000000001E-2</v>
      </c>
      <c r="R97" s="1">
        <v>44939</v>
      </c>
      <c r="S97" s="1">
        <v>44939</v>
      </c>
      <c r="T97" s="1">
        <v>45029</v>
      </c>
      <c r="U97" s="1">
        <v>44939</v>
      </c>
      <c r="V97" s="5">
        <v>0.25</v>
      </c>
      <c r="W97">
        <v>90</v>
      </c>
      <c r="X97" s="6">
        <v>0</v>
      </c>
      <c r="Y97" s="6">
        <v>0</v>
      </c>
      <c r="Z97" s="6">
        <v>-35558.681969400001</v>
      </c>
      <c r="AA97" s="6">
        <v>-35558.681969400001</v>
      </c>
      <c r="AB97">
        <v>0</v>
      </c>
      <c r="AC97">
        <v>0</v>
      </c>
      <c r="AD97" s="7">
        <v>6109739.1699999999</v>
      </c>
      <c r="AE97" s="4">
        <v>2.3279999999999999E-2</v>
      </c>
      <c r="AF97" s="8">
        <v>1.6400000000000001E-2</v>
      </c>
      <c r="AG97" s="6">
        <v>0</v>
      </c>
      <c r="AH97" s="6">
        <v>-25049.930597000002</v>
      </c>
      <c r="AI97" s="9">
        <v>-60608.612566399999</v>
      </c>
      <c r="AJ97" t="s">
        <v>6</v>
      </c>
      <c r="AK97">
        <f t="shared" si="25"/>
        <v>2.3279999999999998</v>
      </c>
      <c r="AL97" s="8">
        <f t="shared" si="26"/>
        <v>3.3279999999999997E-2</v>
      </c>
      <c r="AM97" s="35">
        <f t="shared" si="27"/>
        <v>1.3279999999999998E-2</v>
      </c>
      <c r="AN97" s="4">
        <f t="shared" si="28"/>
        <v>1.3279999999999998E-2</v>
      </c>
      <c r="AO97" s="36">
        <f t="shared" si="29"/>
        <v>-75882.960491400008</v>
      </c>
      <c r="AP97" s="37">
        <f t="shared" si="24"/>
        <v>-60608.612566399999</v>
      </c>
      <c r="AQ97" s="36">
        <f t="shared" si="30"/>
        <v>-45334.264641399997</v>
      </c>
      <c r="AR97" s="31">
        <v>44699</v>
      </c>
      <c r="AS97" s="32">
        <v>-0.36799999999999999</v>
      </c>
      <c r="AT97" s="10"/>
      <c r="BU97" s="1"/>
      <c r="CC97" s="11"/>
      <c r="CD97" s="11"/>
    </row>
    <row r="98" spans="1:82" ht="15" customHeight="1" x14ac:dyDescent="0.25">
      <c r="A98">
        <v>9803</v>
      </c>
      <c r="B98" t="s">
        <v>212</v>
      </c>
      <c r="C98" t="s">
        <v>213</v>
      </c>
      <c r="D98">
        <v>11395</v>
      </c>
      <c r="E98" t="s">
        <v>2</v>
      </c>
      <c r="F98" t="s">
        <v>3</v>
      </c>
      <c r="G98" t="s">
        <v>4</v>
      </c>
      <c r="H98" t="s">
        <v>147</v>
      </c>
      <c r="I98" s="1">
        <v>44958</v>
      </c>
      <c r="J98" s="1">
        <v>44981</v>
      </c>
      <c r="K98" s="1">
        <v>45070</v>
      </c>
      <c r="L98" s="1">
        <v>44981</v>
      </c>
      <c r="M98" s="2">
        <v>6308958.5999999996</v>
      </c>
      <c r="N98" t="s">
        <v>6</v>
      </c>
      <c r="O98" t="s">
        <v>15</v>
      </c>
      <c r="P98" t="s">
        <v>8</v>
      </c>
      <c r="Q98" s="4">
        <v>1.46E-2</v>
      </c>
      <c r="R98" s="1">
        <v>44958</v>
      </c>
      <c r="S98" s="1">
        <v>44981</v>
      </c>
      <c r="T98" s="1">
        <v>45070</v>
      </c>
      <c r="U98" s="1">
        <v>44981</v>
      </c>
      <c r="V98" s="5">
        <v>0.24722222222222223</v>
      </c>
      <c r="W98">
        <v>89</v>
      </c>
      <c r="X98" s="6">
        <v>0</v>
      </c>
      <c r="Y98" s="6">
        <v>0</v>
      </c>
      <c r="Z98" s="6">
        <v>-38727.717614950001</v>
      </c>
      <c r="AA98" s="6">
        <v>-38727.717614950001</v>
      </c>
      <c r="AB98">
        <v>0</v>
      </c>
      <c r="AC98">
        <v>0</v>
      </c>
      <c r="AD98" s="7">
        <v>6308958.5999999996</v>
      </c>
      <c r="AE98" s="4">
        <v>2.4830000000000001E-2</v>
      </c>
      <c r="AF98" s="8">
        <v>1.46E-2</v>
      </c>
      <c r="AG98" s="6">
        <v>0</v>
      </c>
      <c r="AH98" s="6">
        <v>-22771.835568999999</v>
      </c>
      <c r="AI98" s="9">
        <v>-61499.553183950004</v>
      </c>
      <c r="AJ98" t="s">
        <v>6</v>
      </c>
      <c r="AK98">
        <f t="shared" si="25"/>
        <v>2.4830000000000001</v>
      </c>
      <c r="AL98" s="8">
        <f t="shared" si="26"/>
        <v>3.483E-2</v>
      </c>
      <c r="AM98" s="35">
        <f t="shared" si="27"/>
        <v>1.4830000000000001E-2</v>
      </c>
      <c r="AN98" s="4">
        <f t="shared" si="28"/>
        <v>1.4830000000000001E-2</v>
      </c>
      <c r="AO98" s="36">
        <f t="shared" si="29"/>
        <v>-77096.700833950003</v>
      </c>
      <c r="AP98" s="37">
        <f t="shared" si="24"/>
        <v>-61499.553183950004</v>
      </c>
      <c r="AQ98" s="36">
        <f t="shared" si="30"/>
        <v>-45902.405533950005</v>
      </c>
      <c r="AR98" s="31">
        <v>44700</v>
      </c>
      <c r="AS98" s="32">
        <v>-0.34799999999999998</v>
      </c>
      <c r="AT98" s="10"/>
      <c r="BU98" s="1"/>
      <c r="CC98" s="11"/>
      <c r="CD98" s="11"/>
    </row>
    <row r="99" spans="1:82" ht="15" customHeight="1" x14ac:dyDescent="0.25">
      <c r="A99">
        <v>2208</v>
      </c>
      <c r="B99" t="s">
        <v>214</v>
      </c>
      <c r="C99" t="s">
        <v>215</v>
      </c>
      <c r="D99">
        <v>11396</v>
      </c>
      <c r="E99" t="s">
        <v>127</v>
      </c>
      <c r="F99" t="s">
        <v>3</v>
      </c>
      <c r="G99" t="s">
        <v>4</v>
      </c>
      <c r="H99" t="s">
        <v>188</v>
      </c>
      <c r="I99" s="1"/>
      <c r="J99" s="1">
        <v>44957</v>
      </c>
      <c r="K99" s="1">
        <v>44985</v>
      </c>
      <c r="L99" s="1">
        <v>44985</v>
      </c>
      <c r="M99" s="2">
        <v>23737228.43</v>
      </c>
      <c r="N99" t="s">
        <v>6</v>
      </c>
      <c r="O99" s="12">
        <v>1.7999999999999999E-2</v>
      </c>
      <c r="P99" t="s">
        <v>109</v>
      </c>
      <c r="Q99" s="4"/>
      <c r="R99" s="1">
        <v>44985</v>
      </c>
      <c r="S99" s="1">
        <v>44957</v>
      </c>
      <c r="T99" s="1">
        <v>44985</v>
      </c>
      <c r="U99" s="1">
        <v>44985</v>
      </c>
      <c r="V99" s="5">
        <v>7.7777777777777779E-2</v>
      </c>
      <c r="W99">
        <v>28</v>
      </c>
      <c r="X99" s="6">
        <v>0</v>
      </c>
      <c r="Y99" s="6">
        <v>0</v>
      </c>
      <c r="Z99" s="6">
        <v>-33232.119802000001</v>
      </c>
      <c r="AA99" s="6">
        <v>-33232.119802000001</v>
      </c>
      <c r="AB99">
        <v>0</v>
      </c>
      <c r="AC99">
        <v>0</v>
      </c>
      <c r="AD99" s="7">
        <v>23737228.43</v>
      </c>
      <c r="AE99" s="4">
        <v>1.7999999999999999E-2</v>
      </c>
      <c r="AF99" s="8">
        <v>0</v>
      </c>
      <c r="AG99" s="6">
        <v>0</v>
      </c>
      <c r="AH99" s="6">
        <v>0</v>
      </c>
      <c r="AI99" s="9">
        <v>-33232.119802000001</v>
      </c>
      <c r="AJ99" t="s">
        <v>6</v>
      </c>
      <c r="AO99" s="9">
        <f t="shared" ref="AO99:AO103" si="31">AI99</f>
        <v>-33232.119802000001</v>
      </c>
      <c r="AP99" s="37">
        <f t="shared" si="24"/>
        <v>-33232.119802000001</v>
      </c>
      <c r="AQ99" s="9">
        <f t="shared" ref="AQ99:AQ103" si="32">AI99</f>
        <v>-33232.119802000001</v>
      </c>
      <c r="AR99" s="31">
        <v>44701</v>
      </c>
      <c r="AS99" s="32">
        <v>-0.34799999999999998</v>
      </c>
      <c r="AT99" s="10"/>
      <c r="BU99" s="1"/>
      <c r="CC99" s="11"/>
      <c r="CD99" s="11"/>
    </row>
    <row r="100" spans="1:82" ht="15" customHeight="1" x14ac:dyDescent="0.25">
      <c r="A100">
        <v>2209</v>
      </c>
      <c r="B100" t="s">
        <v>214</v>
      </c>
      <c r="C100" t="s">
        <v>215</v>
      </c>
      <c r="D100">
        <v>11396</v>
      </c>
      <c r="E100" t="s">
        <v>127</v>
      </c>
      <c r="F100" t="s">
        <v>3</v>
      </c>
      <c r="G100" t="s">
        <v>4</v>
      </c>
      <c r="H100" t="s">
        <v>188</v>
      </c>
      <c r="I100" s="1"/>
      <c r="J100" s="1">
        <v>44985</v>
      </c>
      <c r="K100" s="1">
        <v>45016</v>
      </c>
      <c r="L100" s="1">
        <v>45016</v>
      </c>
      <c r="M100" s="2">
        <v>23532546.09</v>
      </c>
      <c r="N100" t="s">
        <v>6</v>
      </c>
      <c r="O100" s="12">
        <v>1.7999999999999999E-2</v>
      </c>
      <c r="P100" t="s">
        <v>109</v>
      </c>
      <c r="Q100" s="4"/>
      <c r="R100" s="1">
        <v>45016</v>
      </c>
      <c r="S100" s="1">
        <v>44985</v>
      </c>
      <c r="T100" s="1">
        <v>45016</v>
      </c>
      <c r="U100" s="1">
        <v>45016</v>
      </c>
      <c r="V100" s="5">
        <v>9.166666666666666E-2</v>
      </c>
      <c r="W100">
        <v>33</v>
      </c>
      <c r="X100" s="6">
        <v>0</v>
      </c>
      <c r="Y100" s="6">
        <v>0</v>
      </c>
      <c r="Z100" s="6">
        <v>-38828.701048499992</v>
      </c>
      <c r="AA100" s="6">
        <v>-38828.701048499992</v>
      </c>
      <c r="AB100">
        <v>0</v>
      </c>
      <c r="AC100">
        <v>0</v>
      </c>
      <c r="AD100" s="7">
        <v>23532546.09</v>
      </c>
      <c r="AE100" s="4">
        <v>1.7999999999999999E-2</v>
      </c>
      <c r="AF100" s="8">
        <v>0</v>
      </c>
      <c r="AG100" s="6">
        <v>0</v>
      </c>
      <c r="AH100" s="6">
        <v>0</v>
      </c>
      <c r="AI100" s="9">
        <v>-38828.701048499992</v>
      </c>
      <c r="AJ100" t="s">
        <v>6</v>
      </c>
      <c r="AO100" s="9">
        <f t="shared" si="31"/>
        <v>-38828.701048499992</v>
      </c>
      <c r="AP100" s="37">
        <f t="shared" si="24"/>
        <v>-38828.701048499992</v>
      </c>
      <c r="AQ100" s="9">
        <f t="shared" si="32"/>
        <v>-38828.701048499992</v>
      </c>
      <c r="AR100" s="31">
        <v>44704</v>
      </c>
      <c r="AS100" s="32">
        <v>-0.36299999999999999</v>
      </c>
      <c r="AT100" s="10"/>
      <c r="BU100" s="1"/>
      <c r="CC100" s="11"/>
      <c r="CD100" s="11"/>
    </row>
    <row r="101" spans="1:82" ht="15" customHeight="1" x14ac:dyDescent="0.25">
      <c r="A101">
        <v>2210</v>
      </c>
      <c r="B101" t="s">
        <v>214</v>
      </c>
      <c r="C101" t="s">
        <v>215</v>
      </c>
      <c r="D101">
        <v>11396</v>
      </c>
      <c r="E101" t="s">
        <v>127</v>
      </c>
      <c r="F101" t="s">
        <v>3</v>
      </c>
      <c r="G101" t="s">
        <v>4</v>
      </c>
      <c r="H101" t="s">
        <v>188</v>
      </c>
      <c r="I101" s="1"/>
      <c r="J101" s="1">
        <v>45016</v>
      </c>
      <c r="K101" s="1">
        <v>45046</v>
      </c>
      <c r="L101" s="1">
        <v>45046</v>
      </c>
      <c r="M101" s="2">
        <v>23327556.73</v>
      </c>
      <c r="N101" t="s">
        <v>6</v>
      </c>
      <c r="O101" s="12">
        <v>1.7999999999999999E-2</v>
      </c>
      <c r="P101" t="s">
        <v>109</v>
      </c>
      <c r="Q101" s="4"/>
      <c r="R101" s="1">
        <v>45046</v>
      </c>
      <c r="S101" s="1">
        <v>45016</v>
      </c>
      <c r="T101" s="1">
        <v>45046</v>
      </c>
      <c r="U101" s="1">
        <v>45046</v>
      </c>
      <c r="V101" s="5">
        <v>8.3333333333333329E-2</v>
      </c>
      <c r="W101">
        <v>30</v>
      </c>
      <c r="X101" s="6">
        <v>0</v>
      </c>
      <c r="Y101" s="6">
        <v>0</v>
      </c>
      <c r="Z101" s="6">
        <v>-34991.335094999995</v>
      </c>
      <c r="AA101" s="6">
        <v>-34991.335094999995</v>
      </c>
      <c r="AB101">
        <v>0</v>
      </c>
      <c r="AC101">
        <v>0</v>
      </c>
      <c r="AD101" s="7">
        <v>23327556.73</v>
      </c>
      <c r="AE101" s="4">
        <v>1.7999999999999999E-2</v>
      </c>
      <c r="AF101" s="8">
        <v>0</v>
      </c>
      <c r="AG101" s="6">
        <v>0</v>
      </c>
      <c r="AH101" s="6">
        <v>0</v>
      </c>
      <c r="AI101" s="9">
        <v>-34991.335094999995</v>
      </c>
      <c r="AJ101" t="s">
        <v>6</v>
      </c>
      <c r="AO101" s="9">
        <f t="shared" si="31"/>
        <v>-34991.335094999995</v>
      </c>
      <c r="AP101" s="37">
        <f t="shared" si="24"/>
        <v>-34991.335094999995</v>
      </c>
      <c r="AQ101" s="9">
        <f t="shared" si="32"/>
        <v>-34991.335094999995</v>
      </c>
      <c r="AR101" s="31">
        <v>44705</v>
      </c>
      <c r="AS101" s="32">
        <v>-0.35599999999999998</v>
      </c>
      <c r="AT101" s="10"/>
      <c r="BU101" s="1"/>
      <c r="CC101" s="11"/>
      <c r="CD101" s="11"/>
    </row>
    <row r="102" spans="1:82" ht="15" customHeight="1" x14ac:dyDescent="0.25">
      <c r="A102">
        <v>2211</v>
      </c>
      <c r="B102" t="s">
        <v>214</v>
      </c>
      <c r="C102" t="s">
        <v>215</v>
      </c>
      <c r="D102">
        <v>11396</v>
      </c>
      <c r="E102" t="s">
        <v>127</v>
      </c>
      <c r="F102" t="s">
        <v>3</v>
      </c>
      <c r="G102" t="s">
        <v>4</v>
      </c>
      <c r="H102" t="s">
        <v>188</v>
      </c>
      <c r="I102" s="1"/>
      <c r="J102" s="1">
        <v>45046</v>
      </c>
      <c r="K102" s="1">
        <v>45077</v>
      </c>
      <c r="L102" s="1">
        <v>45077</v>
      </c>
      <c r="M102" s="2">
        <v>23122259.890000001</v>
      </c>
      <c r="N102" t="s">
        <v>6</v>
      </c>
      <c r="O102" s="12">
        <v>1.7999999999999999E-2</v>
      </c>
      <c r="P102" t="s">
        <v>109</v>
      </c>
      <c r="Q102" s="4"/>
      <c r="R102" s="1">
        <v>45077</v>
      </c>
      <c r="S102" s="1">
        <v>45046</v>
      </c>
      <c r="T102" s="1">
        <v>45077</v>
      </c>
      <c r="U102" s="1">
        <v>45077</v>
      </c>
      <c r="V102" s="5">
        <v>8.3333333333333329E-2</v>
      </c>
      <c r="W102">
        <v>30</v>
      </c>
      <c r="X102" s="6">
        <v>0</v>
      </c>
      <c r="Y102" s="6">
        <v>0</v>
      </c>
      <c r="Z102" s="6">
        <v>-34683.389834999994</v>
      </c>
      <c r="AA102" s="6">
        <v>-34683.389834999994</v>
      </c>
      <c r="AB102">
        <v>0</v>
      </c>
      <c r="AC102">
        <v>0</v>
      </c>
      <c r="AD102" s="7">
        <v>23122259.890000001</v>
      </c>
      <c r="AE102" s="4">
        <v>1.7999999999999999E-2</v>
      </c>
      <c r="AF102" s="8">
        <v>0</v>
      </c>
      <c r="AG102" s="6">
        <v>0</v>
      </c>
      <c r="AH102" s="6">
        <v>0</v>
      </c>
      <c r="AI102" s="9">
        <v>-34683.389834999994</v>
      </c>
      <c r="AJ102" t="s">
        <v>6</v>
      </c>
      <c r="AO102" s="9">
        <f t="shared" si="31"/>
        <v>-34683.389834999994</v>
      </c>
      <c r="AP102" s="37">
        <f t="shared" si="24"/>
        <v>-34683.389834999994</v>
      </c>
      <c r="AQ102" s="9">
        <f t="shared" si="32"/>
        <v>-34683.389834999994</v>
      </c>
      <c r="AR102" s="31">
        <v>44706</v>
      </c>
      <c r="AS102" s="32">
        <v>-0.35099999999999998</v>
      </c>
      <c r="AT102" s="10"/>
      <c r="BU102" s="1"/>
      <c r="CC102" s="11"/>
      <c r="CD102" s="11"/>
    </row>
    <row r="103" spans="1:82" ht="15" customHeight="1" x14ac:dyDescent="0.25">
      <c r="A103">
        <v>2212</v>
      </c>
      <c r="B103" t="s">
        <v>214</v>
      </c>
      <c r="C103" t="s">
        <v>215</v>
      </c>
      <c r="D103">
        <v>11396</v>
      </c>
      <c r="E103" t="s">
        <v>127</v>
      </c>
      <c r="F103" t="s">
        <v>3</v>
      </c>
      <c r="G103" t="s">
        <v>4</v>
      </c>
      <c r="H103" t="s">
        <v>188</v>
      </c>
      <c r="I103" s="1"/>
      <c r="J103" s="1">
        <v>45077</v>
      </c>
      <c r="K103" s="1">
        <v>45107</v>
      </c>
      <c r="L103" s="1">
        <v>45107</v>
      </c>
      <c r="M103" s="2">
        <v>22916655.100000001</v>
      </c>
      <c r="N103" t="s">
        <v>6</v>
      </c>
      <c r="O103" s="12">
        <v>1.7999999999999999E-2</v>
      </c>
      <c r="P103" t="s">
        <v>109</v>
      </c>
      <c r="Q103" s="4"/>
      <c r="R103" s="1">
        <v>45107</v>
      </c>
      <c r="S103" s="1">
        <v>45077</v>
      </c>
      <c r="T103" s="1">
        <v>45107</v>
      </c>
      <c r="U103" s="1">
        <v>45107</v>
      </c>
      <c r="V103" s="5">
        <v>8.3333333333333329E-2</v>
      </c>
      <c r="W103">
        <v>30</v>
      </c>
      <c r="X103" s="6">
        <v>0</v>
      </c>
      <c r="Y103" s="6">
        <v>0</v>
      </c>
      <c r="Z103" s="6">
        <v>-34374.982649999998</v>
      </c>
      <c r="AA103" s="6">
        <v>-34374.982649999998</v>
      </c>
      <c r="AB103">
        <v>0</v>
      </c>
      <c r="AC103">
        <v>0</v>
      </c>
      <c r="AD103" s="7">
        <v>22916655.100000001</v>
      </c>
      <c r="AE103" s="4">
        <v>1.7999999999999999E-2</v>
      </c>
      <c r="AF103" s="8">
        <v>0</v>
      </c>
      <c r="AG103" s="6">
        <v>0</v>
      </c>
      <c r="AH103" s="6">
        <v>0</v>
      </c>
      <c r="AI103" s="9">
        <v>-34374.982649999998</v>
      </c>
      <c r="AJ103" t="s">
        <v>6</v>
      </c>
      <c r="AO103" s="9">
        <f t="shared" si="31"/>
        <v>-34374.982649999998</v>
      </c>
      <c r="AP103" s="37">
        <f t="shared" si="24"/>
        <v>-34374.982649999998</v>
      </c>
      <c r="AQ103" s="9">
        <f t="shared" si="32"/>
        <v>-34374.982649999998</v>
      </c>
      <c r="AR103" s="31">
        <v>44707</v>
      </c>
      <c r="AS103" s="32">
        <v>-0.35199999999999998</v>
      </c>
      <c r="AT103" s="10"/>
      <c r="BU103" s="1"/>
      <c r="CC103" s="11"/>
      <c r="CD103" s="11"/>
    </row>
    <row r="104" spans="1:82" ht="15" customHeight="1" x14ac:dyDescent="0.25">
      <c r="A104">
        <v>3691</v>
      </c>
      <c r="B104" t="s">
        <v>216</v>
      </c>
      <c r="C104" t="s">
        <v>217</v>
      </c>
      <c r="D104">
        <v>11398</v>
      </c>
      <c r="E104" t="s">
        <v>2</v>
      </c>
      <c r="F104" t="s">
        <v>3</v>
      </c>
      <c r="G104" t="s">
        <v>4</v>
      </c>
      <c r="H104" t="s">
        <v>95</v>
      </c>
      <c r="I104" s="1">
        <v>44883</v>
      </c>
      <c r="J104" s="1">
        <v>44953</v>
      </c>
      <c r="K104" s="1">
        <v>45043</v>
      </c>
      <c r="L104" s="1">
        <v>44953</v>
      </c>
      <c r="M104" s="2">
        <v>1091448.49</v>
      </c>
      <c r="N104" t="s">
        <v>6</v>
      </c>
      <c r="O104" s="12" t="s">
        <v>15</v>
      </c>
      <c r="P104" t="s">
        <v>8</v>
      </c>
      <c r="Q104" s="4">
        <v>2.1000000000000001E-2</v>
      </c>
      <c r="R104" s="1">
        <v>44883</v>
      </c>
      <c r="S104" s="1">
        <v>44953</v>
      </c>
      <c r="T104" s="1">
        <v>45043</v>
      </c>
      <c r="U104" s="1">
        <v>44953</v>
      </c>
      <c r="V104" s="5">
        <v>0.25</v>
      </c>
      <c r="W104">
        <v>90</v>
      </c>
      <c r="X104" s="6">
        <v>0</v>
      </c>
      <c r="Y104" s="6">
        <v>0</v>
      </c>
      <c r="Z104" s="6">
        <v>-4968.8192507250005</v>
      </c>
      <c r="AA104" s="6">
        <v>-4968.8192507250005</v>
      </c>
      <c r="AB104">
        <v>0</v>
      </c>
      <c r="AC104">
        <v>0</v>
      </c>
      <c r="AD104" s="7">
        <v>1091448.49</v>
      </c>
      <c r="AE104" s="4">
        <v>1.821E-2</v>
      </c>
      <c r="AF104" s="8">
        <v>2.1000000000000001E-2</v>
      </c>
      <c r="AG104" s="6">
        <v>0</v>
      </c>
      <c r="AH104" s="6">
        <v>-5730.1045725000004</v>
      </c>
      <c r="AI104" s="9">
        <v>-10698.923823225001</v>
      </c>
      <c r="AJ104" t="s">
        <v>6</v>
      </c>
      <c r="AK104">
        <f>VLOOKUP(I104,$AR$3:$AS$604,2,FALSE)</f>
        <v>1.821</v>
      </c>
      <c r="AL104" s="8">
        <f t="shared" ref="AL104:AL113" si="33">AK104/100+$AT$1</f>
        <v>2.8209999999999999E-2</v>
      </c>
      <c r="AM104" s="35">
        <f t="shared" ref="AM104:AM113" si="34">AK104/100-$AT$1</f>
        <v>8.2100000000000003E-3</v>
      </c>
      <c r="AN104" s="4">
        <f t="shared" ref="AN104:AN113" si="35">IF(AND(RIGHT(O104,3)="Max",AM104&lt;0%),0%,AM104)</f>
        <v>8.2100000000000003E-3</v>
      </c>
      <c r="AO104" s="36">
        <f t="shared" ref="AO104:AO113" si="36">-(((AL104+AF104)*AD104*V104))</f>
        <v>-13427.545048225002</v>
      </c>
      <c r="AP104" s="37">
        <f t="shared" si="24"/>
        <v>-10698.923823225001</v>
      </c>
      <c r="AQ104" s="36">
        <f t="shared" ref="AQ104:AQ113" si="37">-(((AN104+AF104)*AD104*V104))</f>
        <v>-7970.3025982250001</v>
      </c>
      <c r="AR104" s="31">
        <v>44708</v>
      </c>
      <c r="AS104" s="32">
        <v>-0.36799999999999999</v>
      </c>
      <c r="AT104" s="10"/>
      <c r="BU104" s="1"/>
      <c r="CC104" s="11"/>
      <c r="CD104" s="11"/>
    </row>
    <row r="105" spans="1:82" ht="15" customHeight="1" x14ac:dyDescent="0.25">
      <c r="A105">
        <v>32822</v>
      </c>
      <c r="B105" t="s">
        <v>218</v>
      </c>
      <c r="C105" t="s">
        <v>219</v>
      </c>
      <c r="D105">
        <v>11401</v>
      </c>
      <c r="E105" t="s">
        <v>2</v>
      </c>
      <c r="F105" t="s">
        <v>3</v>
      </c>
      <c r="G105" t="s">
        <v>4</v>
      </c>
      <c r="H105" t="s">
        <v>5</v>
      </c>
      <c r="I105" s="1">
        <v>44927</v>
      </c>
      <c r="J105" s="1">
        <v>44927</v>
      </c>
      <c r="K105" s="1">
        <v>45017</v>
      </c>
      <c r="L105" s="1">
        <v>45017</v>
      </c>
      <c r="M105" s="2">
        <v>895708.7</v>
      </c>
      <c r="N105" t="s">
        <v>6</v>
      </c>
      <c r="O105" s="12" t="s">
        <v>15</v>
      </c>
      <c r="P105" t="s">
        <v>8</v>
      </c>
      <c r="Q105" s="4">
        <v>1.6E-2</v>
      </c>
      <c r="R105" s="1">
        <v>44927</v>
      </c>
      <c r="S105" s="1">
        <v>44927</v>
      </c>
      <c r="T105" s="1">
        <v>45017</v>
      </c>
      <c r="U105" s="1">
        <v>45017</v>
      </c>
      <c r="V105" s="5">
        <v>0.25</v>
      </c>
      <c r="W105">
        <v>90</v>
      </c>
      <c r="X105" s="6">
        <v>0</v>
      </c>
      <c r="Y105" s="6">
        <v>0</v>
      </c>
      <c r="Z105" s="6">
        <v>-4774.1273710000005</v>
      </c>
      <c r="AA105" s="6">
        <v>-4774.1273710000005</v>
      </c>
      <c r="AB105">
        <v>0</v>
      </c>
      <c r="AC105">
        <v>0</v>
      </c>
      <c r="AD105" s="7">
        <v>895708.7</v>
      </c>
      <c r="AE105" s="4">
        <v>2.1320000000000002E-2</v>
      </c>
      <c r="AF105" s="8">
        <v>1.6E-2</v>
      </c>
      <c r="AG105" s="6">
        <v>0</v>
      </c>
      <c r="AH105" s="6">
        <v>-3582.8348000000001</v>
      </c>
      <c r="AI105" s="9">
        <v>-8356.962171000001</v>
      </c>
      <c r="AJ105" t="s">
        <v>6</v>
      </c>
      <c r="AK105">
        <f>VLOOKUP(I105,$AR$3:$AS$604,2,TRUE)</f>
        <v>2.1320000000000001</v>
      </c>
      <c r="AL105" s="8">
        <f t="shared" si="33"/>
        <v>3.1320000000000001E-2</v>
      </c>
      <c r="AM105" s="35">
        <f t="shared" si="34"/>
        <v>1.1320000000000002E-2</v>
      </c>
      <c r="AN105" s="4">
        <f t="shared" si="35"/>
        <v>1.1320000000000002E-2</v>
      </c>
      <c r="AO105" s="36">
        <f t="shared" si="36"/>
        <v>-10596.233920999999</v>
      </c>
      <c r="AP105" s="37">
        <f t="shared" si="24"/>
        <v>-8356.962171000001</v>
      </c>
      <c r="AQ105" s="36">
        <f t="shared" si="37"/>
        <v>-6117.6904210000002</v>
      </c>
      <c r="AR105" s="31">
        <v>44711</v>
      </c>
      <c r="AS105" s="32">
        <v>-0.35399999999999998</v>
      </c>
      <c r="AT105" s="10"/>
      <c r="BU105" s="1"/>
      <c r="CC105" s="11"/>
      <c r="CD105" s="11"/>
    </row>
    <row r="106" spans="1:82" ht="15" customHeight="1" x14ac:dyDescent="0.25">
      <c r="A106">
        <v>645</v>
      </c>
      <c r="B106" t="s">
        <v>224</v>
      </c>
      <c r="C106" t="s">
        <v>225</v>
      </c>
      <c r="D106">
        <v>11417</v>
      </c>
      <c r="E106" t="s">
        <v>2</v>
      </c>
      <c r="F106" t="s">
        <v>3</v>
      </c>
      <c r="G106" t="s">
        <v>4</v>
      </c>
      <c r="H106" t="s">
        <v>226</v>
      </c>
      <c r="I106" s="1">
        <v>45014</v>
      </c>
      <c r="J106" s="1">
        <v>45016</v>
      </c>
      <c r="K106" s="1">
        <v>45107</v>
      </c>
      <c r="L106" s="1">
        <v>45107</v>
      </c>
      <c r="M106" s="2">
        <v>5497283.8499999996</v>
      </c>
      <c r="N106" t="s">
        <v>6</v>
      </c>
      <c r="O106" t="s">
        <v>7</v>
      </c>
      <c r="P106" t="s">
        <v>8</v>
      </c>
      <c r="Q106" s="4">
        <v>1.4999999999999999E-2</v>
      </c>
      <c r="R106" s="1">
        <v>45014</v>
      </c>
      <c r="S106" s="1">
        <v>45016</v>
      </c>
      <c r="T106" s="1">
        <v>45107</v>
      </c>
      <c r="U106" s="1">
        <v>45107</v>
      </c>
      <c r="V106" s="5">
        <v>0.25277777777777777</v>
      </c>
      <c r="W106">
        <v>91</v>
      </c>
      <c r="X106" s="6">
        <v>0</v>
      </c>
      <c r="Y106" s="6">
        <v>0</v>
      </c>
      <c r="Z106" s="6">
        <v>-41896.174541812492</v>
      </c>
      <c r="AA106" s="6">
        <v>-41896.174541812492</v>
      </c>
      <c r="AB106">
        <v>0</v>
      </c>
      <c r="AC106">
        <v>0</v>
      </c>
      <c r="AD106" s="7">
        <v>5497283.8499999996</v>
      </c>
      <c r="AE106" s="4">
        <v>3.015E-2</v>
      </c>
      <c r="AF106" s="8">
        <v>1.4999999999999999E-2</v>
      </c>
      <c r="AG106" s="6">
        <v>0</v>
      </c>
      <c r="AH106" s="6">
        <v>-20843.867931249995</v>
      </c>
      <c r="AI106" s="9">
        <v>-62740.042473062487</v>
      </c>
      <c r="AJ106" t="s">
        <v>6</v>
      </c>
      <c r="AK106">
        <f t="shared" ref="AK106:AK113" si="38">VLOOKUP(I106,$AR$3:$AS$604,2,FALSE)</f>
        <v>3.0150000000000001</v>
      </c>
      <c r="AL106" s="8">
        <f t="shared" si="33"/>
        <v>4.0149999999999998E-2</v>
      </c>
      <c r="AM106" s="35">
        <f t="shared" si="34"/>
        <v>2.0150000000000001E-2</v>
      </c>
      <c r="AN106" s="4">
        <f t="shared" si="35"/>
        <v>2.0150000000000001E-2</v>
      </c>
      <c r="AO106" s="36">
        <f t="shared" si="36"/>
        <v>-76635.954427229153</v>
      </c>
      <c r="AP106" s="37">
        <f t="shared" si="24"/>
        <v>-62740.042473062487</v>
      </c>
      <c r="AQ106" s="36">
        <f t="shared" si="37"/>
        <v>-48844.130518895829</v>
      </c>
      <c r="AR106" s="31">
        <v>44712</v>
      </c>
      <c r="AS106" s="32">
        <v>-0.33800000000000002</v>
      </c>
      <c r="AT106" s="10"/>
      <c r="BU106" s="1"/>
      <c r="CC106" s="11"/>
      <c r="CD106" s="11"/>
    </row>
    <row r="107" spans="1:82" ht="15" customHeight="1" x14ac:dyDescent="0.25">
      <c r="A107">
        <v>2027</v>
      </c>
      <c r="B107" t="s">
        <v>227</v>
      </c>
      <c r="C107" t="s">
        <v>228</v>
      </c>
      <c r="D107">
        <v>11421</v>
      </c>
      <c r="E107" t="s">
        <v>2</v>
      </c>
      <c r="F107" t="s">
        <v>3</v>
      </c>
      <c r="G107" t="s">
        <v>4</v>
      </c>
      <c r="H107" t="s">
        <v>229</v>
      </c>
      <c r="I107" s="1">
        <v>44869</v>
      </c>
      <c r="J107" s="1">
        <v>44927</v>
      </c>
      <c r="K107" s="1">
        <v>45017</v>
      </c>
      <c r="L107" s="1">
        <v>44927</v>
      </c>
      <c r="M107" s="2">
        <v>3907339.62</v>
      </c>
      <c r="N107" t="s">
        <v>6</v>
      </c>
      <c r="O107" t="s">
        <v>15</v>
      </c>
      <c r="P107" t="s">
        <v>8</v>
      </c>
      <c r="Q107" s="4">
        <v>1.6E-2</v>
      </c>
      <c r="R107" s="1">
        <v>44869</v>
      </c>
      <c r="S107" s="1">
        <v>44927</v>
      </c>
      <c r="T107" s="1">
        <v>45017</v>
      </c>
      <c r="U107" s="1">
        <v>44927</v>
      </c>
      <c r="V107" s="5">
        <v>0.25</v>
      </c>
      <c r="W107">
        <v>90</v>
      </c>
      <c r="X107" s="6">
        <v>0</v>
      </c>
      <c r="Y107" s="6">
        <v>0</v>
      </c>
      <c r="Z107" s="6">
        <v>-16938.317252700002</v>
      </c>
      <c r="AA107" s="6">
        <v>-16938.317252700002</v>
      </c>
      <c r="AB107">
        <v>0</v>
      </c>
      <c r="AC107">
        <v>0</v>
      </c>
      <c r="AD107" s="7">
        <v>3907339.62</v>
      </c>
      <c r="AE107" s="4">
        <v>1.7340000000000001E-2</v>
      </c>
      <c r="AF107" s="8">
        <v>1.6E-2</v>
      </c>
      <c r="AG107" s="6">
        <v>0</v>
      </c>
      <c r="AH107" s="6">
        <v>-15629.358480000001</v>
      </c>
      <c r="AI107" s="9">
        <v>-32567.675732700001</v>
      </c>
      <c r="AJ107" t="s">
        <v>6</v>
      </c>
      <c r="AK107">
        <f t="shared" si="38"/>
        <v>1.734</v>
      </c>
      <c r="AL107" s="8">
        <f t="shared" si="33"/>
        <v>2.7340000000000003E-2</v>
      </c>
      <c r="AM107" s="35">
        <f t="shared" si="34"/>
        <v>7.340000000000001E-3</v>
      </c>
      <c r="AN107" s="4">
        <f t="shared" si="35"/>
        <v>7.340000000000001E-3</v>
      </c>
      <c r="AO107" s="36">
        <f t="shared" si="36"/>
        <v>-42336.024782700006</v>
      </c>
      <c r="AP107" s="37">
        <f t="shared" si="24"/>
        <v>-32567.675732700001</v>
      </c>
      <c r="AQ107" s="36">
        <f t="shared" si="37"/>
        <v>-22799.326682700001</v>
      </c>
      <c r="AR107" s="31">
        <v>44713</v>
      </c>
      <c r="AS107" s="32">
        <v>-0.33500000000000002</v>
      </c>
      <c r="AT107" s="10"/>
      <c r="BU107" s="1"/>
      <c r="CC107" s="11"/>
      <c r="CD107" s="11"/>
    </row>
    <row r="108" spans="1:82" ht="15" customHeight="1" x14ac:dyDescent="0.25">
      <c r="A108">
        <v>10356</v>
      </c>
      <c r="B108" t="s">
        <v>230</v>
      </c>
      <c r="C108" t="s">
        <v>231</v>
      </c>
      <c r="D108">
        <v>11422</v>
      </c>
      <c r="E108" t="s">
        <v>2</v>
      </c>
      <c r="F108" t="s">
        <v>3</v>
      </c>
      <c r="G108" t="s">
        <v>4</v>
      </c>
      <c r="H108" t="s">
        <v>56</v>
      </c>
      <c r="I108" s="1">
        <v>44895</v>
      </c>
      <c r="J108" s="1">
        <v>44927</v>
      </c>
      <c r="K108" s="1">
        <v>45017</v>
      </c>
      <c r="L108" s="1">
        <v>44927</v>
      </c>
      <c r="M108" s="2">
        <v>2437824.12</v>
      </c>
      <c r="N108" t="s">
        <v>6</v>
      </c>
      <c r="O108" t="s">
        <v>7</v>
      </c>
      <c r="P108" t="s">
        <v>8</v>
      </c>
      <c r="Q108" s="4">
        <v>2.0500000000000001E-2</v>
      </c>
      <c r="R108" s="1">
        <v>44895</v>
      </c>
      <c r="S108" s="1">
        <v>44927</v>
      </c>
      <c r="T108" s="1">
        <v>45017</v>
      </c>
      <c r="U108" s="1">
        <v>44927</v>
      </c>
      <c r="V108" s="5">
        <v>0.25</v>
      </c>
      <c r="W108">
        <v>90</v>
      </c>
      <c r="X108" s="6">
        <v>0</v>
      </c>
      <c r="Y108" s="6">
        <v>0</v>
      </c>
      <c r="Z108" s="6">
        <v>-12024.567471900002</v>
      </c>
      <c r="AA108" s="6">
        <v>-12024.567471900002</v>
      </c>
      <c r="AB108">
        <v>0</v>
      </c>
      <c r="AC108">
        <v>0</v>
      </c>
      <c r="AD108" s="7">
        <v>2437824.12</v>
      </c>
      <c r="AE108" s="4">
        <v>1.9730000000000001E-2</v>
      </c>
      <c r="AF108" s="8">
        <v>2.0500000000000001E-2</v>
      </c>
      <c r="AG108" s="6">
        <v>0</v>
      </c>
      <c r="AH108" s="6">
        <v>-12493.848615000001</v>
      </c>
      <c r="AI108" s="9">
        <v>-24518.416086900004</v>
      </c>
      <c r="AJ108" t="s">
        <v>6</v>
      </c>
      <c r="AK108">
        <f t="shared" si="38"/>
        <v>1.9730000000000001</v>
      </c>
      <c r="AL108" s="8">
        <f t="shared" si="33"/>
        <v>2.9729999999999999E-2</v>
      </c>
      <c r="AM108" s="35">
        <f t="shared" si="34"/>
        <v>9.7300000000000008E-3</v>
      </c>
      <c r="AN108" s="4">
        <f t="shared" si="35"/>
        <v>9.7300000000000008E-3</v>
      </c>
      <c r="AO108" s="36">
        <f t="shared" si="36"/>
        <v>-30612.976386899998</v>
      </c>
      <c r="AP108" s="37">
        <f t="shared" si="24"/>
        <v>-24518.416086900004</v>
      </c>
      <c r="AQ108" s="36">
        <f t="shared" si="37"/>
        <v>-18423.8557869</v>
      </c>
      <c r="AR108" s="31">
        <v>44714</v>
      </c>
      <c r="AS108" s="32">
        <v>-0.32700000000000001</v>
      </c>
      <c r="AT108" s="10"/>
      <c r="BU108" s="1"/>
      <c r="CC108" s="11"/>
      <c r="CD108" s="11"/>
    </row>
    <row r="109" spans="1:82" ht="15" customHeight="1" x14ac:dyDescent="0.25">
      <c r="A109">
        <v>1129</v>
      </c>
      <c r="B109" t="s">
        <v>232</v>
      </c>
      <c r="C109" t="s">
        <v>233</v>
      </c>
      <c r="D109">
        <v>11423</v>
      </c>
      <c r="E109" t="s">
        <v>2</v>
      </c>
      <c r="F109" t="s">
        <v>3</v>
      </c>
      <c r="G109" t="s">
        <v>4</v>
      </c>
      <c r="H109" t="s">
        <v>234</v>
      </c>
      <c r="I109" s="1">
        <v>44924</v>
      </c>
      <c r="J109" s="1">
        <v>44927</v>
      </c>
      <c r="K109" s="1">
        <v>44958</v>
      </c>
      <c r="L109" s="1">
        <v>44958</v>
      </c>
      <c r="M109" s="2">
        <v>7911179.6799999997</v>
      </c>
      <c r="N109" t="s">
        <v>6</v>
      </c>
      <c r="O109" t="s">
        <v>7</v>
      </c>
      <c r="P109" t="s">
        <v>109</v>
      </c>
      <c r="Q109" s="4"/>
      <c r="R109" s="1">
        <v>44924</v>
      </c>
      <c r="S109" s="1">
        <v>44927</v>
      </c>
      <c r="T109" s="1">
        <v>44958</v>
      </c>
      <c r="U109" s="1">
        <v>44958</v>
      </c>
      <c r="V109" s="5">
        <v>8.3333333333333329E-2</v>
      </c>
      <c r="W109">
        <v>30</v>
      </c>
      <c r="X109" s="6">
        <v>0</v>
      </c>
      <c r="Y109" s="6">
        <v>0</v>
      </c>
      <c r="Z109" s="6">
        <v>-14398.347017599999</v>
      </c>
      <c r="AA109" s="6">
        <v>-14398.347017599999</v>
      </c>
      <c r="AB109">
        <v>0</v>
      </c>
      <c r="AC109">
        <v>0</v>
      </c>
      <c r="AD109" s="7">
        <v>7911179.6799999997</v>
      </c>
      <c r="AE109" s="4">
        <v>2.1840000000000002E-2</v>
      </c>
      <c r="AF109" s="8">
        <v>0</v>
      </c>
      <c r="AG109" s="6">
        <v>0</v>
      </c>
      <c r="AH109" s="6">
        <v>0</v>
      </c>
      <c r="AI109" s="9">
        <v>-14398.347017599999</v>
      </c>
      <c r="AJ109" t="s">
        <v>6</v>
      </c>
      <c r="AK109">
        <f t="shared" si="38"/>
        <v>2.1840000000000002</v>
      </c>
      <c r="AL109" s="8">
        <f t="shared" si="33"/>
        <v>3.184E-2</v>
      </c>
      <c r="AM109" s="35">
        <f t="shared" si="34"/>
        <v>1.1840000000000002E-2</v>
      </c>
      <c r="AN109" s="4">
        <f t="shared" si="35"/>
        <v>1.1840000000000002E-2</v>
      </c>
      <c r="AO109" s="36">
        <f t="shared" si="36"/>
        <v>-20990.996750933329</v>
      </c>
      <c r="AP109" s="37">
        <f t="shared" si="24"/>
        <v>-14398.347017599999</v>
      </c>
      <c r="AQ109" s="36">
        <f t="shared" si="37"/>
        <v>-7805.6972842666673</v>
      </c>
      <c r="AR109" s="31">
        <v>44715</v>
      </c>
      <c r="AS109" s="32">
        <v>-0.32800000000000001</v>
      </c>
      <c r="AT109" s="10"/>
      <c r="BU109" s="1"/>
      <c r="CC109" s="11"/>
      <c r="CD109" s="11"/>
    </row>
    <row r="110" spans="1:82" ht="15" customHeight="1" x14ac:dyDescent="0.25">
      <c r="A110">
        <v>1130</v>
      </c>
      <c r="B110" t="s">
        <v>232</v>
      </c>
      <c r="C110" t="s">
        <v>233</v>
      </c>
      <c r="D110">
        <v>11423</v>
      </c>
      <c r="E110" t="s">
        <v>2</v>
      </c>
      <c r="F110" t="s">
        <v>3</v>
      </c>
      <c r="G110" t="s">
        <v>4</v>
      </c>
      <c r="H110" t="s">
        <v>234</v>
      </c>
      <c r="I110" s="1">
        <v>44956</v>
      </c>
      <c r="J110" s="1">
        <v>44958</v>
      </c>
      <c r="K110" s="1">
        <v>44986</v>
      </c>
      <c r="L110" s="1">
        <v>44986</v>
      </c>
      <c r="M110" s="2">
        <v>7877698.9000000004</v>
      </c>
      <c r="N110" t="s">
        <v>6</v>
      </c>
      <c r="O110" t="s">
        <v>7</v>
      </c>
      <c r="P110" t="s">
        <v>109</v>
      </c>
      <c r="Q110" s="4"/>
      <c r="R110" s="1">
        <v>44956</v>
      </c>
      <c r="S110" s="1">
        <v>44958</v>
      </c>
      <c r="T110" s="1">
        <v>44986</v>
      </c>
      <c r="U110" s="1">
        <v>44986</v>
      </c>
      <c r="V110" s="5">
        <v>8.3333333333333329E-2</v>
      </c>
      <c r="W110">
        <v>30</v>
      </c>
      <c r="X110" s="6">
        <v>0</v>
      </c>
      <c r="Y110" s="6">
        <v>0</v>
      </c>
      <c r="Z110" s="6">
        <v>-16293.707224833335</v>
      </c>
      <c r="AA110" s="6">
        <v>-16293.707224833335</v>
      </c>
      <c r="AB110">
        <v>0</v>
      </c>
      <c r="AC110">
        <v>0</v>
      </c>
      <c r="AD110" s="7">
        <v>7877698.9000000004</v>
      </c>
      <c r="AE110" s="4">
        <v>2.4820000000000002E-2</v>
      </c>
      <c r="AF110" s="8">
        <v>0</v>
      </c>
      <c r="AG110" s="6">
        <v>0</v>
      </c>
      <c r="AH110" s="6">
        <v>0</v>
      </c>
      <c r="AI110" s="9">
        <v>-16293.707224833335</v>
      </c>
      <c r="AJ110" t="s">
        <v>6</v>
      </c>
      <c r="AK110">
        <f t="shared" si="38"/>
        <v>2.4820000000000002</v>
      </c>
      <c r="AL110" s="8">
        <f t="shared" si="33"/>
        <v>3.4820000000000004E-2</v>
      </c>
      <c r="AM110" s="35">
        <f t="shared" si="34"/>
        <v>1.4820000000000002E-2</v>
      </c>
      <c r="AN110" s="4">
        <f t="shared" si="35"/>
        <v>1.4820000000000002E-2</v>
      </c>
      <c r="AO110" s="36">
        <f t="shared" si="36"/>
        <v>-22858.456308166671</v>
      </c>
      <c r="AP110" s="37">
        <f t="shared" si="24"/>
        <v>-16293.707224833335</v>
      </c>
      <c r="AQ110" s="36">
        <f t="shared" si="37"/>
        <v>-9728.9581415000011</v>
      </c>
      <c r="AR110" s="31">
        <v>44718</v>
      </c>
      <c r="AS110" s="32">
        <v>-0.314</v>
      </c>
      <c r="AT110" s="10"/>
      <c r="BU110" s="1"/>
      <c r="CC110" s="11"/>
      <c r="CD110" s="11"/>
    </row>
    <row r="111" spans="1:82" ht="15" customHeight="1" x14ac:dyDescent="0.25">
      <c r="A111">
        <v>1131</v>
      </c>
      <c r="B111" t="s">
        <v>232</v>
      </c>
      <c r="C111" t="s">
        <v>233</v>
      </c>
      <c r="D111">
        <v>11423</v>
      </c>
      <c r="E111" t="s">
        <v>2</v>
      </c>
      <c r="F111" t="s">
        <v>3</v>
      </c>
      <c r="G111" t="s">
        <v>4</v>
      </c>
      <c r="H111" t="s">
        <v>234</v>
      </c>
      <c r="I111" s="1">
        <v>44984</v>
      </c>
      <c r="J111" s="1">
        <v>44986</v>
      </c>
      <c r="K111" s="1">
        <v>45017</v>
      </c>
      <c r="L111" s="1">
        <v>45017</v>
      </c>
      <c r="M111" s="2">
        <v>7844143.4299999997</v>
      </c>
      <c r="N111" t="s">
        <v>6</v>
      </c>
      <c r="O111" t="s">
        <v>7</v>
      </c>
      <c r="P111" t="s">
        <v>109</v>
      </c>
      <c r="Q111" s="4"/>
      <c r="R111" s="1">
        <v>44984</v>
      </c>
      <c r="S111" s="1">
        <v>44986</v>
      </c>
      <c r="T111" s="1">
        <v>45017</v>
      </c>
      <c r="U111" s="1">
        <v>45017</v>
      </c>
      <c r="V111" s="5">
        <v>8.3333333333333329E-2</v>
      </c>
      <c r="W111">
        <v>30</v>
      </c>
      <c r="X111" s="6">
        <v>0</v>
      </c>
      <c r="Y111" s="6">
        <v>0</v>
      </c>
      <c r="Z111" s="6">
        <v>-17753.911296566668</v>
      </c>
      <c r="AA111" s="6">
        <v>-17753.911296566668</v>
      </c>
      <c r="AB111">
        <v>0</v>
      </c>
      <c r="AC111">
        <v>0</v>
      </c>
      <c r="AD111" s="7">
        <v>7844143.4299999997</v>
      </c>
      <c r="AE111" s="4">
        <v>2.7160000000000004E-2</v>
      </c>
      <c r="AF111" s="8">
        <v>0</v>
      </c>
      <c r="AG111" s="6">
        <v>0</v>
      </c>
      <c r="AH111" s="6">
        <v>0</v>
      </c>
      <c r="AI111" s="9">
        <v>-17753.911296566668</v>
      </c>
      <c r="AJ111" t="s">
        <v>6</v>
      </c>
      <c r="AK111">
        <f t="shared" si="38"/>
        <v>2.7160000000000002</v>
      </c>
      <c r="AL111" s="8">
        <f t="shared" si="33"/>
        <v>3.7160000000000006E-2</v>
      </c>
      <c r="AM111" s="35">
        <f t="shared" si="34"/>
        <v>1.7160000000000002E-2</v>
      </c>
      <c r="AN111" s="4">
        <f t="shared" si="35"/>
        <v>1.7160000000000002E-2</v>
      </c>
      <c r="AO111" s="36">
        <f t="shared" si="36"/>
        <v>-24290.697488233334</v>
      </c>
      <c r="AP111" s="37">
        <f t="shared" si="24"/>
        <v>-17753.911296566668</v>
      </c>
      <c r="AQ111" s="36">
        <f t="shared" si="37"/>
        <v>-11217.1251049</v>
      </c>
      <c r="AR111" s="31">
        <v>44719</v>
      </c>
      <c r="AS111" s="32">
        <v>-0.29799999999999999</v>
      </c>
      <c r="AT111" s="10"/>
      <c r="BU111" s="1"/>
      <c r="CC111" s="11"/>
      <c r="CD111" s="11"/>
    </row>
    <row r="112" spans="1:82" ht="15" customHeight="1" x14ac:dyDescent="0.25">
      <c r="A112">
        <v>1132</v>
      </c>
      <c r="B112" t="s">
        <v>232</v>
      </c>
      <c r="C112" t="s">
        <v>233</v>
      </c>
      <c r="D112">
        <v>11423</v>
      </c>
      <c r="E112" t="s">
        <v>2</v>
      </c>
      <c r="F112" t="s">
        <v>3</v>
      </c>
      <c r="G112" t="s">
        <v>4</v>
      </c>
      <c r="H112" t="s">
        <v>234</v>
      </c>
      <c r="I112" s="1">
        <v>45015</v>
      </c>
      <c r="J112" s="1">
        <v>45017</v>
      </c>
      <c r="K112" s="1">
        <v>45047</v>
      </c>
      <c r="L112" s="1">
        <v>45047</v>
      </c>
      <c r="M112" s="2">
        <v>7810513.0999999996</v>
      </c>
      <c r="N112" t="s">
        <v>6</v>
      </c>
      <c r="O112" t="s">
        <v>7</v>
      </c>
      <c r="P112" t="s">
        <v>109</v>
      </c>
      <c r="Q112" s="4"/>
      <c r="R112" s="1">
        <v>45015</v>
      </c>
      <c r="S112" s="1">
        <v>45017</v>
      </c>
      <c r="T112" s="1">
        <v>45047</v>
      </c>
      <c r="U112" s="1">
        <v>45047</v>
      </c>
      <c r="V112" s="5">
        <v>8.3333333333333329E-2</v>
      </c>
      <c r="W112">
        <v>30</v>
      </c>
      <c r="X112" s="6">
        <v>0</v>
      </c>
      <c r="Y112" s="6">
        <v>0</v>
      </c>
      <c r="Z112" s="6">
        <v>-19864.738317666666</v>
      </c>
      <c r="AA112" s="6">
        <v>-19864.738317666666</v>
      </c>
      <c r="AB112">
        <v>0</v>
      </c>
      <c r="AC112">
        <v>0</v>
      </c>
      <c r="AD112" s="7">
        <v>7810513.0999999996</v>
      </c>
      <c r="AE112" s="4">
        <v>3.0520000000000002E-2</v>
      </c>
      <c r="AF112" s="8">
        <v>0</v>
      </c>
      <c r="AG112" s="6">
        <v>0</v>
      </c>
      <c r="AH112" s="6">
        <v>0</v>
      </c>
      <c r="AI112" s="9">
        <v>-19864.738317666666</v>
      </c>
      <c r="AJ112" t="s">
        <v>6</v>
      </c>
      <c r="AK112">
        <f t="shared" si="38"/>
        <v>3.052</v>
      </c>
      <c r="AL112" s="8">
        <f t="shared" si="33"/>
        <v>4.052E-2</v>
      </c>
      <c r="AM112" s="35">
        <f t="shared" si="34"/>
        <v>2.0520000000000004E-2</v>
      </c>
      <c r="AN112" s="4">
        <f t="shared" si="35"/>
        <v>2.0520000000000004E-2</v>
      </c>
      <c r="AO112" s="36">
        <f t="shared" si="36"/>
        <v>-26373.499234333332</v>
      </c>
      <c r="AP112" s="37">
        <f t="shared" si="24"/>
        <v>-19864.738317666666</v>
      </c>
      <c r="AQ112" s="36">
        <f t="shared" si="37"/>
        <v>-13355.977401</v>
      </c>
      <c r="AR112" s="31">
        <v>44720</v>
      </c>
      <c r="AS112" s="32">
        <v>-0.30199999999999999</v>
      </c>
      <c r="AT112" s="10"/>
      <c r="BU112" s="1"/>
      <c r="CC112" s="11"/>
      <c r="CD112" s="11"/>
    </row>
    <row r="113" spans="1:82" ht="15" customHeight="1" x14ac:dyDescent="0.25">
      <c r="A113">
        <v>1133</v>
      </c>
      <c r="B113" t="s">
        <v>232</v>
      </c>
      <c r="C113" t="s">
        <v>233</v>
      </c>
      <c r="D113">
        <v>11423</v>
      </c>
      <c r="E113" t="s">
        <v>2</v>
      </c>
      <c r="F113" t="s">
        <v>3</v>
      </c>
      <c r="G113" t="s">
        <v>4</v>
      </c>
      <c r="H113" t="s">
        <v>234</v>
      </c>
      <c r="I113" s="1">
        <v>45043</v>
      </c>
      <c r="J113" s="1">
        <v>45047</v>
      </c>
      <c r="K113" s="1">
        <v>45078</v>
      </c>
      <c r="L113" s="1">
        <v>45078</v>
      </c>
      <c r="M113" s="2">
        <v>7776807.75</v>
      </c>
      <c r="N113" t="s">
        <v>6</v>
      </c>
      <c r="O113" t="s">
        <v>7</v>
      </c>
      <c r="P113" t="s">
        <v>109</v>
      </c>
      <c r="Q113" s="4"/>
      <c r="R113" s="1">
        <v>45043</v>
      </c>
      <c r="S113" s="1">
        <v>45047</v>
      </c>
      <c r="T113" s="1">
        <v>45078</v>
      </c>
      <c r="U113" s="1">
        <v>45078</v>
      </c>
      <c r="V113" s="5">
        <v>8.3333333333333329E-2</v>
      </c>
      <c r="W113">
        <v>30</v>
      </c>
      <c r="X113" s="6">
        <v>0</v>
      </c>
      <c r="Y113" s="6">
        <v>0</v>
      </c>
      <c r="Z113" s="6">
        <v>-21062.18765625</v>
      </c>
      <c r="AA113" s="6">
        <v>-21062.18765625</v>
      </c>
      <c r="AB113">
        <v>0</v>
      </c>
      <c r="AC113">
        <v>0</v>
      </c>
      <c r="AD113" s="7">
        <v>7776807.75</v>
      </c>
      <c r="AE113" s="4">
        <v>3.2500000000000001E-2</v>
      </c>
      <c r="AF113" s="8">
        <v>0</v>
      </c>
      <c r="AG113" s="6">
        <v>0</v>
      </c>
      <c r="AH113" s="6">
        <v>0</v>
      </c>
      <c r="AI113" s="9">
        <v>-21062.18765625</v>
      </c>
      <c r="AJ113" t="s">
        <v>6</v>
      </c>
      <c r="AK113">
        <f t="shared" si="38"/>
        <v>3.25</v>
      </c>
      <c r="AL113" s="8">
        <f t="shared" si="33"/>
        <v>4.2500000000000003E-2</v>
      </c>
      <c r="AM113" s="35">
        <f t="shared" si="34"/>
        <v>2.2499999999999999E-2</v>
      </c>
      <c r="AN113" s="4">
        <f t="shared" si="35"/>
        <v>2.2499999999999999E-2</v>
      </c>
      <c r="AO113" s="36">
        <f t="shared" si="36"/>
        <v>-27542.860781250001</v>
      </c>
      <c r="AP113" s="37">
        <f t="shared" si="24"/>
        <v>-21062.18765625</v>
      </c>
      <c r="AQ113" s="36">
        <f t="shared" si="37"/>
        <v>-14581.514531249999</v>
      </c>
      <c r="AR113" s="31">
        <v>44721</v>
      </c>
      <c r="AS113" s="32">
        <v>-0.28199999999999997</v>
      </c>
      <c r="AT113" s="10"/>
      <c r="BU113" s="1"/>
      <c r="CC113" s="11"/>
      <c r="CD113" s="11"/>
    </row>
    <row r="114" spans="1:82" ht="15" customHeight="1" x14ac:dyDescent="0.25">
      <c r="A114">
        <v>2675</v>
      </c>
      <c r="B114" t="s">
        <v>235</v>
      </c>
      <c r="C114" t="s">
        <v>236</v>
      </c>
      <c r="D114">
        <v>11447</v>
      </c>
      <c r="E114" t="s">
        <v>127</v>
      </c>
      <c r="F114" t="s">
        <v>3</v>
      </c>
      <c r="G114" t="s">
        <v>4</v>
      </c>
      <c r="H114" t="s">
        <v>188</v>
      </c>
      <c r="I114" s="1"/>
      <c r="J114" s="1">
        <v>44953</v>
      </c>
      <c r="K114" s="1">
        <v>44984</v>
      </c>
      <c r="L114" s="1">
        <v>44984</v>
      </c>
      <c r="M114" s="2">
        <v>13972075.869999999</v>
      </c>
      <c r="N114" t="s">
        <v>6</v>
      </c>
      <c r="O114" s="12">
        <v>1.7999999999999999E-2</v>
      </c>
      <c r="P114" t="s">
        <v>109</v>
      </c>
      <c r="Q114" s="4"/>
      <c r="R114" s="1">
        <v>44984</v>
      </c>
      <c r="S114" s="1">
        <v>44953</v>
      </c>
      <c r="T114" s="1">
        <v>44984</v>
      </c>
      <c r="U114" s="1">
        <v>44984</v>
      </c>
      <c r="V114" s="5">
        <v>8.3333333333333329E-2</v>
      </c>
      <c r="W114">
        <v>30</v>
      </c>
      <c r="X114" s="6">
        <v>0</v>
      </c>
      <c r="Y114" s="6">
        <v>0</v>
      </c>
      <c r="Z114" s="6">
        <v>-20958.113804999994</v>
      </c>
      <c r="AA114" s="6">
        <v>-20958.113804999994</v>
      </c>
      <c r="AB114">
        <v>0</v>
      </c>
      <c r="AC114">
        <v>0</v>
      </c>
      <c r="AD114" s="7">
        <v>13972075.869999999</v>
      </c>
      <c r="AE114" s="4">
        <v>1.7999999999999999E-2</v>
      </c>
      <c r="AF114" s="8">
        <v>0</v>
      </c>
      <c r="AG114" s="6">
        <v>0</v>
      </c>
      <c r="AH114" s="6">
        <v>0</v>
      </c>
      <c r="AI114" s="9">
        <v>-20958.113804999994</v>
      </c>
      <c r="AJ114" t="s">
        <v>6</v>
      </c>
      <c r="AO114" s="9">
        <f t="shared" ref="AO114:AO118" si="39">AI114</f>
        <v>-20958.113804999994</v>
      </c>
      <c r="AP114" s="37">
        <f t="shared" si="24"/>
        <v>-20958.113804999994</v>
      </c>
      <c r="AQ114" s="9">
        <f t="shared" ref="AQ114:AQ118" si="40">AI114</f>
        <v>-20958.113804999994</v>
      </c>
      <c r="AR114" s="31">
        <v>44722</v>
      </c>
      <c r="AS114" s="32">
        <v>-0.29799999999999999</v>
      </c>
      <c r="AT114" s="10"/>
      <c r="BU114" s="1"/>
      <c r="CC114" s="11"/>
      <c r="CD114" s="11"/>
    </row>
    <row r="115" spans="1:82" ht="15" customHeight="1" x14ac:dyDescent="0.25">
      <c r="A115">
        <v>2676</v>
      </c>
      <c r="B115" t="s">
        <v>235</v>
      </c>
      <c r="C115" t="s">
        <v>236</v>
      </c>
      <c r="D115">
        <v>11447</v>
      </c>
      <c r="E115" t="s">
        <v>127</v>
      </c>
      <c r="F115" t="s">
        <v>3</v>
      </c>
      <c r="G115" t="s">
        <v>4</v>
      </c>
      <c r="H115" t="s">
        <v>188</v>
      </c>
      <c r="I115" s="1"/>
      <c r="J115" s="1">
        <v>44984</v>
      </c>
      <c r="K115" s="1">
        <v>45012</v>
      </c>
      <c r="L115" s="1">
        <v>45012</v>
      </c>
      <c r="M115" s="2">
        <v>13856295.539999999</v>
      </c>
      <c r="N115" t="s">
        <v>6</v>
      </c>
      <c r="O115" s="12">
        <v>1.7999999999999999E-2</v>
      </c>
      <c r="P115" t="s">
        <v>109</v>
      </c>
      <c r="Q115" s="4"/>
      <c r="R115" s="1">
        <v>45012</v>
      </c>
      <c r="S115" s="1">
        <v>44984</v>
      </c>
      <c r="T115" s="1">
        <v>45012</v>
      </c>
      <c r="U115" s="1">
        <v>45012</v>
      </c>
      <c r="V115" s="5">
        <v>8.3333333333333329E-2</v>
      </c>
      <c r="W115">
        <v>30</v>
      </c>
      <c r="X115" s="6">
        <v>0</v>
      </c>
      <c r="Y115" s="6">
        <v>0</v>
      </c>
      <c r="Z115" s="6">
        <v>-20784.443309999995</v>
      </c>
      <c r="AA115" s="6">
        <v>-20784.443309999995</v>
      </c>
      <c r="AB115">
        <v>0</v>
      </c>
      <c r="AC115">
        <v>0</v>
      </c>
      <c r="AD115" s="7">
        <v>13856295.539999999</v>
      </c>
      <c r="AE115" s="4">
        <v>1.7999999999999999E-2</v>
      </c>
      <c r="AF115" s="8">
        <v>0</v>
      </c>
      <c r="AG115" s="6">
        <v>0</v>
      </c>
      <c r="AH115" s="6">
        <v>0</v>
      </c>
      <c r="AI115" s="9">
        <v>-20784.443309999995</v>
      </c>
      <c r="AJ115" t="s">
        <v>6</v>
      </c>
      <c r="AO115" s="9">
        <f t="shared" si="39"/>
        <v>-20784.443309999995</v>
      </c>
      <c r="AP115" s="37">
        <f t="shared" si="24"/>
        <v>-20784.443309999995</v>
      </c>
      <c r="AQ115" s="9">
        <f t="shared" si="40"/>
        <v>-20784.443309999995</v>
      </c>
      <c r="AR115" s="31">
        <v>44725</v>
      </c>
      <c r="AS115" s="32">
        <v>-0.28100000000000003</v>
      </c>
      <c r="AT115" s="10"/>
      <c r="BU115" s="1"/>
      <c r="CC115" s="11"/>
      <c r="CD115" s="11"/>
    </row>
    <row r="116" spans="1:82" ht="15" customHeight="1" x14ac:dyDescent="0.25">
      <c r="A116">
        <v>2677</v>
      </c>
      <c r="B116" t="s">
        <v>235</v>
      </c>
      <c r="C116" t="s">
        <v>236</v>
      </c>
      <c r="D116">
        <v>11447</v>
      </c>
      <c r="E116" t="s">
        <v>127</v>
      </c>
      <c r="F116" t="s">
        <v>3</v>
      </c>
      <c r="G116" t="s">
        <v>4</v>
      </c>
      <c r="H116" t="s">
        <v>188</v>
      </c>
      <c r="I116" s="1"/>
      <c r="J116" s="1">
        <v>45012</v>
      </c>
      <c r="K116" s="1">
        <v>45043</v>
      </c>
      <c r="L116" s="1">
        <v>45043</v>
      </c>
      <c r="M116" s="2">
        <v>13740341.539999999</v>
      </c>
      <c r="N116" t="s">
        <v>6</v>
      </c>
      <c r="O116" s="12">
        <v>1.7999999999999999E-2</v>
      </c>
      <c r="P116" t="s">
        <v>109</v>
      </c>
      <c r="Q116" s="4"/>
      <c r="R116" s="1">
        <v>45043</v>
      </c>
      <c r="S116" s="1">
        <v>45012</v>
      </c>
      <c r="T116" s="1">
        <v>45043</v>
      </c>
      <c r="U116" s="1">
        <v>45043</v>
      </c>
      <c r="V116" s="5">
        <v>8.3333333333333329E-2</v>
      </c>
      <c r="W116">
        <v>30</v>
      </c>
      <c r="X116" s="6">
        <v>0</v>
      </c>
      <c r="Y116" s="6">
        <v>0</v>
      </c>
      <c r="Z116" s="6">
        <v>-20610.512309999998</v>
      </c>
      <c r="AA116" s="6">
        <v>-20610.512309999998</v>
      </c>
      <c r="AB116">
        <v>0</v>
      </c>
      <c r="AC116">
        <v>0</v>
      </c>
      <c r="AD116" s="7">
        <v>13740341.539999999</v>
      </c>
      <c r="AE116" s="4">
        <v>1.7999999999999999E-2</v>
      </c>
      <c r="AF116" s="8">
        <v>0</v>
      </c>
      <c r="AG116" s="6">
        <v>0</v>
      </c>
      <c r="AH116" s="6">
        <v>0</v>
      </c>
      <c r="AI116" s="9">
        <v>-20610.512309999998</v>
      </c>
      <c r="AJ116" t="s">
        <v>6</v>
      </c>
      <c r="AO116" s="9">
        <f t="shared" si="39"/>
        <v>-20610.512309999998</v>
      </c>
      <c r="AP116" s="37">
        <f t="shared" si="24"/>
        <v>-20610.512309999998</v>
      </c>
      <c r="AQ116" s="9">
        <f t="shared" si="40"/>
        <v>-20610.512309999998</v>
      </c>
      <c r="AR116" s="31">
        <v>44726</v>
      </c>
      <c r="AS116" s="32">
        <v>-0.24299999999999999</v>
      </c>
      <c r="AT116" s="10"/>
      <c r="BU116" s="1"/>
      <c r="CC116" s="11"/>
      <c r="CD116" s="11"/>
    </row>
    <row r="117" spans="1:82" ht="15" customHeight="1" x14ac:dyDescent="0.25">
      <c r="A117">
        <v>2678</v>
      </c>
      <c r="B117" t="s">
        <v>235</v>
      </c>
      <c r="C117" t="s">
        <v>236</v>
      </c>
      <c r="D117">
        <v>11447</v>
      </c>
      <c r="E117" t="s">
        <v>127</v>
      </c>
      <c r="F117" t="s">
        <v>3</v>
      </c>
      <c r="G117" t="s">
        <v>4</v>
      </c>
      <c r="H117" t="s">
        <v>188</v>
      </c>
      <c r="I117" s="1"/>
      <c r="J117" s="1">
        <v>45043</v>
      </c>
      <c r="K117" s="1">
        <v>45073</v>
      </c>
      <c r="L117" s="1">
        <v>45073</v>
      </c>
      <c r="M117" s="2">
        <v>13624213.609999999</v>
      </c>
      <c r="N117" t="s">
        <v>6</v>
      </c>
      <c r="O117" s="12">
        <v>1.7999999999999999E-2</v>
      </c>
      <c r="P117" t="s">
        <v>109</v>
      </c>
      <c r="Q117" s="4"/>
      <c r="R117" s="1">
        <v>45073</v>
      </c>
      <c r="S117" s="1">
        <v>45043</v>
      </c>
      <c r="T117" s="1">
        <v>45073</v>
      </c>
      <c r="U117" s="1">
        <v>45073</v>
      </c>
      <c r="V117" s="5">
        <v>8.3333333333333329E-2</v>
      </c>
      <c r="W117">
        <v>30</v>
      </c>
      <c r="X117" s="6">
        <v>0</v>
      </c>
      <c r="Y117" s="6">
        <v>0</v>
      </c>
      <c r="Z117" s="6">
        <v>-20436.320414999995</v>
      </c>
      <c r="AA117" s="6">
        <v>-20436.320414999995</v>
      </c>
      <c r="AB117">
        <v>0</v>
      </c>
      <c r="AC117">
        <v>0</v>
      </c>
      <c r="AD117" s="7">
        <v>13624213.609999999</v>
      </c>
      <c r="AE117" s="4">
        <v>1.7999999999999999E-2</v>
      </c>
      <c r="AF117" s="8">
        <v>0</v>
      </c>
      <c r="AG117" s="6">
        <v>0</v>
      </c>
      <c r="AH117" s="6">
        <v>0</v>
      </c>
      <c r="AI117" s="9">
        <v>-20436.320414999995</v>
      </c>
      <c r="AJ117" t="s">
        <v>6</v>
      </c>
      <c r="AO117" s="9">
        <f t="shared" si="39"/>
        <v>-20436.320414999995</v>
      </c>
      <c r="AP117" s="37">
        <f t="shared" si="24"/>
        <v>-20436.320414999995</v>
      </c>
      <c r="AQ117" s="9">
        <f t="shared" si="40"/>
        <v>-20436.320414999995</v>
      </c>
      <c r="AR117" s="31">
        <v>44727</v>
      </c>
      <c r="AS117" s="32">
        <v>-0.182</v>
      </c>
      <c r="AT117" s="10"/>
      <c r="BU117" s="1"/>
      <c r="CC117" s="11"/>
      <c r="CD117" s="11"/>
    </row>
    <row r="118" spans="1:82" ht="15" customHeight="1" x14ac:dyDescent="0.25">
      <c r="A118">
        <v>2679</v>
      </c>
      <c r="B118" t="s">
        <v>235</v>
      </c>
      <c r="C118" t="s">
        <v>236</v>
      </c>
      <c r="D118">
        <v>11447</v>
      </c>
      <c r="E118" t="s">
        <v>127</v>
      </c>
      <c r="F118" t="s">
        <v>3</v>
      </c>
      <c r="G118" t="s">
        <v>4</v>
      </c>
      <c r="H118" t="s">
        <v>188</v>
      </c>
      <c r="I118" s="1"/>
      <c r="J118" s="1">
        <v>45073</v>
      </c>
      <c r="K118" s="1">
        <v>45104</v>
      </c>
      <c r="L118" s="1">
        <v>45104</v>
      </c>
      <c r="M118" s="2">
        <v>13507911.49</v>
      </c>
      <c r="N118" t="s">
        <v>6</v>
      </c>
      <c r="O118" s="12">
        <v>1.7999999999999999E-2</v>
      </c>
      <c r="P118" t="s">
        <v>109</v>
      </c>
      <c r="Q118" s="4"/>
      <c r="R118" s="1">
        <v>45104</v>
      </c>
      <c r="S118" s="1">
        <v>45073</v>
      </c>
      <c r="T118" s="1">
        <v>45104</v>
      </c>
      <c r="U118" s="1">
        <v>45104</v>
      </c>
      <c r="V118" s="5">
        <v>8.3333333333333329E-2</v>
      </c>
      <c r="W118">
        <v>30</v>
      </c>
      <c r="X118" s="6">
        <v>0</v>
      </c>
      <c r="Y118" s="6">
        <v>0</v>
      </c>
      <c r="Z118" s="6">
        <v>-20261.867234999998</v>
      </c>
      <c r="AA118" s="6">
        <v>-20261.867234999998</v>
      </c>
      <c r="AB118">
        <v>0</v>
      </c>
      <c r="AC118">
        <v>0</v>
      </c>
      <c r="AD118" s="7">
        <v>13507911.49</v>
      </c>
      <c r="AE118" s="4">
        <v>1.7999999999999999E-2</v>
      </c>
      <c r="AF118" s="8">
        <v>0</v>
      </c>
      <c r="AG118" s="6">
        <v>0</v>
      </c>
      <c r="AH118" s="6">
        <v>0</v>
      </c>
      <c r="AI118" s="9">
        <v>-20261.867234999998</v>
      </c>
      <c r="AJ118" t="s">
        <v>6</v>
      </c>
      <c r="AO118" s="9">
        <f t="shared" si="39"/>
        <v>-20261.867234999998</v>
      </c>
      <c r="AP118" s="37">
        <f t="shared" si="24"/>
        <v>-20261.867234999998</v>
      </c>
      <c r="AQ118" s="9">
        <f t="shared" si="40"/>
        <v>-20261.867234999998</v>
      </c>
      <c r="AR118" s="31">
        <v>44728</v>
      </c>
      <c r="AS118" s="32">
        <v>-0.17199999999999999</v>
      </c>
      <c r="AT118" s="10"/>
      <c r="BU118" s="1"/>
      <c r="CC118" s="11"/>
      <c r="CD118" s="11"/>
    </row>
    <row r="119" spans="1:82" ht="15" customHeight="1" x14ac:dyDescent="0.25">
      <c r="A119">
        <v>3515</v>
      </c>
      <c r="B119" t="s">
        <v>237</v>
      </c>
      <c r="C119" t="s">
        <v>238</v>
      </c>
      <c r="D119">
        <v>11448</v>
      </c>
      <c r="E119" t="s">
        <v>2</v>
      </c>
      <c r="F119" t="s">
        <v>3</v>
      </c>
      <c r="G119" t="s">
        <v>4</v>
      </c>
      <c r="H119" t="s">
        <v>156</v>
      </c>
      <c r="I119" s="1">
        <v>44987</v>
      </c>
      <c r="J119" s="1">
        <v>45016</v>
      </c>
      <c r="K119" s="1">
        <v>45107</v>
      </c>
      <c r="L119" s="1">
        <v>45107</v>
      </c>
      <c r="M119" s="2">
        <v>575490.53</v>
      </c>
      <c r="N119" t="s">
        <v>6</v>
      </c>
      <c r="O119" t="s">
        <v>15</v>
      </c>
      <c r="P119" t="s">
        <v>8</v>
      </c>
      <c r="Q119" s="4">
        <v>1.6E-2</v>
      </c>
      <c r="R119" s="1">
        <v>44987</v>
      </c>
      <c r="S119" s="1">
        <v>45016</v>
      </c>
      <c r="T119" s="1">
        <v>45107</v>
      </c>
      <c r="U119" s="1">
        <v>45107</v>
      </c>
      <c r="V119" s="5">
        <v>0.25277777777777777</v>
      </c>
      <c r="W119">
        <v>91</v>
      </c>
      <c r="X119" s="6">
        <v>0</v>
      </c>
      <c r="Y119" s="6">
        <v>0</v>
      </c>
      <c r="Z119" s="6">
        <v>-4074.6487967286112</v>
      </c>
      <c r="AA119" s="6">
        <v>-4074.6487967286112</v>
      </c>
      <c r="AB119">
        <v>0</v>
      </c>
      <c r="AC119">
        <v>0</v>
      </c>
      <c r="AD119" s="7">
        <v>575490.53</v>
      </c>
      <c r="AE119" s="4">
        <v>2.801E-2</v>
      </c>
      <c r="AF119" s="8">
        <v>1.6E-2</v>
      </c>
      <c r="AG119" s="6">
        <v>0</v>
      </c>
      <c r="AH119" s="6">
        <v>-2327.5394768888891</v>
      </c>
      <c r="AI119" s="9">
        <v>-6402.1882736175003</v>
      </c>
      <c r="AJ119" t="s">
        <v>6</v>
      </c>
      <c r="AK119">
        <f t="shared" ref="AK119:AK120" si="41">VLOOKUP(I119,$AR$3:$AS$604,2,FALSE)</f>
        <v>2.8010000000000002</v>
      </c>
      <c r="AL119" s="8">
        <f t="shared" ref="AL119:AL120" si="42">AK119/100+$AT$1</f>
        <v>3.8010000000000002E-2</v>
      </c>
      <c r="AM119" s="35">
        <f t="shared" ref="AM119:AM120" si="43">AK119/100-$AT$1</f>
        <v>1.8009999999999998E-2</v>
      </c>
      <c r="AN119" s="4">
        <f t="shared" ref="AN119:AN120" si="44">IF(AND(RIGHT(O119,3)="Max",AM119&lt;0%),0%,AM119)</f>
        <v>1.8009999999999998E-2</v>
      </c>
      <c r="AO119" s="36">
        <f t="shared" ref="AO119:AO120" si="45">-(((AL119+AF119)*AD119*V119))</f>
        <v>-7856.9004466730566</v>
      </c>
      <c r="AP119" s="37">
        <f t="shared" si="24"/>
        <v>-6402.1882736175003</v>
      </c>
      <c r="AQ119" s="36">
        <f t="shared" ref="AQ119:AQ120" si="46">-(((AN119+AF119)*AD119*V119))</f>
        <v>-4947.4761005619439</v>
      </c>
      <c r="AR119" s="31">
        <v>44729</v>
      </c>
      <c r="AS119" s="32">
        <v>-0.16900000000000001</v>
      </c>
      <c r="AT119" s="10"/>
      <c r="BU119" s="1"/>
      <c r="CC119" s="11"/>
      <c r="CD119" s="11"/>
    </row>
    <row r="120" spans="1:82" ht="15" customHeight="1" x14ac:dyDescent="0.25">
      <c r="A120">
        <v>4198</v>
      </c>
      <c r="B120" t="s">
        <v>239</v>
      </c>
      <c r="C120" t="s">
        <v>240</v>
      </c>
      <c r="D120">
        <v>11450</v>
      </c>
      <c r="E120" t="s">
        <v>2</v>
      </c>
      <c r="F120" t="s">
        <v>3</v>
      </c>
      <c r="G120" t="s">
        <v>4</v>
      </c>
      <c r="H120" t="s">
        <v>167</v>
      </c>
      <c r="I120" s="1">
        <v>44882</v>
      </c>
      <c r="J120" s="1">
        <v>44927</v>
      </c>
      <c r="K120" s="1">
        <v>45017</v>
      </c>
      <c r="L120" s="1">
        <v>44927</v>
      </c>
      <c r="M120" s="2">
        <v>2821493.01</v>
      </c>
      <c r="N120" t="s">
        <v>6</v>
      </c>
      <c r="O120" t="s">
        <v>15</v>
      </c>
      <c r="P120" t="s">
        <v>8</v>
      </c>
      <c r="Q120" s="4">
        <v>1.7999999999999999E-2</v>
      </c>
      <c r="R120" s="1">
        <v>44882</v>
      </c>
      <c r="S120" s="1">
        <v>44927</v>
      </c>
      <c r="T120" s="1">
        <v>45017</v>
      </c>
      <c r="U120" s="1">
        <v>44927</v>
      </c>
      <c r="V120" s="5">
        <v>0.25</v>
      </c>
      <c r="W120">
        <v>90</v>
      </c>
      <c r="X120" s="6">
        <v>0</v>
      </c>
      <c r="Y120" s="6">
        <v>0</v>
      </c>
      <c r="Z120" s="6">
        <v>-12710.826010049999</v>
      </c>
      <c r="AA120" s="6">
        <v>-12710.826010049999</v>
      </c>
      <c r="AB120">
        <v>0</v>
      </c>
      <c r="AC120">
        <v>0</v>
      </c>
      <c r="AD120" s="7">
        <v>2821493.01</v>
      </c>
      <c r="AE120" s="4">
        <v>1.8020000000000001E-2</v>
      </c>
      <c r="AF120" s="8">
        <v>1.7999999999999999E-2</v>
      </c>
      <c r="AG120" s="6">
        <v>0</v>
      </c>
      <c r="AH120" s="6">
        <v>-12696.718544999998</v>
      </c>
      <c r="AI120" s="9">
        <v>-25407.544555049997</v>
      </c>
      <c r="AJ120" t="s">
        <v>6</v>
      </c>
      <c r="AK120">
        <f t="shared" si="41"/>
        <v>1.802</v>
      </c>
      <c r="AL120" s="8">
        <f t="shared" si="42"/>
        <v>2.8020000000000003E-2</v>
      </c>
      <c r="AM120" s="35">
        <f t="shared" si="43"/>
        <v>8.0200000000000011E-3</v>
      </c>
      <c r="AN120" s="4">
        <f t="shared" si="44"/>
        <v>8.0200000000000011E-3</v>
      </c>
      <c r="AO120" s="36">
        <f t="shared" si="45"/>
        <v>-32461.27708005</v>
      </c>
      <c r="AP120" s="37">
        <f t="shared" si="24"/>
        <v>-25407.544555049997</v>
      </c>
      <c r="AQ120" s="36">
        <f t="shared" si="46"/>
        <v>-18353.812030050001</v>
      </c>
      <c r="AR120" s="31">
        <v>44732</v>
      </c>
      <c r="AS120" s="32">
        <v>-0.17799999999999999</v>
      </c>
      <c r="AT120" s="10"/>
      <c r="BU120" s="1"/>
      <c r="CC120" s="11"/>
      <c r="CD120" s="11"/>
    </row>
    <row r="121" spans="1:82" ht="15" customHeight="1" x14ac:dyDescent="0.25">
      <c r="A121">
        <v>48690</v>
      </c>
      <c r="B121" t="s">
        <v>241</v>
      </c>
      <c r="C121" t="s">
        <v>242</v>
      </c>
      <c r="D121">
        <v>11451</v>
      </c>
      <c r="E121" t="s">
        <v>127</v>
      </c>
      <c r="F121" t="s">
        <v>3</v>
      </c>
      <c r="G121" t="s">
        <v>4</v>
      </c>
      <c r="H121" t="s">
        <v>243</v>
      </c>
      <c r="I121" s="1"/>
      <c r="J121" s="1">
        <v>44927</v>
      </c>
      <c r="K121" s="1">
        <v>44958</v>
      </c>
      <c r="L121" s="1">
        <v>44927</v>
      </c>
      <c r="M121" s="2">
        <v>80571.27</v>
      </c>
      <c r="N121" t="s">
        <v>6</v>
      </c>
      <c r="O121" s="8">
        <v>2.6499999999999999E-2</v>
      </c>
      <c r="P121" t="s">
        <v>8</v>
      </c>
      <c r="Q121" s="4"/>
      <c r="R121" s="1">
        <v>44927</v>
      </c>
      <c r="S121" s="1">
        <v>44927</v>
      </c>
      <c r="T121" s="1">
        <v>44958</v>
      </c>
      <c r="U121" s="1">
        <v>44927</v>
      </c>
      <c r="V121" s="5">
        <v>8.611111111111111E-2</v>
      </c>
      <c r="W121">
        <v>31</v>
      </c>
      <c r="X121" s="6">
        <v>0</v>
      </c>
      <c r="Y121" s="6">
        <v>0</v>
      </c>
      <c r="Z121" s="6">
        <v>-183.85916195833335</v>
      </c>
      <c r="AA121" s="6">
        <v>-183.85916195833335</v>
      </c>
      <c r="AB121">
        <v>0</v>
      </c>
      <c r="AC121">
        <v>0</v>
      </c>
      <c r="AD121" s="7">
        <v>80571.27</v>
      </c>
      <c r="AE121" s="4">
        <v>2.6499999999999999E-2</v>
      </c>
      <c r="AF121" s="8">
        <v>0</v>
      </c>
      <c r="AG121" s="6">
        <v>0</v>
      </c>
      <c r="AH121" s="6">
        <v>0</v>
      </c>
      <c r="AI121" s="9">
        <v>-183.85916195833335</v>
      </c>
      <c r="AJ121" t="s">
        <v>6</v>
      </c>
      <c r="AO121" s="9">
        <f t="shared" ref="AO121:AO126" si="47">AI121</f>
        <v>-183.85916195833335</v>
      </c>
      <c r="AP121" s="37">
        <f t="shared" si="24"/>
        <v>-183.85916195833335</v>
      </c>
      <c r="AQ121" s="9">
        <f t="shared" ref="AQ121:AQ126" si="48">AI121</f>
        <v>-183.85916195833335</v>
      </c>
      <c r="AR121" s="31">
        <v>44733</v>
      </c>
      <c r="AS121" s="32">
        <v>-0.16300000000000001</v>
      </c>
      <c r="AT121" s="10"/>
      <c r="BU121" s="1"/>
      <c r="CC121" s="11"/>
      <c r="CD121" s="11"/>
    </row>
    <row r="122" spans="1:82" ht="15" customHeight="1" x14ac:dyDescent="0.25">
      <c r="A122">
        <v>48691</v>
      </c>
      <c r="B122" t="s">
        <v>241</v>
      </c>
      <c r="C122" t="s">
        <v>242</v>
      </c>
      <c r="D122">
        <v>11451</v>
      </c>
      <c r="E122" t="s">
        <v>127</v>
      </c>
      <c r="F122" t="s">
        <v>3</v>
      </c>
      <c r="G122" t="s">
        <v>4</v>
      </c>
      <c r="H122" t="s">
        <v>243</v>
      </c>
      <c r="I122" s="1"/>
      <c r="J122" s="1">
        <v>44958</v>
      </c>
      <c r="K122" s="1">
        <v>44986</v>
      </c>
      <c r="L122" s="1">
        <v>44958</v>
      </c>
      <c r="M122" s="2">
        <v>77877.899999999994</v>
      </c>
      <c r="N122" t="s">
        <v>6</v>
      </c>
      <c r="O122" s="8">
        <v>2.6499999999999999E-2</v>
      </c>
      <c r="P122" t="s">
        <v>8</v>
      </c>
      <c r="Q122" s="4"/>
      <c r="R122" s="1">
        <v>44958</v>
      </c>
      <c r="S122" s="1">
        <v>44958</v>
      </c>
      <c r="T122" s="1">
        <v>44986</v>
      </c>
      <c r="U122" s="1">
        <v>44958</v>
      </c>
      <c r="V122" s="5">
        <v>7.7777777777777779E-2</v>
      </c>
      <c r="W122">
        <v>28</v>
      </c>
      <c r="X122" s="6">
        <v>0</v>
      </c>
      <c r="Y122" s="6">
        <v>0</v>
      </c>
      <c r="Z122" s="6">
        <v>-160.515005</v>
      </c>
      <c r="AA122" s="6">
        <v>-160.515005</v>
      </c>
      <c r="AB122">
        <v>0</v>
      </c>
      <c r="AC122">
        <v>0</v>
      </c>
      <c r="AD122" s="7">
        <v>77877.899999999994</v>
      </c>
      <c r="AE122" s="4">
        <v>2.6499999999999999E-2</v>
      </c>
      <c r="AF122" s="8">
        <v>0</v>
      </c>
      <c r="AG122" s="6">
        <v>0</v>
      </c>
      <c r="AH122" s="6">
        <v>0</v>
      </c>
      <c r="AI122" s="9">
        <v>-160.515005</v>
      </c>
      <c r="AJ122" t="s">
        <v>6</v>
      </c>
      <c r="AO122" s="9">
        <f t="shared" si="47"/>
        <v>-160.515005</v>
      </c>
      <c r="AP122" s="37">
        <f t="shared" si="24"/>
        <v>-160.515005</v>
      </c>
      <c r="AQ122" s="9">
        <f t="shared" si="48"/>
        <v>-160.515005</v>
      </c>
      <c r="AR122" s="31">
        <v>44734</v>
      </c>
      <c r="AS122" s="32">
        <v>-0.17199999999999999</v>
      </c>
      <c r="AT122" s="10"/>
      <c r="BU122" s="1"/>
      <c r="CC122" s="11"/>
      <c r="CD122" s="11"/>
    </row>
    <row r="123" spans="1:82" ht="15" customHeight="1" x14ac:dyDescent="0.25">
      <c r="A123">
        <v>48692</v>
      </c>
      <c r="B123" t="s">
        <v>241</v>
      </c>
      <c r="C123" t="s">
        <v>242</v>
      </c>
      <c r="D123">
        <v>11451</v>
      </c>
      <c r="E123" t="s">
        <v>127</v>
      </c>
      <c r="F123" t="s">
        <v>3</v>
      </c>
      <c r="G123" t="s">
        <v>4</v>
      </c>
      <c r="H123" t="s">
        <v>243</v>
      </c>
      <c r="I123" s="1"/>
      <c r="J123" s="1">
        <v>44986</v>
      </c>
      <c r="K123" s="1">
        <v>45017</v>
      </c>
      <c r="L123" s="1">
        <v>44986</v>
      </c>
      <c r="M123" s="2">
        <v>75178.58</v>
      </c>
      <c r="N123" t="s">
        <v>6</v>
      </c>
      <c r="O123" s="8">
        <v>2.6499999999999999E-2</v>
      </c>
      <c r="P123" t="s">
        <v>8</v>
      </c>
      <c r="Q123" s="4"/>
      <c r="R123" s="1">
        <v>44986</v>
      </c>
      <c r="S123" s="1">
        <v>44986</v>
      </c>
      <c r="T123" s="1">
        <v>45017</v>
      </c>
      <c r="U123" s="1">
        <v>44986</v>
      </c>
      <c r="V123" s="5">
        <v>8.611111111111111E-2</v>
      </c>
      <c r="W123">
        <v>31</v>
      </c>
      <c r="X123" s="6">
        <v>0</v>
      </c>
      <c r="Y123" s="6">
        <v>0</v>
      </c>
      <c r="Z123" s="6">
        <v>-171.55334297222223</v>
      </c>
      <c r="AA123" s="6">
        <v>-171.55334297222223</v>
      </c>
      <c r="AB123">
        <v>0</v>
      </c>
      <c r="AC123">
        <v>0</v>
      </c>
      <c r="AD123" s="7">
        <v>75178.58</v>
      </c>
      <c r="AE123" s="4">
        <v>2.6499999999999999E-2</v>
      </c>
      <c r="AF123" s="8">
        <v>0</v>
      </c>
      <c r="AG123" s="6">
        <v>0</v>
      </c>
      <c r="AH123" s="6">
        <v>0</v>
      </c>
      <c r="AI123" s="9">
        <v>-171.55334297222223</v>
      </c>
      <c r="AJ123" t="s">
        <v>6</v>
      </c>
      <c r="AO123" s="9">
        <f t="shared" si="47"/>
        <v>-171.55334297222223</v>
      </c>
      <c r="AP123" s="37">
        <f t="shared" si="24"/>
        <v>-171.55334297222223</v>
      </c>
      <c r="AQ123" s="9">
        <f t="shared" si="48"/>
        <v>-171.55334297222223</v>
      </c>
      <c r="AR123" s="31">
        <v>44735</v>
      </c>
      <c r="AS123" s="32">
        <v>-0.186</v>
      </c>
      <c r="AT123" s="10"/>
      <c r="BU123" s="1"/>
      <c r="CC123" s="11"/>
      <c r="CD123" s="11"/>
    </row>
    <row r="124" spans="1:82" ht="15" customHeight="1" x14ac:dyDescent="0.25">
      <c r="A124">
        <v>48693</v>
      </c>
      <c r="B124" t="s">
        <v>241</v>
      </c>
      <c r="C124" t="s">
        <v>242</v>
      </c>
      <c r="D124">
        <v>11451</v>
      </c>
      <c r="E124" t="s">
        <v>127</v>
      </c>
      <c r="F124" t="s">
        <v>3</v>
      </c>
      <c r="G124" t="s">
        <v>4</v>
      </c>
      <c r="H124" t="s">
        <v>243</v>
      </c>
      <c r="I124" s="1"/>
      <c r="J124" s="1">
        <v>45017</v>
      </c>
      <c r="K124" s="1">
        <v>45047</v>
      </c>
      <c r="L124" s="1">
        <v>45017</v>
      </c>
      <c r="M124" s="2">
        <v>72473.3</v>
      </c>
      <c r="N124" t="s">
        <v>6</v>
      </c>
      <c r="O124" s="8">
        <v>2.6499999999999999E-2</v>
      </c>
      <c r="P124" t="s">
        <v>8</v>
      </c>
      <c r="Q124" s="4"/>
      <c r="R124" s="1">
        <v>45017</v>
      </c>
      <c r="S124" s="1">
        <v>45017</v>
      </c>
      <c r="T124" s="1">
        <v>45047</v>
      </c>
      <c r="U124" s="1">
        <v>45017</v>
      </c>
      <c r="V124" s="5">
        <v>8.3333333333333329E-2</v>
      </c>
      <c r="W124">
        <v>30</v>
      </c>
      <c r="X124" s="6">
        <v>0</v>
      </c>
      <c r="Y124" s="6">
        <v>0</v>
      </c>
      <c r="Z124" s="6">
        <v>-160.04520416666665</v>
      </c>
      <c r="AA124" s="6">
        <v>-160.04520416666665</v>
      </c>
      <c r="AB124">
        <v>0</v>
      </c>
      <c r="AC124">
        <v>0</v>
      </c>
      <c r="AD124" s="7">
        <v>72473.3</v>
      </c>
      <c r="AE124" s="4">
        <v>2.6499999999999999E-2</v>
      </c>
      <c r="AF124" s="8">
        <v>0</v>
      </c>
      <c r="AG124" s="6">
        <v>0</v>
      </c>
      <c r="AH124" s="6">
        <v>0</v>
      </c>
      <c r="AI124" s="9">
        <v>-160.04520416666665</v>
      </c>
      <c r="AJ124" t="s">
        <v>6</v>
      </c>
      <c r="AO124" s="9">
        <f t="shared" si="47"/>
        <v>-160.04520416666665</v>
      </c>
      <c r="AP124" s="37">
        <f t="shared" si="24"/>
        <v>-160.04520416666665</v>
      </c>
      <c r="AQ124" s="9">
        <f t="shared" si="48"/>
        <v>-160.04520416666665</v>
      </c>
      <c r="AR124" s="31">
        <v>44736</v>
      </c>
      <c r="AS124" s="32">
        <v>-0.218</v>
      </c>
      <c r="AT124" s="10"/>
      <c r="BU124" s="1"/>
      <c r="CC124" s="11"/>
      <c r="CD124" s="11"/>
    </row>
    <row r="125" spans="1:82" ht="15" customHeight="1" x14ac:dyDescent="0.25">
      <c r="A125">
        <v>48694</v>
      </c>
      <c r="B125" t="s">
        <v>241</v>
      </c>
      <c r="C125" t="s">
        <v>242</v>
      </c>
      <c r="D125">
        <v>11451</v>
      </c>
      <c r="E125" t="s">
        <v>127</v>
      </c>
      <c r="F125" t="s">
        <v>3</v>
      </c>
      <c r="G125" t="s">
        <v>4</v>
      </c>
      <c r="H125" t="s">
        <v>243</v>
      </c>
      <c r="I125" s="1"/>
      <c r="J125" s="1">
        <v>45047</v>
      </c>
      <c r="K125" s="1">
        <v>45078</v>
      </c>
      <c r="L125" s="1">
        <v>45047</v>
      </c>
      <c r="M125" s="2">
        <v>69762.05</v>
      </c>
      <c r="N125" t="s">
        <v>6</v>
      </c>
      <c r="O125" s="8">
        <v>2.6499999999999999E-2</v>
      </c>
      <c r="P125" t="s">
        <v>8</v>
      </c>
      <c r="Q125" s="4"/>
      <c r="R125" s="1">
        <v>45047</v>
      </c>
      <c r="S125" s="1">
        <v>45047</v>
      </c>
      <c r="T125" s="1">
        <v>45078</v>
      </c>
      <c r="U125" s="1">
        <v>45047</v>
      </c>
      <c r="V125" s="5">
        <v>8.611111111111111E-2</v>
      </c>
      <c r="W125">
        <v>31</v>
      </c>
      <c r="X125" s="6">
        <v>0</v>
      </c>
      <c r="Y125" s="6">
        <v>0</v>
      </c>
      <c r="Z125" s="6">
        <v>-159.19312243055555</v>
      </c>
      <c r="AA125" s="6">
        <v>-159.19312243055555</v>
      </c>
      <c r="AB125">
        <v>0</v>
      </c>
      <c r="AC125">
        <v>0</v>
      </c>
      <c r="AD125" s="7">
        <v>69762.05</v>
      </c>
      <c r="AE125" s="4">
        <v>2.6499999999999999E-2</v>
      </c>
      <c r="AF125" s="8">
        <v>0</v>
      </c>
      <c r="AG125" s="6">
        <v>0</v>
      </c>
      <c r="AH125" s="6">
        <v>0</v>
      </c>
      <c r="AI125" s="9">
        <v>-159.19312243055555</v>
      </c>
      <c r="AJ125" t="s">
        <v>6</v>
      </c>
      <c r="AO125" s="9">
        <f t="shared" si="47"/>
        <v>-159.19312243055555</v>
      </c>
      <c r="AP125" s="37">
        <f t="shared" si="24"/>
        <v>-159.19312243055555</v>
      </c>
      <c r="AQ125" s="9">
        <f t="shared" si="48"/>
        <v>-159.19312243055555</v>
      </c>
      <c r="AR125" s="31">
        <v>44739</v>
      </c>
      <c r="AS125" s="32">
        <v>-0.218</v>
      </c>
      <c r="AT125" s="10"/>
      <c r="BU125" s="1"/>
      <c r="CC125" s="11"/>
      <c r="CD125" s="11"/>
    </row>
    <row r="126" spans="1:82" ht="15" customHeight="1" x14ac:dyDescent="0.25">
      <c r="A126">
        <v>3166</v>
      </c>
      <c r="B126" t="s">
        <v>244</v>
      </c>
      <c r="C126" t="s">
        <v>245</v>
      </c>
      <c r="D126">
        <v>11452</v>
      </c>
      <c r="E126" t="s">
        <v>127</v>
      </c>
      <c r="F126" t="s">
        <v>3</v>
      </c>
      <c r="G126" t="s">
        <v>4</v>
      </c>
      <c r="H126" t="s">
        <v>246</v>
      </c>
      <c r="I126" s="1"/>
      <c r="J126" s="1">
        <v>44985</v>
      </c>
      <c r="K126" s="1">
        <v>45077</v>
      </c>
      <c r="L126" s="1">
        <v>45077</v>
      </c>
      <c r="M126" s="2">
        <v>3500000.08</v>
      </c>
      <c r="N126" t="s">
        <v>6</v>
      </c>
      <c r="O126" s="8">
        <v>1.4E-2</v>
      </c>
      <c r="P126" t="s">
        <v>109</v>
      </c>
      <c r="Q126" s="4"/>
      <c r="R126" s="1">
        <v>45077</v>
      </c>
      <c r="S126" s="1">
        <v>44985</v>
      </c>
      <c r="T126" s="1">
        <v>45077</v>
      </c>
      <c r="U126" s="1">
        <v>45077</v>
      </c>
      <c r="V126" s="5">
        <v>0.25833333333333336</v>
      </c>
      <c r="W126">
        <v>93</v>
      </c>
      <c r="X126" s="6">
        <v>0</v>
      </c>
      <c r="Y126" s="6">
        <v>0</v>
      </c>
      <c r="Z126" s="6">
        <v>-12658.333622666669</v>
      </c>
      <c r="AA126" s="6">
        <v>-12658.333622666669</v>
      </c>
      <c r="AB126">
        <v>0</v>
      </c>
      <c r="AC126">
        <v>0</v>
      </c>
      <c r="AD126" s="7">
        <v>3500000.08</v>
      </c>
      <c r="AE126" s="4">
        <v>1.4E-2</v>
      </c>
      <c r="AF126" s="8">
        <v>0</v>
      </c>
      <c r="AG126" s="6">
        <v>0</v>
      </c>
      <c r="AH126" s="6">
        <v>0</v>
      </c>
      <c r="AI126" s="9">
        <v>-12658.333622666669</v>
      </c>
      <c r="AJ126" t="s">
        <v>6</v>
      </c>
      <c r="AO126" s="9">
        <f t="shared" si="47"/>
        <v>-12658.333622666669</v>
      </c>
      <c r="AP126" s="37">
        <f t="shared" si="24"/>
        <v>-12658.333622666669</v>
      </c>
      <c r="AQ126" s="9">
        <f t="shared" si="48"/>
        <v>-12658.333622666669</v>
      </c>
      <c r="AR126" s="31">
        <v>44740</v>
      </c>
      <c r="AS126" s="32">
        <v>-0.21099999999999999</v>
      </c>
      <c r="AT126" s="10"/>
      <c r="BU126" s="1"/>
      <c r="CC126" s="11"/>
      <c r="CD126" s="11"/>
    </row>
    <row r="127" spans="1:82" ht="15" customHeight="1" x14ac:dyDescent="0.25">
      <c r="A127">
        <v>3312</v>
      </c>
      <c r="B127" t="s">
        <v>247</v>
      </c>
      <c r="C127" t="s">
        <v>248</v>
      </c>
      <c r="D127">
        <v>11455</v>
      </c>
      <c r="E127" t="s">
        <v>2</v>
      </c>
      <c r="F127" t="s">
        <v>3</v>
      </c>
      <c r="G127" t="s">
        <v>4</v>
      </c>
      <c r="H127" t="s">
        <v>249</v>
      </c>
      <c r="I127" s="1">
        <v>45014</v>
      </c>
      <c r="J127" s="1">
        <v>45016</v>
      </c>
      <c r="K127" s="1">
        <v>45107</v>
      </c>
      <c r="L127" s="1">
        <v>45107</v>
      </c>
      <c r="M127" s="2">
        <v>12678616.16</v>
      </c>
      <c r="N127" t="s">
        <v>6</v>
      </c>
      <c r="O127" t="s">
        <v>174</v>
      </c>
      <c r="P127" t="s">
        <v>8</v>
      </c>
      <c r="Q127" s="4">
        <v>1.8749999999999999E-2</v>
      </c>
      <c r="R127" s="1">
        <v>45014</v>
      </c>
      <c r="S127" s="1">
        <v>45016</v>
      </c>
      <c r="T127" s="1">
        <v>45107</v>
      </c>
      <c r="U127" s="1">
        <v>45107</v>
      </c>
      <c r="V127" s="5">
        <v>0.25277777777777777</v>
      </c>
      <c r="W127">
        <v>91</v>
      </c>
      <c r="X127" s="6">
        <v>0</v>
      </c>
      <c r="Y127" s="6">
        <v>0</v>
      </c>
      <c r="Z127" s="6">
        <v>-105440.30255951111</v>
      </c>
      <c r="AA127" s="6">
        <v>-105440.30255951111</v>
      </c>
      <c r="AB127">
        <v>0</v>
      </c>
      <c r="AC127">
        <v>0</v>
      </c>
      <c r="AD127" s="7">
        <v>12678616.16</v>
      </c>
      <c r="AE127" s="4">
        <v>3.2899999999999999E-2</v>
      </c>
      <c r="AF127" s="8">
        <v>1.8749999999999999E-2</v>
      </c>
      <c r="AG127" s="6">
        <v>0</v>
      </c>
      <c r="AH127" s="6">
        <v>-60091.357841666664</v>
      </c>
      <c r="AI127" s="9">
        <v>-165531.66040117777</v>
      </c>
      <c r="AJ127" t="s">
        <v>6</v>
      </c>
      <c r="AK127">
        <f t="shared" ref="AK127:AK128" si="49">VLOOKUP(I127,$AR$3:$AS$604,2,FALSE)</f>
        <v>3.0150000000000001</v>
      </c>
      <c r="AL127" s="8">
        <f t="shared" ref="AL127:AL128" si="50">AK127/100+$AT$1</f>
        <v>4.0149999999999998E-2</v>
      </c>
      <c r="AM127" s="35">
        <f t="shared" ref="AM127:AM128" si="51">AK127/100-$AT$1</f>
        <v>2.0150000000000001E-2</v>
      </c>
      <c r="AN127" s="4">
        <f t="shared" ref="AN127:AN128" si="52">IF(AND(RIGHT(O127,3)="Max",AM127&lt;0%),0%,AM127)</f>
        <v>2.0150000000000001E-2</v>
      </c>
      <c r="AO127" s="36">
        <f t="shared" ref="AO127:AO128" si="53">-(((AL127+AF127)*AD127*V127))</f>
        <v>-188766.98543328885</v>
      </c>
      <c r="AP127" s="37">
        <f t="shared" si="24"/>
        <v>-165531.66040117777</v>
      </c>
      <c r="AQ127" s="36">
        <f t="shared" ref="AQ127:AQ128" si="54">-(((AN127+AF127)*AD127*V127))</f>
        <v>-124669.53706884445</v>
      </c>
      <c r="AR127" s="31">
        <v>44741</v>
      </c>
      <c r="AS127" s="32">
        <v>-0.191</v>
      </c>
      <c r="AT127" s="10"/>
      <c r="BU127" s="1"/>
      <c r="CC127" s="11"/>
      <c r="CD127" s="11"/>
    </row>
    <row r="128" spans="1:82" ht="15" customHeight="1" x14ac:dyDescent="0.25">
      <c r="A128">
        <v>3393</v>
      </c>
      <c r="B128" t="s">
        <v>250</v>
      </c>
      <c r="C128" t="s">
        <v>251</v>
      </c>
      <c r="D128">
        <v>11456</v>
      </c>
      <c r="E128" t="s">
        <v>2</v>
      </c>
      <c r="F128" t="s">
        <v>3</v>
      </c>
      <c r="G128" t="s">
        <v>4</v>
      </c>
      <c r="H128" t="s">
        <v>196</v>
      </c>
      <c r="I128" s="1">
        <v>45014</v>
      </c>
      <c r="J128" s="1">
        <v>45016</v>
      </c>
      <c r="K128" s="1">
        <v>45107</v>
      </c>
      <c r="L128" s="1">
        <v>45107</v>
      </c>
      <c r="M128" s="2">
        <v>842096</v>
      </c>
      <c r="N128" t="s">
        <v>6</v>
      </c>
      <c r="O128" t="s">
        <v>7</v>
      </c>
      <c r="P128" t="s">
        <v>8</v>
      </c>
      <c r="Q128" s="4">
        <v>0.02</v>
      </c>
      <c r="R128" s="1">
        <v>45014</v>
      </c>
      <c r="S128" s="1">
        <v>45016</v>
      </c>
      <c r="T128" s="1">
        <v>45107</v>
      </c>
      <c r="U128" s="1">
        <v>45107</v>
      </c>
      <c r="V128" s="5">
        <v>0.25277777777777777</v>
      </c>
      <c r="W128">
        <v>91</v>
      </c>
      <c r="X128" s="6">
        <v>0</v>
      </c>
      <c r="Y128" s="6">
        <v>0</v>
      </c>
      <c r="Z128" s="6">
        <v>-6417.8241399999997</v>
      </c>
      <c r="AA128" s="6">
        <v>-6417.8241399999997</v>
      </c>
      <c r="AB128">
        <v>0</v>
      </c>
      <c r="AC128">
        <v>0</v>
      </c>
      <c r="AD128" s="7">
        <v>842096</v>
      </c>
      <c r="AE128" s="4">
        <v>3.015E-2</v>
      </c>
      <c r="AF128" s="8">
        <v>0.02</v>
      </c>
      <c r="AG128" s="6">
        <v>0</v>
      </c>
      <c r="AH128" s="6">
        <v>-4257.2631111111114</v>
      </c>
      <c r="AI128" s="9">
        <v>-10675.087251111112</v>
      </c>
      <c r="AJ128" t="s">
        <v>6</v>
      </c>
      <c r="AK128">
        <f t="shared" si="49"/>
        <v>3.0150000000000001</v>
      </c>
      <c r="AL128" s="8">
        <f t="shared" si="50"/>
        <v>4.0149999999999998E-2</v>
      </c>
      <c r="AM128" s="35">
        <f t="shared" si="51"/>
        <v>2.0150000000000001E-2</v>
      </c>
      <c r="AN128" s="4">
        <f t="shared" si="52"/>
        <v>2.0150000000000001E-2</v>
      </c>
      <c r="AO128" s="36">
        <f t="shared" si="53"/>
        <v>-12803.718806666666</v>
      </c>
      <c r="AP128" s="37">
        <f t="shared" si="24"/>
        <v>-10675.087251111112</v>
      </c>
      <c r="AQ128" s="36">
        <f t="shared" si="54"/>
        <v>-8546.4556955555563</v>
      </c>
      <c r="AR128" s="31">
        <v>44742</v>
      </c>
      <c r="AS128" s="32">
        <v>-0.19500000000000001</v>
      </c>
      <c r="AT128" s="10"/>
      <c r="BU128" s="1"/>
      <c r="CC128" s="11"/>
      <c r="CD128" s="11"/>
    </row>
    <row r="129" spans="1:82" ht="15" customHeight="1" x14ac:dyDescent="0.25">
      <c r="A129">
        <v>3852</v>
      </c>
      <c r="B129" t="s">
        <v>252</v>
      </c>
      <c r="C129" t="s">
        <v>253</v>
      </c>
      <c r="D129">
        <v>11458</v>
      </c>
      <c r="E129" t="s">
        <v>127</v>
      </c>
      <c r="F129" t="s">
        <v>3</v>
      </c>
      <c r="G129" t="s">
        <v>4</v>
      </c>
      <c r="H129" t="s">
        <v>254</v>
      </c>
      <c r="I129" s="1"/>
      <c r="J129" s="1">
        <v>44946</v>
      </c>
      <c r="K129" s="1">
        <v>44977</v>
      </c>
      <c r="L129" s="1">
        <v>44977</v>
      </c>
      <c r="M129" s="2">
        <v>18061.78</v>
      </c>
      <c r="N129" t="s">
        <v>6</v>
      </c>
      <c r="O129" s="8">
        <v>4.5999999999999999E-2</v>
      </c>
      <c r="P129" t="s">
        <v>109</v>
      </c>
      <c r="Q129" s="4"/>
      <c r="R129" s="1">
        <v>44977</v>
      </c>
      <c r="S129" s="1">
        <v>44946</v>
      </c>
      <c r="T129" s="1">
        <v>44977</v>
      </c>
      <c r="U129" s="1">
        <v>44977</v>
      </c>
      <c r="V129" s="5">
        <v>8.3333333333333329E-2</v>
      </c>
      <c r="W129">
        <v>30</v>
      </c>
      <c r="X129" s="6">
        <v>0</v>
      </c>
      <c r="Y129" s="6">
        <v>0</v>
      </c>
      <c r="Z129" s="6">
        <v>-69.236823333333319</v>
      </c>
      <c r="AA129" s="6">
        <v>-69.236823333333319</v>
      </c>
      <c r="AB129">
        <v>0</v>
      </c>
      <c r="AC129">
        <v>0</v>
      </c>
      <c r="AD129" s="7">
        <v>18061.78</v>
      </c>
      <c r="AE129" s="4">
        <v>4.5999999999999999E-2</v>
      </c>
      <c r="AF129" s="8">
        <v>0</v>
      </c>
      <c r="AG129" s="6">
        <v>0</v>
      </c>
      <c r="AH129" s="6">
        <v>0</v>
      </c>
      <c r="AI129" s="9">
        <v>-69.236823333333319</v>
      </c>
      <c r="AJ129" t="s">
        <v>6</v>
      </c>
      <c r="AO129" s="9">
        <f t="shared" ref="AO129:AO138" si="55">AI129</f>
        <v>-69.236823333333319</v>
      </c>
      <c r="AP129" s="37">
        <f t="shared" si="24"/>
        <v>-69.236823333333319</v>
      </c>
      <c r="AQ129" s="9">
        <f t="shared" ref="AQ129:AQ138" si="56">AI129</f>
        <v>-69.236823333333319</v>
      </c>
      <c r="AR129" s="31">
        <v>44743</v>
      </c>
      <c r="AS129" s="32">
        <v>-0.17599999999999999</v>
      </c>
      <c r="AT129" s="10"/>
      <c r="BU129" s="1"/>
      <c r="CC129" s="11"/>
      <c r="CD129" s="11"/>
    </row>
    <row r="130" spans="1:82" ht="15" customHeight="1" x14ac:dyDescent="0.25">
      <c r="A130">
        <v>3853</v>
      </c>
      <c r="B130" t="s">
        <v>252</v>
      </c>
      <c r="C130" t="s">
        <v>253</v>
      </c>
      <c r="D130">
        <v>11458</v>
      </c>
      <c r="E130" t="s">
        <v>127</v>
      </c>
      <c r="F130" t="s">
        <v>3</v>
      </c>
      <c r="G130" t="s">
        <v>4</v>
      </c>
      <c r="H130" t="s">
        <v>254</v>
      </c>
      <c r="I130" s="1"/>
      <c r="J130" s="1">
        <v>44977</v>
      </c>
      <c r="K130" s="1">
        <v>45005</v>
      </c>
      <c r="L130" s="1">
        <v>45005</v>
      </c>
      <c r="M130" s="2">
        <v>16588.07</v>
      </c>
      <c r="N130" t="s">
        <v>6</v>
      </c>
      <c r="O130" s="8">
        <v>4.5999999999999999E-2</v>
      </c>
      <c r="P130" t="s">
        <v>109</v>
      </c>
      <c r="Q130" s="4"/>
      <c r="R130" s="1">
        <v>45005</v>
      </c>
      <c r="S130" s="1">
        <v>44977</v>
      </c>
      <c r="T130" s="1">
        <v>45005</v>
      </c>
      <c r="U130" s="1">
        <v>45005</v>
      </c>
      <c r="V130" s="5">
        <v>8.3333333333333329E-2</v>
      </c>
      <c r="W130">
        <v>30</v>
      </c>
      <c r="X130" s="6">
        <v>0</v>
      </c>
      <c r="Y130" s="6">
        <v>0</v>
      </c>
      <c r="Z130" s="6">
        <v>-63.587601666666657</v>
      </c>
      <c r="AA130" s="6">
        <v>-63.587601666666657</v>
      </c>
      <c r="AB130">
        <v>0</v>
      </c>
      <c r="AC130">
        <v>0</v>
      </c>
      <c r="AD130" s="7">
        <v>16588.07</v>
      </c>
      <c r="AE130" s="4">
        <v>4.5999999999999999E-2</v>
      </c>
      <c r="AF130" s="8">
        <v>0</v>
      </c>
      <c r="AG130" s="6">
        <v>0</v>
      </c>
      <c r="AH130" s="6">
        <v>0</v>
      </c>
      <c r="AI130" s="9">
        <v>-63.587601666666657</v>
      </c>
      <c r="AJ130" t="s">
        <v>6</v>
      </c>
      <c r="AO130" s="9">
        <f t="shared" si="55"/>
        <v>-63.587601666666657</v>
      </c>
      <c r="AP130" s="37">
        <f t="shared" si="24"/>
        <v>-63.587601666666657</v>
      </c>
      <c r="AQ130" s="9">
        <f t="shared" si="56"/>
        <v>-63.587601666666657</v>
      </c>
      <c r="AR130" s="31">
        <v>44746</v>
      </c>
      <c r="AS130" s="32">
        <v>-0.16500000000000001</v>
      </c>
      <c r="AT130" s="10"/>
      <c r="BU130" s="1"/>
      <c r="CC130" s="11"/>
      <c r="CD130" s="11"/>
    </row>
    <row r="131" spans="1:82" ht="15" customHeight="1" x14ac:dyDescent="0.25">
      <c r="A131">
        <v>3854</v>
      </c>
      <c r="B131" t="s">
        <v>252</v>
      </c>
      <c r="C131" t="s">
        <v>253</v>
      </c>
      <c r="D131">
        <v>11458</v>
      </c>
      <c r="E131" t="s">
        <v>127</v>
      </c>
      <c r="F131" t="s">
        <v>3</v>
      </c>
      <c r="G131" t="s">
        <v>4</v>
      </c>
      <c r="H131" t="s">
        <v>254</v>
      </c>
      <c r="I131" s="1"/>
      <c r="J131" s="1">
        <v>45005</v>
      </c>
      <c r="K131" s="1">
        <v>45036</v>
      </c>
      <c r="L131" s="1">
        <v>45036</v>
      </c>
      <c r="M131" s="2">
        <v>15108.71</v>
      </c>
      <c r="N131" t="s">
        <v>6</v>
      </c>
      <c r="O131" s="8">
        <v>4.5999999999999999E-2</v>
      </c>
      <c r="P131" t="s">
        <v>109</v>
      </c>
      <c r="Q131" s="4"/>
      <c r="R131" s="1">
        <v>45036</v>
      </c>
      <c r="S131" s="1">
        <v>45005</v>
      </c>
      <c r="T131" s="1">
        <v>45036</v>
      </c>
      <c r="U131" s="1">
        <v>45036</v>
      </c>
      <c r="V131" s="5">
        <v>8.3333333333333329E-2</v>
      </c>
      <c r="W131">
        <v>30</v>
      </c>
      <c r="X131" s="6">
        <v>0</v>
      </c>
      <c r="Y131" s="6">
        <v>0</v>
      </c>
      <c r="Z131" s="6">
        <v>-57.91672166666666</v>
      </c>
      <c r="AA131" s="6">
        <v>-57.91672166666666</v>
      </c>
      <c r="AB131">
        <v>0</v>
      </c>
      <c r="AC131">
        <v>0</v>
      </c>
      <c r="AD131" s="7">
        <v>15108.71</v>
      </c>
      <c r="AE131" s="4">
        <v>4.5999999999999999E-2</v>
      </c>
      <c r="AF131" s="8">
        <v>0</v>
      </c>
      <c r="AG131" s="6">
        <v>0</v>
      </c>
      <c r="AH131" s="6">
        <v>0</v>
      </c>
      <c r="AI131" s="9">
        <v>-57.91672166666666</v>
      </c>
      <c r="AJ131" t="s">
        <v>6</v>
      </c>
      <c r="AO131" s="9">
        <f t="shared" si="55"/>
        <v>-57.91672166666666</v>
      </c>
      <c r="AP131" s="37">
        <f t="shared" ref="AP131:AP194" si="57">AI131</f>
        <v>-57.91672166666666</v>
      </c>
      <c r="AQ131" s="9">
        <f t="shared" si="56"/>
        <v>-57.91672166666666</v>
      </c>
      <c r="AR131" s="31">
        <v>44747</v>
      </c>
      <c r="AS131" s="32">
        <v>-0.14499999999999999</v>
      </c>
      <c r="AT131" s="10"/>
      <c r="BU131" s="1"/>
      <c r="CC131" s="11"/>
      <c r="CD131" s="11"/>
    </row>
    <row r="132" spans="1:82" ht="15" customHeight="1" x14ac:dyDescent="0.25">
      <c r="A132">
        <v>3855</v>
      </c>
      <c r="B132" t="s">
        <v>252</v>
      </c>
      <c r="C132" t="s">
        <v>253</v>
      </c>
      <c r="D132">
        <v>11458</v>
      </c>
      <c r="E132" t="s">
        <v>127</v>
      </c>
      <c r="F132" t="s">
        <v>3</v>
      </c>
      <c r="G132" t="s">
        <v>4</v>
      </c>
      <c r="H132" t="s">
        <v>254</v>
      </c>
      <c r="I132" s="1"/>
      <c r="J132" s="1">
        <v>45036</v>
      </c>
      <c r="K132" s="1">
        <v>45066</v>
      </c>
      <c r="L132" s="1">
        <v>45066</v>
      </c>
      <c r="M132" s="2">
        <v>13623.68</v>
      </c>
      <c r="N132" t="s">
        <v>6</v>
      </c>
      <c r="O132" s="8">
        <v>4.5999999999999999E-2</v>
      </c>
      <c r="P132" t="s">
        <v>109</v>
      </c>
      <c r="Q132" s="4"/>
      <c r="R132" s="1">
        <v>45066</v>
      </c>
      <c r="S132" s="1">
        <v>45036</v>
      </c>
      <c r="T132" s="1">
        <v>45066</v>
      </c>
      <c r="U132" s="1">
        <v>45066</v>
      </c>
      <c r="V132" s="5">
        <v>8.3333333333333329E-2</v>
      </c>
      <c r="W132">
        <v>30</v>
      </c>
      <c r="X132" s="6">
        <v>0</v>
      </c>
      <c r="Y132" s="6">
        <v>0</v>
      </c>
      <c r="Z132" s="6">
        <v>-52.224106666666671</v>
      </c>
      <c r="AA132" s="6">
        <v>-52.224106666666671</v>
      </c>
      <c r="AB132">
        <v>0</v>
      </c>
      <c r="AC132">
        <v>0</v>
      </c>
      <c r="AD132" s="7">
        <v>13623.68</v>
      </c>
      <c r="AE132" s="4">
        <v>4.5999999999999999E-2</v>
      </c>
      <c r="AF132" s="8">
        <v>0</v>
      </c>
      <c r="AG132" s="6">
        <v>0</v>
      </c>
      <c r="AH132" s="6">
        <v>0</v>
      </c>
      <c r="AI132" s="9">
        <v>-52.224106666666671</v>
      </c>
      <c r="AJ132" t="s">
        <v>6</v>
      </c>
      <c r="AO132" s="9">
        <f t="shared" si="55"/>
        <v>-52.224106666666671</v>
      </c>
      <c r="AP132" s="37">
        <f t="shared" si="57"/>
        <v>-52.224106666666671</v>
      </c>
      <c r="AQ132" s="9">
        <f t="shared" si="56"/>
        <v>-52.224106666666671</v>
      </c>
      <c r="AR132" s="31">
        <v>44748</v>
      </c>
      <c r="AS132" s="32">
        <v>-0.152</v>
      </c>
      <c r="AT132" s="10"/>
      <c r="BU132" s="1"/>
      <c r="CC132" s="11"/>
      <c r="CD132" s="11"/>
    </row>
    <row r="133" spans="1:82" ht="15" customHeight="1" x14ac:dyDescent="0.25">
      <c r="A133">
        <v>3856</v>
      </c>
      <c r="B133" t="s">
        <v>252</v>
      </c>
      <c r="C133" t="s">
        <v>253</v>
      </c>
      <c r="D133">
        <v>11458</v>
      </c>
      <c r="E133" t="s">
        <v>127</v>
      </c>
      <c r="F133" t="s">
        <v>3</v>
      </c>
      <c r="G133" t="s">
        <v>4</v>
      </c>
      <c r="H133" t="s">
        <v>254</v>
      </c>
      <c r="I133" s="1"/>
      <c r="J133" s="1">
        <v>45066</v>
      </c>
      <c r="K133" s="1">
        <v>45097</v>
      </c>
      <c r="L133" s="1">
        <v>45097</v>
      </c>
      <c r="M133" s="2">
        <v>12132.96</v>
      </c>
      <c r="N133" t="s">
        <v>6</v>
      </c>
      <c r="O133" s="8">
        <v>4.5999999999999999E-2</v>
      </c>
      <c r="P133" t="s">
        <v>109</v>
      </c>
      <c r="Q133" s="4"/>
      <c r="R133" s="1">
        <v>45097</v>
      </c>
      <c r="S133" s="1">
        <v>45066</v>
      </c>
      <c r="T133" s="1">
        <v>45097</v>
      </c>
      <c r="U133" s="1">
        <v>45097</v>
      </c>
      <c r="V133" s="5">
        <v>8.3333333333333329E-2</v>
      </c>
      <c r="W133">
        <v>30</v>
      </c>
      <c r="X133" s="6">
        <v>0</v>
      </c>
      <c r="Y133" s="6">
        <v>0</v>
      </c>
      <c r="Z133" s="6">
        <v>-46.509679999999989</v>
      </c>
      <c r="AA133" s="6">
        <v>-46.509679999999989</v>
      </c>
      <c r="AB133">
        <v>0</v>
      </c>
      <c r="AC133">
        <v>0</v>
      </c>
      <c r="AD133" s="7">
        <v>12132.96</v>
      </c>
      <c r="AE133" s="4">
        <v>4.5999999999999999E-2</v>
      </c>
      <c r="AF133" s="8">
        <v>0</v>
      </c>
      <c r="AG133" s="6">
        <v>0</v>
      </c>
      <c r="AH133" s="6">
        <v>0</v>
      </c>
      <c r="AI133" s="9">
        <v>-46.509679999999989</v>
      </c>
      <c r="AJ133" t="s">
        <v>6</v>
      </c>
      <c r="AO133" s="9">
        <f t="shared" si="55"/>
        <v>-46.509679999999989</v>
      </c>
      <c r="AP133" s="37">
        <f t="shared" si="57"/>
        <v>-46.509679999999989</v>
      </c>
      <c r="AQ133" s="9">
        <f t="shared" si="56"/>
        <v>-46.509679999999989</v>
      </c>
      <c r="AR133" s="31">
        <v>44749</v>
      </c>
      <c r="AS133" s="32">
        <v>-0.14099999999999999</v>
      </c>
      <c r="AT133" s="10"/>
      <c r="BU133" s="1"/>
      <c r="CC133" s="11"/>
      <c r="CD133" s="11"/>
    </row>
    <row r="134" spans="1:82" ht="15" customHeight="1" x14ac:dyDescent="0.25">
      <c r="A134">
        <v>3935</v>
      </c>
      <c r="B134" t="s">
        <v>255</v>
      </c>
      <c r="C134" t="s">
        <v>256</v>
      </c>
      <c r="D134">
        <v>11459</v>
      </c>
      <c r="E134" t="s">
        <v>127</v>
      </c>
      <c r="F134" t="s">
        <v>3</v>
      </c>
      <c r="G134" t="s">
        <v>4</v>
      </c>
      <c r="H134" t="s">
        <v>254</v>
      </c>
      <c r="I134" s="1"/>
      <c r="J134" s="1">
        <v>44946</v>
      </c>
      <c r="K134" s="1">
        <v>44977</v>
      </c>
      <c r="L134" s="1">
        <v>44977</v>
      </c>
      <c r="M134" s="2">
        <v>17956.919999999998</v>
      </c>
      <c r="N134" t="s">
        <v>6</v>
      </c>
      <c r="O134" s="8">
        <v>4.5999999999999999E-2</v>
      </c>
      <c r="P134" t="s">
        <v>109</v>
      </c>
      <c r="Q134" s="4"/>
      <c r="R134" s="1">
        <v>44977</v>
      </c>
      <c r="S134" s="1">
        <v>44946</v>
      </c>
      <c r="T134" s="1">
        <v>44977</v>
      </c>
      <c r="U134" s="1">
        <v>44977</v>
      </c>
      <c r="V134" s="5">
        <v>8.3333333333333329E-2</v>
      </c>
      <c r="W134">
        <v>30</v>
      </c>
      <c r="X134" s="6">
        <v>0</v>
      </c>
      <c r="Y134" s="6">
        <v>0</v>
      </c>
      <c r="Z134" s="6">
        <v>-68.834859999999992</v>
      </c>
      <c r="AA134" s="6">
        <v>-68.834859999999992</v>
      </c>
      <c r="AB134">
        <v>0</v>
      </c>
      <c r="AC134">
        <v>0</v>
      </c>
      <c r="AD134" s="7">
        <v>17956.919999999998</v>
      </c>
      <c r="AE134" s="4">
        <v>4.5999999999999999E-2</v>
      </c>
      <c r="AF134" s="8">
        <v>0</v>
      </c>
      <c r="AG134" s="6">
        <v>0</v>
      </c>
      <c r="AH134" s="6">
        <v>0</v>
      </c>
      <c r="AI134" s="9">
        <v>-68.834859999999992</v>
      </c>
      <c r="AJ134" t="s">
        <v>6</v>
      </c>
      <c r="AO134" s="9">
        <f t="shared" si="55"/>
        <v>-68.834859999999992</v>
      </c>
      <c r="AP134" s="37">
        <f t="shared" si="57"/>
        <v>-68.834859999999992</v>
      </c>
      <c r="AQ134" s="9">
        <f t="shared" si="56"/>
        <v>-68.834859999999992</v>
      </c>
      <c r="AR134" s="31">
        <v>44750</v>
      </c>
      <c r="AS134" s="32">
        <v>-8.6999999999999994E-2</v>
      </c>
      <c r="AT134" s="10"/>
      <c r="BU134" s="1"/>
      <c r="CC134" s="11"/>
      <c r="CD134" s="11"/>
    </row>
    <row r="135" spans="1:82" ht="15" customHeight="1" x14ac:dyDescent="0.25">
      <c r="A135">
        <v>3936</v>
      </c>
      <c r="B135" t="s">
        <v>255</v>
      </c>
      <c r="C135" t="s">
        <v>256</v>
      </c>
      <c r="D135">
        <v>11459</v>
      </c>
      <c r="E135" t="s">
        <v>127</v>
      </c>
      <c r="F135" t="s">
        <v>3</v>
      </c>
      <c r="G135" t="s">
        <v>4</v>
      </c>
      <c r="H135" t="s">
        <v>254</v>
      </c>
      <c r="I135" s="1"/>
      <c r="J135" s="1">
        <v>44977</v>
      </c>
      <c r="K135" s="1">
        <v>45005</v>
      </c>
      <c r="L135" s="1">
        <v>45005</v>
      </c>
      <c r="M135" s="2">
        <v>16491.86</v>
      </c>
      <c r="N135" t="s">
        <v>6</v>
      </c>
      <c r="O135" s="8">
        <v>4.5999999999999999E-2</v>
      </c>
      <c r="P135" t="s">
        <v>109</v>
      </c>
      <c r="Q135" s="4"/>
      <c r="R135" s="1">
        <v>45005</v>
      </c>
      <c r="S135" s="1">
        <v>44977</v>
      </c>
      <c r="T135" s="1">
        <v>45005</v>
      </c>
      <c r="U135" s="1">
        <v>45005</v>
      </c>
      <c r="V135" s="5">
        <v>8.3333333333333329E-2</v>
      </c>
      <c r="W135">
        <v>30</v>
      </c>
      <c r="X135" s="6">
        <v>0</v>
      </c>
      <c r="Y135" s="6">
        <v>0</v>
      </c>
      <c r="Z135" s="6">
        <v>-63.21879666666667</v>
      </c>
      <c r="AA135" s="6">
        <v>-63.21879666666667</v>
      </c>
      <c r="AB135">
        <v>0</v>
      </c>
      <c r="AC135">
        <v>0</v>
      </c>
      <c r="AD135" s="7">
        <v>16491.86</v>
      </c>
      <c r="AE135" s="4">
        <v>4.5999999999999999E-2</v>
      </c>
      <c r="AF135" s="8">
        <v>0</v>
      </c>
      <c r="AG135" s="6">
        <v>0</v>
      </c>
      <c r="AH135" s="6">
        <v>0</v>
      </c>
      <c r="AI135" s="9">
        <v>-63.21879666666667</v>
      </c>
      <c r="AJ135" t="s">
        <v>6</v>
      </c>
      <c r="AO135" s="9">
        <f t="shared" si="55"/>
        <v>-63.21879666666667</v>
      </c>
      <c r="AP135" s="37">
        <f t="shared" si="57"/>
        <v>-63.21879666666667</v>
      </c>
      <c r="AQ135" s="9">
        <f t="shared" si="56"/>
        <v>-63.21879666666667</v>
      </c>
      <c r="AR135" s="31">
        <v>44753</v>
      </c>
      <c r="AS135" s="32">
        <v>-7.0000000000000007E-2</v>
      </c>
      <c r="AT135" s="10"/>
      <c r="BU135" s="1"/>
      <c r="CC135" s="11"/>
      <c r="CD135" s="11"/>
    </row>
    <row r="136" spans="1:82" ht="15" customHeight="1" x14ac:dyDescent="0.25">
      <c r="A136">
        <v>3937</v>
      </c>
      <c r="B136" t="s">
        <v>255</v>
      </c>
      <c r="C136" t="s">
        <v>256</v>
      </c>
      <c r="D136">
        <v>11459</v>
      </c>
      <c r="E136" t="s">
        <v>127</v>
      </c>
      <c r="F136" t="s">
        <v>3</v>
      </c>
      <c r="G136" t="s">
        <v>4</v>
      </c>
      <c r="H136" t="s">
        <v>254</v>
      </c>
      <c r="I136" s="1"/>
      <c r="J136" s="1">
        <v>45005</v>
      </c>
      <c r="K136" s="1">
        <v>45036</v>
      </c>
      <c r="L136" s="1">
        <v>45036</v>
      </c>
      <c r="M136" s="2">
        <v>15021.19</v>
      </c>
      <c r="N136" t="s">
        <v>6</v>
      </c>
      <c r="O136" s="8">
        <v>4.5999999999999999E-2</v>
      </c>
      <c r="P136" t="s">
        <v>109</v>
      </c>
      <c r="Q136" s="4"/>
      <c r="R136" s="1">
        <v>45036</v>
      </c>
      <c r="S136" s="1">
        <v>45005</v>
      </c>
      <c r="T136" s="1">
        <v>45036</v>
      </c>
      <c r="U136" s="1">
        <v>45036</v>
      </c>
      <c r="V136" s="5">
        <v>8.3333333333333329E-2</v>
      </c>
      <c r="W136">
        <v>30</v>
      </c>
      <c r="X136" s="6">
        <v>0</v>
      </c>
      <c r="Y136" s="6">
        <v>0</v>
      </c>
      <c r="Z136" s="6">
        <v>-57.581228333333328</v>
      </c>
      <c r="AA136" s="6">
        <v>-57.581228333333328</v>
      </c>
      <c r="AB136">
        <v>0</v>
      </c>
      <c r="AC136">
        <v>0</v>
      </c>
      <c r="AD136" s="7">
        <v>15021.19</v>
      </c>
      <c r="AE136" s="4">
        <v>4.5999999999999999E-2</v>
      </c>
      <c r="AF136" s="8">
        <v>0</v>
      </c>
      <c r="AG136" s="6">
        <v>0</v>
      </c>
      <c r="AH136" s="6">
        <v>0</v>
      </c>
      <c r="AI136" s="9">
        <v>-57.581228333333328</v>
      </c>
      <c r="AJ136" t="s">
        <v>6</v>
      </c>
      <c r="AO136" s="9">
        <f t="shared" si="55"/>
        <v>-57.581228333333328</v>
      </c>
      <c r="AP136" s="37">
        <f t="shared" si="57"/>
        <v>-57.581228333333328</v>
      </c>
      <c r="AQ136" s="9">
        <f t="shared" si="56"/>
        <v>-57.581228333333328</v>
      </c>
      <c r="AR136" s="1">
        <v>44754</v>
      </c>
      <c r="AS136" s="33">
        <v>-5.8000000000000003E-2</v>
      </c>
      <c r="AT136" s="10"/>
      <c r="BU136" s="1"/>
      <c r="CC136" s="11"/>
      <c r="CD136" s="11"/>
    </row>
    <row r="137" spans="1:82" ht="15" customHeight="1" x14ac:dyDescent="0.25">
      <c r="A137">
        <v>3938</v>
      </c>
      <c r="B137" t="s">
        <v>255</v>
      </c>
      <c r="C137" t="s">
        <v>256</v>
      </c>
      <c r="D137">
        <v>11459</v>
      </c>
      <c r="E137" t="s">
        <v>127</v>
      </c>
      <c r="F137" t="s">
        <v>3</v>
      </c>
      <c r="G137" t="s">
        <v>4</v>
      </c>
      <c r="H137" t="s">
        <v>254</v>
      </c>
      <c r="I137" s="1"/>
      <c r="J137" s="1">
        <v>45036</v>
      </c>
      <c r="K137" s="1">
        <v>45066</v>
      </c>
      <c r="L137" s="1">
        <v>45066</v>
      </c>
      <c r="M137" s="2">
        <v>13544.88</v>
      </c>
      <c r="N137" t="s">
        <v>6</v>
      </c>
      <c r="O137" s="8">
        <v>4.5999999999999999E-2</v>
      </c>
      <c r="P137" t="s">
        <v>109</v>
      </c>
      <c r="Q137" s="4"/>
      <c r="R137" s="1">
        <v>45066</v>
      </c>
      <c r="S137" s="1">
        <v>45036</v>
      </c>
      <c r="T137" s="1">
        <v>45066</v>
      </c>
      <c r="U137" s="1">
        <v>45066</v>
      </c>
      <c r="V137" s="5">
        <v>8.3333333333333329E-2</v>
      </c>
      <c r="W137">
        <v>30</v>
      </c>
      <c r="X137" s="6">
        <v>0</v>
      </c>
      <c r="Y137" s="6">
        <v>0</v>
      </c>
      <c r="Z137" s="6">
        <v>-51.922039999999996</v>
      </c>
      <c r="AA137" s="6">
        <v>-51.922039999999996</v>
      </c>
      <c r="AB137">
        <v>0</v>
      </c>
      <c r="AC137">
        <v>0</v>
      </c>
      <c r="AD137" s="7">
        <v>13544.88</v>
      </c>
      <c r="AE137" s="4">
        <v>4.5999999999999999E-2</v>
      </c>
      <c r="AF137" s="8">
        <v>0</v>
      </c>
      <c r="AG137" s="6">
        <v>0</v>
      </c>
      <c r="AH137" s="6">
        <v>0</v>
      </c>
      <c r="AI137" s="9">
        <v>-51.922039999999996</v>
      </c>
      <c r="AJ137" t="s">
        <v>6</v>
      </c>
      <c r="AO137" s="9">
        <f t="shared" si="55"/>
        <v>-51.922039999999996</v>
      </c>
      <c r="AP137" s="37">
        <f t="shared" si="57"/>
        <v>-51.922039999999996</v>
      </c>
      <c r="AQ137" s="9">
        <f t="shared" si="56"/>
        <v>-51.922039999999996</v>
      </c>
      <c r="AR137" s="31">
        <v>44755</v>
      </c>
      <c r="AS137" s="32">
        <v>-5.1999999999999998E-2</v>
      </c>
      <c r="AT137" s="10"/>
      <c r="BU137" s="1"/>
      <c r="CC137" s="11"/>
      <c r="CD137" s="11"/>
    </row>
    <row r="138" spans="1:82" ht="15" customHeight="1" x14ac:dyDescent="0.25">
      <c r="A138">
        <v>3939</v>
      </c>
      <c r="B138" t="s">
        <v>255</v>
      </c>
      <c r="C138" t="s">
        <v>256</v>
      </c>
      <c r="D138">
        <v>11459</v>
      </c>
      <c r="E138" t="s">
        <v>127</v>
      </c>
      <c r="F138" t="s">
        <v>3</v>
      </c>
      <c r="G138" t="s">
        <v>4</v>
      </c>
      <c r="H138" t="s">
        <v>254</v>
      </c>
      <c r="I138" s="1"/>
      <c r="J138" s="1">
        <v>45066</v>
      </c>
      <c r="K138" s="1">
        <v>45097</v>
      </c>
      <c r="L138" s="1">
        <v>45097</v>
      </c>
      <c r="M138" s="2">
        <v>12062.91</v>
      </c>
      <c r="N138" t="s">
        <v>6</v>
      </c>
      <c r="O138" s="8">
        <v>4.5999999999999999E-2</v>
      </c>
      <c r="P138" t="s">
        <v>109</v>
      </c>
      <c r="Q138" s="4"/>
      <c r="R138" s="1">
        <v>45097</v>
      </c>
      <c r="S138" s="1">
        <v>45066</v>
      </c>
      <c r="T138" s="1">
        <v>45097</v>
      </c>
      <c r="U138" s="1">
        <v>45097</v>
      </c>
      <c r="V138" s="5">
        <v>8.3333333333333329E-2</v>
      </c>
      <c r="W138">
        <v>30</v>
      </c>
      <c r="X138" s="6">
        <v>0</v>
      </c>
      <c r="Y138" s="6">
        <v>0</v>
      </c>
      <c r="Z138" s="6">
        <v>-46.241154999999999</v>
      </c>
      <c r="AA138" s="6">
        <v>-46.241154999999999</v>
      </c>
      <c r="AB138">
        <v>0</v>
      </c>
      <c r="AC138">
        <v>0</v>
      </c>
      <c r="AD138" s="7">
        <v>12062.91</v>
      </c>
      <c r="AE138" s="4">
        <v>4.5999999999999999E-2</v>
      </c>
      <c r="AF138" s="8">
        <v>0</v>
      </c>
      <c r="AG138" s="6">
        <v>0</v>
      </c>
      <c r="AH138" s="6">
        <v>0</v>
      </c>
      <c r="AI138" s="9">
        <v>-46.241154999999999</v>
      </c>
      <c r="AJ138" t="s">
        <v>6</v>
      </c>
      <c r="AO138" s="9">
        <f t="shared" si="55"/>
        <v>-46.241154999999999</v>
      </c>
      <c r="AP138" s="37">
        <f t="shared" si="57"/>
        <v>-46.241154999999999</v>
      </c>
      <c r="AQ138" s="9">
        <f t="shared" si="56"/>
        <v>-46.241154999999999</v>
      </c>
      <c r="AR138" s="31">
        <v>44756</v>
      </c>
      <c r="AS138" s="32">
        <v>2E-3</v>
      </c>
      <c r="AT138" s="10"/>
      <c r="BU138" s="1"/>
      <c r="CC138" s="11"/>
      <c r="CD138" s="11"/>
    </row>
    <row r="139" spans="1:82" ht="15" customHeight="1" x14ac:dyDescent="0.25">
      <c r="A139">
        <v>39177</v>
      </c>
      <c r="B139" t="s">
        <v>264</v>
      </c>
      <c r="C139" t="s">
        <v>265</v>
      </c>
      <c r="D139">
        <v>11487</v>
      </c>
      <c r="E139" t="s">
        <v>2</v>
      </c>
      <c r="F139" t="s">
        <v>3</v>
      </c>
      <c r="G139" t="s">
        <v>4</v>
      </c>
      <c r="H139" t="s">
        <v>266</v>
      </c>
      <c r="I139" s="1">
        <v>45013</v>
      </c>
      <c r="J139" s="1">
        <v>45015</v>
      </c>
      <c r="K139" s="1">
        <v>45107</v>
      </c>
      <c r="L139" s="1">
        <v>45107</v>
      </c>
      <c r="M139" s="2">
        <v>10106250</v>
      </c>
      <c r="N139" t="s">
        <v>6</v>
      </c>
      <c r="O139" t="s">
        <v>15</v>
      </c>
      <c r="P139" t="s">
        <v>8</v>
      </c>
      <c r="Q139" s="4">
        <v>0.02</v>
      </c>
      <c r="R139" s="1">
        <v>45013</v>
      </c>
      <c r="S139" s="1">
        <v>45015</v>
      </c>
      <c r="T139" s="1">
        <v>45107</v>
      </c>
      <c r="U139" s="1">
        <v>45107</v>
      </c>
      <c r="V139" s="5">
        <v>0.25555555555555554</v>
      </c>
      <c r="W139">
        <v>92</v>
      </c>
      <c r="X139" s="6">
        <v>0</v>
      </c>
      <c r="Y139" s="6">
        <v>0</v>
      </c>
      <c r="Z139" s="6">
        <v>-77222.979166666672</v>
      </c>
      <c r="AA139" s="6">
        <v>-77222.979166666672</v>
      </c>
      <c r="AB139">
        <v>0</v>
      </c>
      <c r="AC139">
        <v>0</v>
      </c>
      <c r="AD139" s="7">
        <v>10106250</v>
      </c>
      <c r="AE139" s="4">
        <v>2.9900000000000003E-2</v>
      </c>
      <c r="AF139" s="8">
        <v>0.02</v>
      </c>
      <c r="AG139" s="6">
        <v>0</v>
      </c>
      <c r="AH139" s="6">
        <v>-51654.166666666664</v>
      </c>
      <c r="AI139" s="9">
        <v>-128877.14583333334</v>
      </c>
      <c r="AJ139" t="s">
        <v>6</v>
      </c>
      <c r="AK139">
        <f>VLOOKUP(I139,$AR$3:$AS$604,2,FALSE)</f>
        <v>2.99</v>
      </c>
      <c r="AL139" s="8">
        <f>AK139/100+$AT$1</f>
        <v>3.9900000000000005E-2</v>
      </c>
      <c r="AM139" s="35">
        <f>AK139/100-$AT$1</f>
        <v>1.9900000000000001E-2</v>
      </c>
      <c r="AN139" s="4">
        <f>IF(AND(RIGHT(O139,3)="Max",AM139&lt;0%),0%,AM139)</f>
        <v>1.9900000000000001E-2</v>
      </c>
      <c r="AO139" s="36">
        <f>-(((AL139+AF139)*AD139*V139))</f>
        <v>-154704.22916666669</v>
      </c>
      <c r="AP139" s="37">
        <f t="shared" si="57"/>
        <v>-128877.14583333334</v>
      </c>
      <c r="AQ139" s="36">
        <f>-(((AN139+AF139)*AD139*V139))</f>
        <v>-103050.0625</v>
      </c>
      <c r="AR139" s="1">
        <v>44757</v>
      </c>
      <c r="AS139" s="33">
        <v>7.1999999999999995E-2</v>
      </c>
      <c r="AT139" s="10"/>
      <c r="BU139" s="1"/>
      <c r="CC139" s="11"/>
      <c r="CD139" s="11"/>
    </row>
    <row r="140" spans="1:82" ht="15" customHeight="1" x14ac:dyDescent="0.25">
      <c r="A140">
        <v>36900</v>
      </c>
      <c r="B140" t="s">
        <v>267</v>
      </c>
      <c r="C140" t="s">
        <v>268</v>
      </c>
      <c r="D140">
        <v>11488</v>
      </c>
      <c r="E140" t="s">
        <v>127</v>
      </c>
      <c r="F140" t="s">
        <v>3</v>
      </c>
      <c r="G140" t="s">
        <v>4</v>
      </c>
      <c r="H140" t="s">
        <v>234</v>
      </c>
      <c r="I140" s="1"/>
      <c r="J140" s="1">
        <v>44958</v>
      </c>
      <c r="K140" s="1">
        <v>45047</v>
      </c>
      <c r="L140" s="1">
        <v>45047</v>
      </c>
      <c r="M140" s="2">
        <v>8897545.2200000007</v>
      </c>
      <c r="N140" t="s">
        <v>6</v>
      </c>
      <c r="O140">
        <v>2.1600000000000001E-2</v>
      </c>
      <c r="P140" t="s">
        <v>109</v>
      </c>
      <c r="Q140" s="4"/>
      <c r="R140" s="1">
        <v>45047</v>
      </c>
      <c r="S140" s="1">
        <v>44958</v>
      </c>
      <c r="T140" s="1">
        <v>45047</v>
      </c>
      <c r="U140" s="1">
        <v>45047</v>
      </c>
      <c r="V140" s="5">
        <v>0.25</v>
      </c>
      <c r="W140">
        <v>90</v>
      </c>
      <c r="X140" s="6">
        <v>0</v>
      </c>
      <c r="Y140" s="6">
        <v>0</v>
      </c>
      <c r="Z140" s="6">
        <v>-48046.744188000004</v>
      </c>
      <c r="AA140" s="6">
        <v>-48046.744188000004</v>
      </c>
      <c r="AB140">
        <v>0</v>
      </c>
      <c r="AC140">
        <v>0</v>
      </c>
      <c r="AD140" s="7">
        <v>8897545.2200000007</v>
      </c>
      <c r="AE140" s="4">
        <v>2.1600000000000001E-2</v>
      </c>
      <c r="AF140" s="8">
        <v>0</v>
      </c>
      <c r="AG140" s="6">
        <v>0</v>
      </c>
      <c r="AH140" s="6">
        <v>0</v>
      </c>
      <c r="AI140" s="9">
        <v>-48046.744188000004</v>
      </c>
      <c r="AJ140" t="s">
        <v>6</v>
      </c>
      <c r="AO140" s="9">
        <f>AI140</f>
        <v>-48046.744188000004</v>
      </c>
      <c r="AP140" s="37">
        <f t="shared" si="57"/>
        <v>-48046.744188000004</v>
      </c>
      <c r="AQ140" s="9">
        <f>AI140</f>
        <v>-48046.744188000004</v>
      </c>
      <c r="AR140" s="31">
        <v>44760</v>
      </c>
      <c r="AS140" s="32">
        <v>4.7E-2</v>
      </c>
      <c r="AT140" s="10"/>
      <c r="BU140" s="1"/>
      <c r="CC140" s="11"/>
      <c r="CD140" s="11"/>
    </row>
    <row r="141" spans="1:82" ht="15" customHeight="1" x14ac:dyDescent="0.25">
      <c r="A141">
        <v>34895</v>
      </c>
      <c r="B141" t="s">
        <v>269</v>
      </c>
      <c r="C141" t="s">
        <v>270</v>
      </c>
      <c r="D141">
        <v>11489</v>
      </c>
      <c r="E141" t="s">
        <v>2</v>
      </c>
      <c r="F141" t="s">
        <v>3</v>
      </c>
      <c r="G141" t="s">
        <v>4</v>
      </c>
      <c r="H141" t="s">
        <v>266</v>
      </c>
      <c r="I141" s="1">
        <v>45014</v>
      </c>
      <c r="J141" s="1">
        <v>45016</v>
      </c>
      <c r="K141" s="1">
        <v>45107</v>
      </c>
      <c r="L141" s="1">
        <v>45107</v>
      </c>
      <c r="M141" s="2">
        <v>7637500</v>
      </c>
      <c r="N141" t="s">
        <v>6</v>
      </c>
      <c r="O141" s="8" t="s">
        <v>7</v>
      </c>
      <c r="P141" t="s">
        <v>8</v>
      </c>
      <c r="Q141" s="4">
        <v>1.4999999999999999E-2</v>
      </c>
      <c r="R141" s="1">
        <v>45014</v>
      </c>
      <c r="S141" s="1">
        <v>45016</v>
      </c>
      <c r="T141" s="1">
        <v>45107</v>
      </c>
      <c r="U141" s="1">
        <v>45107</v>
      </c>
      <c r="V141" s="5">
        <v>0.25277777777777777</v>
      </c>
      <c r="W141">
        <v>91</v>
      </c>
      <c r="X141" s="6">
        <v>0</v>
      </c>
      <c r="Y141" s="6">
        <v>0</v>
      </c>
      <c r="Z141" s="6">
        <v>-58207.296875</v>
      </c>
      <c r="AA141" s="6">
        <v>-58207.296875</v>
      </c>
      <c r="AB141">
        <v>0</v>
      </c>
      <c r="AC141">
        <v>0</v>
      </c>
      <c r="AD141" s="7">
        <v>7637500</v>
      </c>
      <c r="AE141" s="4">
        <v>3.015E-2</v>
      </c>
      <c r="AF141" s="8">
        <v>1.4999999999999999E-2</v>
      </c>
      <c r="AG141" s="6">
        <v>0</v>
      </c>
      <c r="AH141" s="6">
        <v>-28958.854166666664</v>
      </c>
      <c r="AI141" s="9">
        <v>-87166.151041666657</v>
      </c>
      <c r="AJ141" t="s">
        <v>6</v>
      </c>
      <c r="AK141">
        <f>VLOOKUP(I141,$AR$3:$AS$604,2,FALSE)</f>
        <v>3.0150000000000001</v>
      </c>
      <c r="AL141" s="8">
        <f>AK141/100+$AT$1</f>
        <v>4.0149999999999998E-2</v>
      </c>
      <c r="AM141" s="35">
        <f>AK141/100-$AT$1</f>
        <v>2.0150000000000001E-2</v>
      </c>
      <c r="AN141" s="4">
        <f>IF(AND(RIGHT(O141,3)="Max",AM141&lt;0%),0%,AM141)</f>
        <v>2.0150000000000001E-2</v>
      </c>
      <c r="AO141" s="36">
        <f>-(((AL141+AF141)*AD141*V141))</f>
        <v>-106472.05381944444</v>
      </c>
      <c r="AP141" s="37">
        <f t="shared" si="57"/>
        <v>-87166.151041666657</v>
      </c>
      <c r="AQ141" s="36">
        <f>-(((AN141+AF141)*AD141*V141))</f>
        <v>-67860.248263888891</v>
      </c>
      <c r="AR141" s="31">
        <v>44761</v>
      </c>
      <c r="AS141" s="32">
        <v>4.2000000000000003E-2</v>
      </c>
      <c r="AT141" s="10"/>
      <c r="BU141" s="1"/>
      <c r="CC141" s="11"/>
      <c r="CD141" s="11"/>
    </row>
    <row r="142" spans="1:82" ht="15" customHeight="1" x14ac:dyDescent="0.25">
      <c r="A142">
        <v>39113</v>
      </c>
      <c r="B142" t="s">
        <v>271</v>
      </c>
      <c r="C142" t="s">
        <v>272</v>
      </c>
      <c r="D142">
        <v>11490</v>
      </c>
      <c r="E142" t="s">
        <v>127</v>
      </c>
      <c r="F142" t="s">
        <v>3</v>
      </c>
      <c r="G142" t="s">
        <v>4</v>
      </c>
      <c r="H142" t="s">
        <v>273</v>
      </c>
      <c r="I142" s="1"/>
      <c r="J142" s="1">
        <v>45016</v>
      </c>
      <c r="K142" s="1">
        <v>45107</v>
      </c>
      <c r="L142" s="1">
        <v>45107</v>
      </c>
      <c r="M142" s="2">
        <v>6588857.8499999996</v>
      </c>
      <c r="N142" t="s">
        <v>6</v>
      </c>
      <c r="O142" s="8">
        <v>5.1999999999999998E-2</v>
      </c>
      <c r="P142" t="s">
        <v>109</v>
      </c>
      <c r="Q142" s="4"/>
      <c r="R142" s="1">
        <v>45107</v>
      </c>
      <c r="S142" s="1">
        <v>45016</v>
      </c>
      <c r="T142" s="1">
        <v>45107</v>
      </c>
      <c r="U142" s="1">
        <v>45107</v>
      </c>
      <c r="V142" s="5">
        <v>0.25</v>
      </c>
      <c r="W142">
        <v>90</v>
      </c>
      <c r="X142" s="6">
        <v>0</v>
      </c>
      <c r="Y142" s="6">
        <v>0</v>
      </c>
      <c r="Z142" s="6">
        <v>-85655.15204999999</v>
      </c>
      <c r="AA142" s="6">
        <v>-85655.15204999999</v>
      </c>
      <c r="AB142">
        <v>0</v>
      </c>
      <c r="AC142">
        <v>0</v>
      </c>
      <c r="AD142" s="7">
        <v>6588857.8499999996</v>
      </c>
      <c r="AE142" s="4">
        <v>5.1999999999999998E-2</v>
      </c>
      <c r="AF142" s="8">
        <v>0</v>
      </c>
      <c r="AG142" s="6">
        <v>0</v>
      </c>
      <c r="AH142" s="6">
        <v>0</v>
      </c>
      <c r="AI142" s="9">
        <v>-85655.15204999999</v>
      </c>
      <c r="AJ142" t="s">
        <v>6</v>
      </c>
      <c r="AO142" s="9">
        <f>AI142</f>
        <v>-85655.15204999999</v>
      </c>
      <c r="AP142" s="37">
        <f t="shared" si="57"/>
        <v>-85655.15204999999</v>
      </c>
      <c r="AQ142" s="9">
        <f>AI142</f>
        <v>-85655.15204999999</v>
      </c>
      <c r="AR142" s="31">
        <v>44762</v>
      </c>
      <c r="AS142" s="32">
        <v>0.125</v>
      </c>
      <c r="AT142" s="10"/>
      <c r="BU142" s="1"/>
      <c r="CC142" s="11"/>
      <c r="CD142" s="11"/>
    </row>
    <row r="143" spans="1:82" ht="15" customHeight="1" x14ac:dyDescent="0.25">
      <c r="A143">
        <v>39257</v>
      </c>
      <c r="B143" t="s">
        <v>274</v>
      </c>
      <c r="C143" t="s">
        <v>275</v>
      </c>
      <c r="D143">
        <v>11491</v>
      </c>
      <c r="E143" t="s">
        <v>2</v>
      </c>
      <c r="F143" t="s">
        <v>3</v>
      </c>
      <c r="G143" t="s">
        <v>4</v>
      </c>
      <c r="H143" t="s">
        <v>266</v>
      </c>
      <c r="I143" s="1">
        <v>45013</v>
      </c>
      <c r="J143" s="1">
        <v>45015</v>
      </c>
      <c r="K143" s="1">
        <v>45107</v>
      </c>
      <c r="L143" s="1">
        <v>45107</v>
      </c>
      <c r="M143" s="2">
        <v>4932236.97</v>
      </c>
      <c r="N143" t="s">
        <v>6</v>
      </c>
      <c r="O143" s="8" t="s">
        <v>15</v>
      </c>
      <c r="P143" t="s">
        <v>8</v>
      </c>
      <c r="Q143" s="4">
        <v>0.02</v>
      </c>
      <c r="R143" s="1">
        <v>45013</v>
      </c>
      <c r="S143" s="1">
        <v>45015</v>
      </c>
      <c r="T143" s="1">
        <v>45107</v>
      </c>
      <c r="U143" s="1">
        <v>45107</v>
      </c>
      <c r="V143" s="5">
        <v>0.25555555555555554</v>
      </c>
      <c r="W143">
        <v>92</v>
      </c>
      <c r="X143" s="6">
        <v>0</v>
      </c>
      <c r="Y143" s="6">
        <v>0</v>
      </c>
      <c r="Z143" s="6">
        <v>-37687.770714099992</v>
      </c>
      <c r="AA143" s="6">
        <v>-37687.770714099992</v>
      </c>
      <c r="AB143">
        <v>0</v>
      </c>
      <c r="AC143">
        <v>0</v>
      </c>
      <c r="AD143" s="7">
        <v>4932236.97</v>
      </c>
      <c r="AE143" s="4">
        <v>2.9900000000000003E-2</v>
      </c>
      <c r="AF143" s="8">
        <v>0.02</v>
      </c>
      <c r="AG143" s="6">
        <v>0</v>
      </c>
      <c r="AH143" s="6">
        <v>-25209.211179999995</v>
      </c>
      <c r="AI143" s="9">
        <v>-62896.981894099983</v>
      </c>
      <c r="AJ143" t="s">
        <v>6</v>
      </c>
      <c r="AK143">
        <f t="shared" ref="AK143:AK144" si="58">VLOOKUP(I143,$AR$3:$AS$604,2,FALSE)</f>
        <v>2.99</v>
      </c>
      <c r="AL143" s="8">
        <f t="shared" ref="AL143:AL144" si="59">AK143/100+$AT$1</f>
        <v>3.9900000000000005E-2</v>
      </c>
      <c r="AM143" s="35">
        <f t="shared" ref="AM143:AM144" si="60">AK143/100-$AT$1</f>
        <v>1.9900000000000001E-2</v>
      </c>
      <c r="AN143" s="4">
        <f t="shared" ref="AN143:AN144" si="61">IF(AND(RIGHT(O143,3)="Max",AM143&lt;0%),0%,AM143)</f>
        <v>1.9900000000000001E-2</v>
      </c>
      <c r="AO143" s="36">
        <f t="shared" ref="AO143:AO144" si="62">-(((AL143+AF143)*AD143*V143))</f>
        <v>-75501.587484100004</v>
      </c>
      <c r="AP143" s="37">
        <f t="shared" si="57"/>
        <v>-62896.981894099983</v>
      </c>
      <c r="AQ143" s="36">
        <f t="shared" ref="AQ143:AQ144" si="63">-(((AN143+AF143)*AD143*V143))</f>
        <v>-50292.376304099998</v>
      </c>
      <c r="AR143" s="31">
        <v>44763</v>
      </c>
      <c r="AS143" s="32">
        <v>0.14499999999999999</v>
      </c>
      <c r="AT143" s="10"/>
      <c r="BU143" s="1"/>
      <c r="CC143" s="11"/>
      <c r="CD143" s="11"/>
    </row>
    <row r="144" spans="1:82" ht="15" customHeight="1" x14ac:dyDescent="0.25">
      <c r="A144">
        <v>39059</v>
      </c>
      <c r="B144" t="s">
        <v>276</v>
      </c>
      <c r="C144" t="s">
        <v>277</v>
      </c>
      <c r="D144">
        <v>11492</v>
      </c>
      <c r="E144" t="s">
        <v>2</v>
      </c>
      <c r="F144" t="s">
        <v>3</v>
      </c>
      <c r="G144" t="s">
        <v>4</v>
      </c>
      <c r="H144" t="s">
        <v>278</v>
      </c>
      <c r="I144" s="1">
        <v>44970</v>
      </c>
      <c r="J144" s="1">
        <v>44972</v>
      </c>
      <c r="K144" s="1">
        <v>45061</v>
      </c>
      <c r="L144" s="1">
        <v>45061</v>
      </c>
      <c r="M144" s="2">
        <v>937500</v>
      </c>
      <c r="N144" t="s">
        <v>6</v>
      </c>
      <c r="O144" s="8" t="s">
        <v>7</v>
      </c>
      <c r="P144" t="s">
        <v>8</v>
      </c>
      <c r="Q144" s="4">
        <v>1.7500000000000002E-2</v>
      </c>
      <c r="R144" s="1">
        <v>44970</v>
      </c>
      <c r="S144" s="1">
        <v>44972</v>
      </c>
      <c r="T144" s="1">
        <v>45061</v>
      </c>
      <c r="U144" s="1">
        <v>45061</v>
      </c>
      <c r="V144" s="5">
        <v>0.24722222222222223</v>
      </c>
      <c r="W144">
        <v>89</v>
      </c>
      <c r="X144" s="6">
        <v>0</v>
      </c>
      <c r="Y144" s="6">
        <v>0</v>
      </c>
      <c r="Z144" s="6">
        <v>-6151.1979166666661</v>
      </c>
      <c r="AA144" s="6">
        <v>-6151.1979166666661</v>
      </c>
      <c r="AB144">
        <v>0</v>
      </c>
      <c r="AC144">
        <v>0</v>
      </c>
      <c r="AD144" s="7">
        <v>937500</v>
      </c>
      <c r="AE144" s="4">
        <v>2.6539999999999998E-2</v>
      </c>
      <c r="AF144" s="8">
        <v>1.7500000000000002E-2</v>
      </c>
      <c r="AG144" s="6">
        <v>0</v>
      </c>
      <c r="AH144" s="6">
        <v>-4055.9895833333335</v>
      </c>
      <c r="AI144" s="9">
        <v>-10207.1875</v>
      </c>
      <c r="AJ144" t="s">
        <v>6</v>
      </c>
      <c r="AK144">
        <f t="shared" si="58"/>
        <v>2.6539999999999999</v>
      </c>
      <c r="AL144" s="8">
        <f t="shared" si="59"/>
        <v>3.6539999999999996E-2</v>
      </c>
      <c r="AM144" s="35">
        <f t="shared" si="60"/>
        <v>1.6539999999999999E-2</v>
      </c>
      <c r="AN144" s="4">
        <f t="shared" si="61"/>
        <v>1.6539999999999999E-2</v>
      </c>
      <c r="AO144" s="36">
        <f t="shared" si="62"/>
        <v>-12524.895833333334</v>
      </c>
      <c r="AP144" s="37">
        <f t="shared" si="57"/>
        <v>-10207.1875</v>
      </c>
      <c r="AQ144" s="36">
        <f t="shared" si="63"/>
        <v>-7889.479166666667</v>
      </c>
      <c r="AR144" s="31">
        <v>44764</v>
      </c>
      <c r="AS144" s="32">
        <v>0.2</v>
      </c>
      <c r="AT144" s="10"/>
      <c r="BU144" s="1"/>
      <c r="CC144" s="11"/>
      <c r="CD144" s="11"/>
    </row>
    <row r="145" spans="1:82" ht="15" customHeight="1" x14ac:dyDescent="0.25">
      <c r="A145">
        <v>40869</v>
      </c>
      <c r="B145" t="s">
        <v>279</v>
      </c>
      <c r="C145" t="s">
        <v>280</v>
      </c>
      <c r="D145">
        <v>11494</v>
      </c>
      <c r="E145" t="s">
        <v>55</v>
      </c>
      <c r="F145" t="s">
        <v>3</v>
      </c>
      <c r="G145" t="s">
        <v>4</v>
      </c>
      <c r="H145" t="s">
        <v>281</v>
      </c>
      <c r="I145" s="1">
        <v>44924</v>
      </c>
      <c r="J145" s="1">
        <v>44927</v>
      </c>
      <c r="K145" s="1">
        <v>44958</v>
      </c>
      <c r="L145" s="1">
        <v>44958</v>
      </c>
      <c r="M145" s="2">
        <v>4385121.9800000004</v>
      </c>
      <c r="N145" t="s">
        <v>6</v>
      </c>
      <c r="O145" s="8">
        <v>0</v>
      </c>
      <c r="P145" t="s">
        <v>109</v>
      </c>
      <c r="Q145" s="4"/>
      <c r="R145" s="1">
        <v>44924</v>
      </c>
      <c r="S145" s="1">
        <v>44927</v>
      </c>
      <c r="T145" s="1">
        <v>44958</v>
      </c>
      <c r="U145" s="1">
        <v>44958</v>
      </c>
      <c r="V145" s="5">
        <v>8.3333333333333329E-2</v>
      </c>
      <c r="W145">
        <v>30</v>
      </c>
      <c r="X145" s="6">
        <v>0</v>
      </c>
      <c r="Y145" s="6">
        <v>0</v>
      </c>
      <c r="Z145" s="6">
        <v>0</v>
      </c>
      <c r="AA145" s="6">
        <v>0</v>
      </c>
      <c r="AB145">
        <v>0</v>
      </c>
      <c r="AC145">
        <v>0</v>
      </c>
      <c r="AD145" s="7">
        <v>4385121.9800000004</v>
      </c>
      <c r="AE145" s="4">
        <v>0</v>
      </c>
      <c r="AF145" s="8">
        <v>0</v>
      </c>
      <c r="AG145" s="6">
        <v>0</v>
      </c>
      <c r="AH145" s="6">
        <v>0</v>
      </c>
      <c r="AI145" s="9">
        <v>0</v>
      </c>
      <c r="AJ145" t="s">
        <v>6</v>
      </c>
      <c r="AO145" s="9">
        <f t="shared" ref="AO145:AO151" si="64">AP145</f>
        <v>0</v>
      </c>
      <c r="AP145" s="37">
        <f t="shared" si="57"/>
        <v>0</v>
      </c>
      <c r="AQ145" s="9">
        <f t="shared" ref="AQ145:AQ151" si="65">AP145</f>
        <v>0</v>
      </c>
      <c r="AR145" s="31">
        <v>44767</v>
      </c>
      <c r="AS145" s="32">
        <v>0.23300000000000001</v>
      </c>
      <c r="AT145" s="10"/>
      <c r="BU145" s="1"/>
      <c r="CC145" s="11"/>
      <c r="CD145" s="11"/>
    </row>
    <row r="146" spans="1:82" ht="15" customHeight="1" x14ac:dyDescent="0.25">
      <c r="A146">
        <v>40870</v>
      </c>
      <c r="B146" t="s">
        <v>279</v>
      </c>
      <c r="C146" t="s">
        <v>280</v>
      </c>
      <c r="D146">
        <v>11494</v>
      </c>
      <c r="E146" t="s">
        <v>55</v>
      </c>
      <c r="F146" t="s">
        <v>3</v>
      </c>
      <c r="G146" t="s">
        <v>4</v>
      </c>
      <c r="H146" t="s">
        <v>281</v>
      </c>
      <c r="I146" s="1">
        <v>44956</v>
      </c>
      <c r="J146" s="1">
        <v>44958</v>
      </c>
      <c r="K146" s="1">
        <v>44986</v>
      </c>
      <c r="L146" s="1">
        <v>44986</v>
      </c>
      <c r="M146" s="2">
        <v>4360301</v>
      </c>
      <c r="N146" t="s">
        <v>6</v>
      </c>
      <c r="O146" s="8">
        <v>0</v>
      </c>
      <c r="P146" t="s">
        <v>109</v>
      </c>
      <c r="Q146" s="4"/>
      <c r="R146" s="1">
        <v>44956</v>
      </c>
      <c r="S146" s="1">
        <v>44958</v>
      </c>
      <c r="T146" s="1">
        <v>44986</v>
      </c>
      <c r="U146" s="1">
        <v>44986</v>
      </c>
      <c r="V146" s="5">
        <v>8.3333333333333329E-2</v>
      </c>
      <c r="W146">
        <v>30</v>
      </c>
      <c r="X146" s="6">
        <v>0</v>
      </c>
      <c r="Y146" s="6">
        <v>0</v>
      </c>
      <c r="Z146" s="6">
        <v>0</v>
      </c>
      <c r="AA146" s="6">
        <v>0</v>
      </c>
      <c r="AB146">
        <v>0</v>
      </c>
      <c r="AC146">
        <v>0</v>
      </c>
      <c r="AD146" s="7">
        <v>4360301</v>
      </c>
      <c r="AE146" s="4">
        <v>0</v>
      </c>
      <c r="AF146" s="8">
        <v>0</v>
      </c>
      <c r="AG146" s="6">
        <v>0</v>
      </c>
      <c r="AH146" s="6">
        <v>0</v>
      </c>
      <c r="AI146" s="9">
        <v>0</v>
      </c>
      <c r="AJ146" t="s">
        <v>6</v>
      </c>
      <c r="AO146" s="9">
        <f t="shared" si="64"/>
        <v>0</v>
      </c>
      <c r="AP146" s="37">
        <f t="shared" si="57"/>
        <v>0</v>
      </c>
      <c r="AQ146" s="9">
        <f t="shared" si="65"/>
        <v>0</v>
      </c>
      <c r="AR146" s="31">
        <v>44768</v>
      </c>
      <c r="AS146" s="32">
        <v>0.21199999999999999</v>
      </c>
      <c r="AT146" s="10"/>
      <c r="BU146" s="1"/>
      <c r="CC146" s="11"/>
      <c r="CD146" s="11"/>
    </row>
    <row r="147" spans="1:82" ht="15" customHeight="1" x14ac:dyDescent="0.25">
      <c r="A147">
        <v>40871</v>
      </c>
      <c r="B147" t="s">
        <v>279</v>
      </c>
      <c r="C147" t="s">
        <v>280</v>
      </c>
      <c r="D147">
        <v>11494</v>
      </c>
      <c r="E147" t="s">
        <v>55</v>
      </c>
      <c r="F147" t="s">
        <v>3</v>
      </c>
      <c r="G147" t="s">
        <v>4</v>
      </c>
      <c r="H147" t="s">
        <v>281</v>
      </c>
      <c r="I147" s="1">
        <v>44984</v>
      </c>
      <c r="J147" s="1">
        <v>44986</v>
      </c>
      <c r="K147" s="1">
        <v>45016</v>
      </c>
      <c r="L147" s="1">
        <v>45016</v>
      </c>
      <c r="M147" s="2">
        <v>4335480.0199999996</v>
      </c>
      <c r="N147" t="s">
        <v>6</v>
      </c>
      <c r="O147" s="8">
        <v>0</v>
      </c>
      <c r="P147" t="s">
        <v>109</v>
      </c>
      <c r="Q147" s="4"/>
      <c r="R147" s="1">
        <v>44984</v>
      </c>
      <c r="S147" s="1">
        <v>44986</v>
      </c>
      <c r="T147" s="1">
        <v>45016</v>
      </c>
      <c r="U147" s="1">
        <v>45016</v>
      </c>
      <c r="V147" s="5">
        <v>8.3333333333333329E-2</v>
      </c>
      <c r="W147">
        <v>30</v>
      </c>
      <c r="X147" s="6">
        <v>0</v>
      </c>
      <c r="Y147" s="6">
        <v>0</v>
      </c>
      <c r="Z147" s="6">
        <v>0</v>
      </c>
      <c r="AA147" s="6">
        <v>0</v>
      </c>
      <c r="AB147">
        <v>0</v>
      </c>
      <c r="AC147">
        <v>0</v>
      </c>
      <c r="AD147" s="7">
        <v>4335480.0199999996</v>
      </c>
      <c r="AE147" s="4">
        <v>0</v>
      </c>
      <c r="AF147" s="8">
        <v>0</v>
      </c>
      <c r="AG147" s="6">
        <v>0</v>
      </c>
      <c r="AH147" s="6">
        <v>0</v>
      </c>
      <c r="AI147" s="9">
        <v>0</v>
      </c>
      <c r="AJ147" t="s">
        <v>6</v>
      </c>
      <c r="AO147" s="9">
        <f t="shared" si="64"/>
        <v>0</v>
      </c>
      <c r="AP147" s="37">
        <f t="shared" si="57"/>
        <v>0</v>
      </c>
      <c r="AQ147" s="9">
        <f t="shared" si="65"/>
        <v>0</v>
      </c>
      <c r="AR147" s="31">
        <v>44769</v>
      </c>
      <c r="AS147" s="32">
        <v>0.23799999999999999</v>
      </c>
      <c r="AT147" s="10"/>
      <c r="BU147" s="1"/>
      <c r="CC147" s="11"/>
      <c r="CD147" s="11"/>
    </row>
    <row r="148" spans="1:82" ht="15" customHeight="1" x14ac:dyDescent="0.25">
      <c r="A148">
        <v>40872</v>
      </c>
      <c r="B148" t="s">
        <v>279</v>
      </c>
      <c r="C148" t="s">
        <v>280</v>
      </c>
      <c r="D148">
        <v>11494</v>
      </c>
      <c r="E148" t="s">
        <v>55</v>
      </c>
      <c r="F148" t="s">
        <v>3</v>
      </c>
      <c r="G148" t="s">
        <v>4</v>
      </c>
      <c r="H148" t="s">
        <v>281</v>
      </c>
      <c r="I148" s="1">
        <v>45014</v>
      </c>
      <c r="J148" s="1">
        <v>45016</v>
      </c>
      <c r="K148" s="1">
        <v>45017</v>
      </c>
      <c r="L148" s="1">
        <v>45017</v>
      </c>
      <c r="M148" s="2">
        <v>4349114.55</v>
      </c>
      <c r="N148" t="s">
        <v>6</v>
      </c>
      <c r="O148" s="8">
        <v>0</v>
      </c>
      <c r="P148" t="s">
        <v>109</v>
      </c>
      <c r="Q148" s="4"/>
      <c r="R148" s="1">
        <v>45014</v>
      </c>
      <c r="S148" s="1">
        <v>45016</v>
      </c>
      <c r="T148" s="1">
        <v>45017</v>
      </c>
      <c r="U148" s="1">
        <v>45017</v>
      </c>
      <c r="V148" s="5">
        <v>2.7777777777777779E-3</v>
      </c>
      <c r="W148">
        <v>1</v>
      </c>
      <c r="X148" s="6">
        <v>0</v>
      </c>
      <c r="Y148" s="6">
        <v>0</v>
      </c>
      <c r="Z148" s="6">
        <v>0</v>
      </c>
      <c r="AA148" s="6">
        <v>0</v>
      </c>
      <c r="AB148">
        <v>0</v>
      </c>
      <c r="AC148">
        <v>0</v>
      </c>
      <c r="AD148" s="7">
        <v>4349114.55</v>
      </c>
      <c r="AE148" s="4">
        <v>0</v>
      </c>
      <c r="AF148" s="8">
        <v>0</v>
      </c>
      <c r="AG148" s="6">
        <v>0</v>
      </c>
      <c r="AH148" s="6">
        <v>0</v>
      </c>
      <c r="AI148" s="9">
        <v>0</v>
      </c>
      <c r="AJ148" t="s">
        <v>6</v>
      </c>
      <c r="AO148" s="9">
        <f t="shared" si="64"/>
        <v>0</v>
      </c>
      <c r="AP148" s="37">
        <f t="shared" si="57"/>
        <v>0</v>
      </c>
      <c r="AQ148" s="9">
        <f t="shared" si="65"/>
        <v>0</v>
      </c>
      <c r="AR148" s="31">
        <v>44770</v>
      </c>
      <c r="AS148" s="32">
        <v>0.26700000000000002</v>
      </c>
      <c r="AT148" s="10"/>
      <c r="BU148" s="1"/>
      <c r="CC148" s="11"/>
      <c r="CD148" s="11"/>
    </row>
    <row r="149" spans="1:82" ht="15" customHeight="1" x14ac:dyDescent="0.25">
      <c r="A149">
        <v>40873</v>
      </c>
      <c r="B149" t="s">
        <v>279</v>
      </c>
      <c r="C149" t="s">
        <v>280</v>
      </c>
      <c r="D149">
        <v>11494</v>
      </c>
      <c r="E149" t="s">
        <v>55</v>
      </c>
      <c r="F149" t="s">
        <v>3</v>
      </c>
      <c r="G149" t="s">
        <v>4</v>
      </c>
      <c r="H149" t="s">
        <v>281</v>
      </c>
      <c r="I149" s="1">
        <v>45015</v>
      </c>
      <c r="J149" s="1">
        <v>45017</v>
      </c>
      <c r="K149" s="1">
        <v>45047</v>
      </c>
      <c r="L149" s="1">
        <v>45047</v>
      </c>
      <c r="M149" s="2">
        <v>4324293.57</v>
      </c>
      <c r="N149" t="s">
        <v>6</v>
      </c>
      <c r="O149" s="8">
        <v>0</v>
      </c>
      <c r="P149" t="s">
        <v>109</v>
      </c>
      <c r="Q149" s="4"/>
      <c r="R149" s="1">
        <v>45015</v>
      </c>
      <c r="S149" s="1">
        <v>45017</v>
      </c>
      <c r="T149" s="1">
        <v>45047</v>
      </c>
      <c r="U149" s="1">
        <v>45047</v>
      </c>
      <c r="V149" s="5">
        <v>8.3333333333333329E-2</v>
      </c>
      <c r="W149">
        <v>30</v>
      </c>
      <c r="X149" s="6">
        <v>0</v>
      </c>
      <c r="Y149" s="6">
        <v>0</v>
      </c>
      <c r="Z149" s="6">
        <v>0</v>
      </c>
      <c r="AA149" s="6">
        <v>0</v>
      </c>
      <c r="AB149">
        <v>0</v>
      </c>
      <c r="AC149">
        <v>0</v>
      </c>
      <c r="AD149" s="7">
        <v>4324293.57</v>
      </c>
      <c r="AE149" s="4">
        <v>0</v>
      </c>
      <c r="AF149" s="8">
        <v>0</v>
      </c>
      <c r="AG149" s="6">
        <v>0</v>
      </c>
      <c r="AH149" s="6">
        <v>0</v>
      </c>
      <c r="AI149" s="9">
        <v>0</v>
      </c>
      <c r="AJ149" t="s">
        <v>6</v>
      </c>
      <c r="AO149" s="9">
        <f t="shared" si="64"/>
        <v>0</v>
      </c>
      <c r="AP149" s="37">
        <f t="shared" si="57"/>
        <v>0</v>
      </c>
      <c r="AQ149" s="9">
        <f t="shared" si="65"/>
        <v>0</v>
      </c>
      <c r="AR149" s="31">
        <v>44771</v>
      </c>
      <c r="AS149" s="32">
        <v>0.23200000000000001</v>
      </c>
      <c r="AT149" s="10"/>
      <c r="BU149" s="1"/>
      <c r="CC149" s="11"/>
      <c r="CD149" s="11"/>
    </row>
    <row r="150" spans="1:82" ht="15" customHeight="1" x14ac:dyDescent="0.25">
      <c r="A150">
        <v>40874</v>
      </c>
      <c r="B150" t="s">
        <v>279</v>
      </c>
      <c r="C150" t="s">
        <v>280</v>
      </c>
      <c r="D150">
        <v>11494</v>
      </c>
      <c r="E150" t="s">
        <v>55</v>
      </c>
      <c r="F150" t="s">
        <v>3</v>
      </c>
      <c r="G150" t="s">
        <v>4</v>
      </c>
      <c r="H150" t="s">
        <v>281</v>
      </c>
      <c r="I150" s="1">
        <v>45043</v>
      </c>
      <c r="J150" s="1">
        <v>45047</v>
      </c>
      <c r="K150" s="1">
        <v>45078</v>
      </c>
      <c r="L150" s="1">
        <v>45078</v>
      </c>
      <c r="M150" s="2">
        <v>4299472.59</v>
      </c>
      <c r="N150" t="s">
        <v>6</v>
      </c>
      <c r="O150" s="8">
        <v>0</v>
      </c>
      <c r="P150" t="s">
        <v>109</v>
      </c>
      <c r="Q150" s="4"/>
      <c r="R150" s="1">
        <v>45043</v>
      </c>
      <c r="S150" s="1">
        <v>45047</v>
      </c>
      <c r="T150" s="1">
        <v>45078</v>
      </c>
      <c r="U150" s="1">
        <v>45078</v>
      </c>
      <c r="V150" s="5">
        <v>8.3333333333333329E-2</v>
      </c>
      <c r="W150">
        <v>30</v>
      </c>
      <c r="X150" s="6">
        <v>0</v>
      </c>
      <c r="Y150" s="6">
        <v>0</v>
      </c>
      <c r="Z150" s="6">
        <v>0</v>
      </c>
      <c r="AA150" s="6">
        <v>0</v>
      </c>
      <c r="AB150">
        <v>0</v>
      </c>
      <c r="AC150">
        <v>0</v>
      </c>
      <c r="AD150" s="7">
        <v>4299472.59</v>
      </c>
      <c r="AE150" s="4">
        <v>0</v>
      </c>
      <c r="AF150" s="8">
        <v>0</v>
      </c>
      <c r="AG150" s="6">
        <v>0</v>
      </c>
      <c r="AH150" s="6">
        <v>0</v>
      </c>
      <c r="AI150" s="9">
        <v>0</v>
      </c>
      <c r="AJ150" t="s">
        <v>6</v>
      </c>
      <c r="AO150" s="9">
        <f t="shared" si="64"/>
        <v>0</v>
      </c>
      <c r="AP150" s="37">
        <f t="shared" si="57"/>
        <v>0</v>
      </c>
      <c r="AQ150" s="9">
        <f t="shared" si="65"/>
        <v>0</v>
      </c>
      <c r="AR150" s="31">
        <v>44774</v>
      </c>
      <c r="AS150" s="32">
        <v>0.246</v>
      </c>
      <c r="AT150" s="10"/>
      <c r="BU150" s="1"/>
      <c r="CC150" s="11"/>
      <c r="CD150" s="11"/>
    </row>
    <row r="151" spans="1:82" ht="15" customHeight="1" x14ac:dyDescent="0.25">
      <c r="A151">
        <v>40875</v>
      </c>
      <c r="B151" t="s">
        <v>279</v>
      </c>
      <c r="C151" t="s">
        <v>280</v>
      </c>
      <c r="D151">
        <v>11494</v>
      </c>
      <c r="E151" t="s">
        <v>55</v>
      </c>
      <c r="F151" t="s">
        <v>3</v>
      </c>
      <c r="G151" t="s">
        <v>4</v>
      </c>
      <c r="H151" t="s">
        <v>281</v>
      </c>
      <c r="I151" s="1">
        <v>45076</v>
      </c>
      <c r="J151" s="1">
        <v>45078</v>
      </c>
      <c r="K151" s="1">
        <v>45107</v>
      </c>
      <c r="L151" s="1">
        <v>45107</v>
      </c>
      <c r="M151" s="2">
        <v>4274651.6100000003</v>
      </c>
      <c r="N151" t="s">
        <v>6</v>
      </c>
      <c r="O151" s="8">
        <v>0</v>
      </c>
      <c r="P151" t="s">
        <v>109</v>
      </c>
      <c r="Q151" s="4"/>
      <c r="R151" s="1">
        <v>45076</v>
      </c>
      <c r="S151" s="1">
        <v>45078</v>
      </c>
      <c r="T151" s="1">
        <v>45107</v>
      </c>
      <c r="U151" s="1">
        <v>45107</v>
      </c>
      <c r="V151" s="5">
        <v>8.0555555555555561E-2</v>
      </c>
      <c r="W151">
        <v>29</v>
      </c>
      <c r="X151" s="6">
        <v>0</v>
      </c>
      <c r="Y151" s="6">
        <v>0</v>
      </c>
      <c r="Z151" s="6">
        <v>0</v>
      </c>
      <c r="AA151" s="6">
        <v>0</v>
      </c>
      <c r="AB151">
        <v>0</v>
      </c>
      <c r="AC151">
        <v>0</v>
      </c>
      <c r="AD151" s="7">
        <v>4274651.6100000003</v>
      </c>
      <c r="AE151" s="4">
        <v>0</v>
      </c>
      <c r="AF151" s="8">
        <v>0</v>
      </c>
      <c r="AG151" s="6">
        <v>0</v>
      </c>
      <c r="AH151" s="6">
        <v>0</v>
      </c>
      <c r="AI151" s="9">
        <v>0</v>
      </c>
      <c r="AJ151" t="s">
        <v>6</v>
      </c>
      <c r="AO151" s="9">
        <f t="shared" si="64"/>
        <v>0</v>
      </c>
      <c r="AP151" s="37">
        <f t="shared" si="57"/>
        <v>0</v>
      </c>
      <c r="AQ151" s="9">
        <f t="shared" si="65"/>
        <v>0</v>
      </c>
      <c r="AR151" s="31">
        <v>44775</v>
      </c>
      <c r="AS151" s="32">
        <v>0.26</v>
      </c>
      <c r="AT151" s="10"/>
      <c r="BU151" s="1"/>
      <c r="CC151" s="11"/>
      <c r="CD151" s="11"/>
    </row>
    <row r="152" spans="1:82" ht="15" customHeight="1" x14ac:dyDescent="0.25">
      <c r="A152">
        <v>1739</v>
      </c>
      <c r="B152" t="s">
        <v>282</v>
      </c>
      <c r="C152" t="s">
        <v>283</v>
      </c>
      <c r="D152">
        <v>11509</v>
      </c>
      <c r="E152" t="s">
        <v>2</v>
      </c>
      <c r="F152" t="s">
        <v>3</v>
      </c>
      <c r="G152" t="s">
        <v>4</v>
      </c>
      <c r="H152" t="s">
        <v>95</v>
      </c>
      <c r="I152" s="1">
        <v>44897</v>
      </c>
      <c r="J152" s="1">
        <v>44927</v>
      </c>
      <c r="K152" s="1">
        <v>45017</v>
      </c>
      <c r="L152" s="1">
        <v>44927</v>
      </c>
      <c r="M152" s="2">
        <v>9023743.7200000007</v>
      </c>
      <c r="N152" t="s">
        <v>6</v>
      </c>
      <c r="O152" t="s">
        <v>15</v>
      </c>
      <c r="P152" t="s">
        <v>8</v>
      </c>
      <c r="Q152" s="4">
        <v>1.6E-2</v>
      </c>
      <c r="R152" s="1">
        <v>44897</v>
      </c>
      <c r="S152" s="1">
        <v>44927</v>
      </c>
      <c r="T152" s="1">
        <v>45017</v>
      </c>
      <c r="U152" s="1">
        <v>44927</v>
      </c>
      <c r="V152" s="5">
        <v>0.25</v>
      </c>
      <c r="W152">
        <v>90</v>
      </c>
      <c r="X152" s="6">
        <v>0</v>
      </c>
      <c r="Y152" s="6">
        <v>0</v>
      </c>
      <c r="Z152" s="6">
        <v>-44554.734617500006</v>
      </c>
      <c r="AA152" s="6">
        <v>-44554.734617500006</v>
      </c>
      <c r="AB152">
        <v>0</v>
      </c>
      <c r="AC152">
        <v>0</v>
      </c>
      <c r="AD152" s="7">
        <v>9023743.7200000007</v>
      </c>
      <c r="AE152" s="4">
        <v>1.975E-2</v>
      </c>
      <c r="AF152" s="8">
        <v>1.6E-2</v>
      </c>
      <c r="AG152" s="6">
        <v>0</v>
      </c>
      <c r="AH152" s="6">
        <v>-36094.974880000002</v>
      </c>
      <c r="AI152" s="9">
        <v>-80649.709497500007</v>
      </c>
      <c r="AJ152" t="s">
        <v>6</v>
      </c>
      <c r="AK152">
        <f t="shared" ref="AK152:AK154" si="66">VLOOKUP(I152,$AR$3:$AS$604,2,FALSE)</f>
        <v>1.9750000000000001</v>
      </c>
      <c r="AL152" s="8">
        <f t="shared" ref="AL152:AL154" si="67">AK152/100+$AT$1</f>
        <v>2.9749999999999999E-2</v>
      </c>
      <c r="AM152" s="35">
        <f t="shared" ref="AM152:AM154" si="68">AK152/100-$AT$1</f>
        <v>9.75E-3</v>
      </c>
      <c r="AN152" s="4">
        <f t="shared" ref="AN152:AN154" si="69">IF(AND(RIGHT(O152,3)="Max",AM152&lt;0%),0%,AM152)</f>
        <v>9.75E-3</v>
      </c>
      <c r="AO152" s="36">
        <f t="shared" ref="AO152:AO154" si="70">-(((AL152+AF152)*AD152*V152))</f>
        <v>-103209.0687975</v>
      </c>
      <c r="AP152" s="37">
        <f t="shared" si="57"/>
        <v>-80649.709497500007</v>
      </c>
      <c r="AQ152" s="36">
        <f t="shared" ref="AQ152:AQ154" si="71">-(((AN152+AF152)*AD152*V152))</f>
        <v>-58090.350197500011</v>
      </c>
      <c r="AR152" s="31">
        <v>44776</v>
      </c>
      <c r="AS152" s="32">
        <v>0.252</v>
      </c>
      <c r="AT152" s="10"/>
      <c r="BU152" s="1"/>
      <c r="CC152" s="11"/>
      <c r="CD152" s="11"/>
    </row>
    <row r="153" spans="1:82" ht="15" customHeight="1" x14ac:dyDescent="0.25">
      <c r="A153">
        <v>3568</v>
      </c>
      <c r="B153" t="s">
        <v>284</v>
      </c>
      <c r="C153" t="s">
        <v>285</v>
      </c>
      <c r="D153">
        <v>11511</v>
      </c>
      <c r="E153" t="s">
        <v>2</v>
      </c>
      <c r="F153" t="s">
        <v>3</v>
      </c>
      <c r="G153" t="s">
        <v>4</v>
      </c>
      <c r="H153" t="s">
        <v>147</v>
      </c>
      <c r="I153" s="1">
        <v>45009</v>
      </c>
      <c r="J153" s="1">
        <v>45013</v>
      </c>
      <c r="K153" s="1">
        <v>45105</v>
      </c>
      <c r="L153" s="1">
        <v>45013</v>
      </c>
      <c r="M153" s="2">
        <v>7156574.5999999996</v>
      </c>
      <c r="N153" t="s">
        <v>6</v>
      </c>
      <c r="O153" t="s">
        <v>7</v>
      </c>
      <c r="P153" t="s">
        <v>8</v>
      </c>
      <c r="Q153" s="4">
        <v>1.55E-2</v>
      </c>
      <c r="R153" s="1">
        <v>45009</v>
      </c>
      <c r="S153" s="1">
        <v>45013</v>
      </c>
      <c r="T153" s="1">
        <v>45105</v>
      </c>
      <c r="U153" s="1">
        <v>45013</v>
      </c>
      <c r="V153" s="5">
        <v>0.25555555555555554</v>
      </c>
      <c r="W153">
        <v>92</v>
      </c>
      <c r="X153" s="6">
        <v>0</v>
      </c>
      <c r="Y153" s="6">
        <v>0</v>
      </c>
      <c r="Z153" s="6">
        <v>-55324.297532777775</v>
      </c>
      <c r="AA153" s="6">
        <v>-55324.297532777775</v>
      </c>
      <c r="AB153">
        <v>0</v>
      </c>
      <c r="AC153">
        <v>0</v>
      </c>
      <c r="AD153" s="7">
        <v>7156574.5999999996</v>
      </c>
      <c r="AE153" s="4">
        <v>3.0249999999999999E-2</v>
      </c>
      <c r="AF153" s="8">
        <v>1.55E-2</v>
      </c>
      <c r="AG153" s="6">
        <v>0</v>
      </c>
      <c r="AH153" s="6">
        <v>-28347.987165555551</v>
      </c>
      <c r="AI153" s="9">
        <v>-83672.284698333329</v>
      </c>
      <c r="AJ153" t="s">
        <v>6</v>
      </c>
      <c r="AK153">
        <f t="shared" si="66"/>
        <v>3.0249999999999999</v>
      </c>
      <c r="AL153" s="8">
        <f t="shared" si="67"/>
        <v>4.0250000000000001E-2</v>
      </c>
      <c r="AM153" s="35">
        <f t="shared" si="68"/>
        <v>2.0249999999999997E-2</v>
      </c>
      <c r="AN153" s="4">
        <f t="shared" si="69"/>
        <v>2.0249999999999997E-2</v>
      </c>
      <c r="AO153" s="36">
        <f t="shared" si="70"/>
        <v>-101961.3086761111</v>
      </c>
      <c r="AP153" s="37">
        <f t="shared" si="57"/>
        <v>-83672.284698333329</v>
      </c>
      <c r="AQ153" s="36">
        <f t="shared" si="71"/>
        <v>-65383.26072055554</v>
      </c>
      <c r="AR153" s="31">
        <v>44777</v>
      </c>
      <c r="AS153" s="32">
        <v>0.26900000000000002</v>
      </c>
      <c r="AT153" s="10"/>
      <c r="BU153" s="1"/>
      <c r="CC153" s="11"/>
      <c r="CD153" s="11"/>
    </row>
    <row r="154" spans="1:82" ht="15" customHeight="1" x14ac:dyDescent="0.25">
      <c r="A154">
        <v>11122</v>
      </c>
      <c r="B154" t="s">
        <v>286</v>
      </c>
      <c r="C154" t="s">
        <v>287</v>
      </c>
      <c r="D154">
        <v>11512</v>
      </c>
      <c r="E154" t="s">
        <v>2</v>
      </c>
      <c r="F154" t="s">
        <v>3</v>
      </c>
      <c r="G154" t="s">
        <v>4</v>
      </c>
      <c r="H154" t="s">
        <v>147</v>
      </c>
      <c r="I154" s="1">
        <v>44924</v>
      </c>
      <c r="J154" s="1">
        <v>44927</v>
      </c>
      <c r="K154" s="1">
        <v>45017</v>
      </c>
      <c r="L154" s="1">
        <v>44927</v>
      </c>
      <c r="M154" s="2">
        <v>5798558.04</v>
      </c>
      <c r="N154" t="s">
        <v>6</v>
      </c>
      <c r="O154" t="s">
        <v>15</v>
      </c>
      <c r="P154" t="s">
        <v>8</v>
      </c>
      <c r="Q154" s="4"/>
      <c r="R154" s="1">
        <v>44924</v>
      </c>
      <c r="S154" s="1">
        <v>44927</v>
      </c>
      <c r="T154" s="1">
        <v>45017</v>
      </c>
      <c r="U154" s="1">
        <v>44927</v>
      </c>
      <c r="V154" s="5">
        <v>0.25</v>
      </c>
      <c r="W154">
        <v>90</v>
      </c>
      <c r="X154" s="6">
        <v>0</v>
      </c>
      <c r="Y154" s="6">
        <v>0</v>
      </c>
      <c r="Z154" s="6">
        <v>-31660.126898400002</v>
      </c>
      <c r="AA154" s="6">
        <v>-31660.126898400002</v>
      </c>
      <c r="AB154">
        <v>0</v>
      </c>
      <c r="AC154">
        <v>0</v>
      </c>
      <c r="AD154" s="7">
        <v>5798558.04</v>
      </c>
      <c r="AE154" s="4">
        <v>2.1840000000000002E-2</v>
      </c>
      <c r="AF154" s="8">
        <v>0</v>
      </c>
      <c r="AG154" s="6">
        <v>0</v>
      </c>
      <c r="AH154" s="6">
        <v>0</v>
      </c>
      <c r="AI154" s="9">
        <v>-31660.126898400002</v>
      </c>
      <c r="AJ154" t="s">
        <v>6</v>
      </c>
      <c r="AK154">
        <f t="shared" si="66"/>
        <v>2.1840000000000002</v>
      </c>
      <c r="AL154" s="8">
        <f t="shared" si="67"/>
        <v>3.184E-2</v>
      </c>
      <c r="AM154" s="35">
        <f t="shared" si="68"/>
        <v>1.1840000000000002E-2</v>
      </c>
      <c r="AN154" s="4">
        <f t="shared" si="69"/>
        <v>1.1840000000000002E-2</v>
      </c>
      <c r="AO154" s="36">
        <f t="shared" si="70"/>
        <v>-46156.5219984</v>
      </c>
      <c r="AP154" s="37">
        <f t="shared" si="57"/>
        <v>-31660.126898400002</v>
      </c>
      <c r="AQ154" s="36">
        <f t="shared" si="71"/>
        <v>-17163.731798400004</v>
      </c>
      <c r="AR154" s="31">
        <v>44778</v>
      </c>
      <c r="AS154" s="32">
        <v>0.27700000000000002</v>
      </c>
      <c r="AT154" s="10"/>
      <c r="BU154" s="1"/>
      <c r="CC154" s="11"/>
      <c r="CD154" s="11"/>
    </row>
    <row r="155" spans="1:82" ht="15" customHeight="1" x14ac:dyDescent="0.25">
      <c r="A155">
        <v>6517</v>
      </c>
      <c r="B155" t="s">
        <v>288</v>
      </c>
      <c r="C155" t="s">
        <v>289</v>
      </c>
      <c r="D155">
        <v>11513</v>
      </c>
      <c r="E155" t="s">
        <v>127</v>
      </c>
      <c r="F155" t="s">
        <v>3</v>
      </c>
      <c r="G155" t="s">
        <v>4</v>
      </c>
      <c r="H155" t="s">
        <v>188</v>
      </c>
      <c r="I155" s="1"/>
      <c r="J155" s="1">
        <v>44946</v>
      </c>
      <c r="K155" s="1">
        <v>44977</v>
      </c>
      <c r="L155" s="1">
        <v>44946</v>
      </c>
      <c r="M155" s="2">
        <v>1468960.11</v>
      </c>
      <c r="N155" t="s">
        <v>6</v>
      </c>
      <c r="O155">
        <v>2.0400000000000001E-2</v>
      </c>
      <c r="P155" t="s">
        <v>8</v>
      </c>
      <c r="Q155" s="4"/>
      <c r="R155" s="1">
        <v>44946</v>
      </c>
      <c r="S155" s="1">
        <v>44946</v>
      </c>
      <c r="T155" s="1">
        <v>44977</v>
      </c>
      <c r="U155" s="1">
        <v>44946</v>
      </c>
      <c r="V155" s="5">
        <v>8.611111111111111E-2</v>
      </c>
      <c r="W155">
        <v>31</v>
      </c>
      <c r="X155" s="6">
        <v>0</v>
      </c>
      <c r="Y155" s="6">
        <v>0</v>
      </c>
      <c r="Z155" s="6">
        <v>-2580.4732599000004</v>
      </c>
      <c r="AA155" s="6">
        <v>-2580.4732599000004</v>
      </c>
      <c r="AB155">
        <v>0</v>
      </c>
      <c r="AC155">
        <v>0</v>
      </c>
      <c r="AD155" s="7">
        <v>1468960.11</v>
      </c>
      <c r="AE155" s="4">
        <v>2.0400000000000001E-2</v>
      </c>
      <c r="AF155" s="8">
        <v>0</v>
      </c>
      <c r="AG155" s="6">
        <v>0</v>
      </c>
      <c r="AH155" s="6">
        <v>0</v>
      </c>
      <c r="AI155" s="9">
        <v>-2580.4732599000004</v>
      </c>
      <c r="AJ155" t="s">
        <v>6</v>
      </c>
      <c r="AO155" s="9">
        <f t="shared" ref="AO155:AO159" si="72">AI155</f>
        <v>-2580.4732599000004</v>
      </c>
      <c r="AP155" s="37">
        <f t="shared" si="57"/>
        <v>-2580.4732599000004</v>
      </c>
      <c r="AQ155" s="9">
        <f t="shared" ref="AQ155:AQ159" si="73">AI155</f>
        <v>-2580.4732599000004</v>
      </c>
      <c r="AR155" s="31">
        <v>44781</v>
      </c>
      <c r="AS155" s="32">
        <v>0.30099999999999999</v>
      </c>
      <c r="AT155" s="10"/>
      <c r="BU155" s="1"/>
      <c r="CC155" s="11"/>
      <c r="CD155" s="11"/>
    </row>
    <row r="156" spans="1:82" ht="15" customHeight="1" x14ac:dyDescent="0.25">
      <c r="A156">
        <v>6518</v>
      </c>
      <c r="B156" t="s">
        <v>288</v>
      </c>
      <c r="C156" t="s">
        <v>289</v>
      </c>
      <c r="D156">
        <v>11513</v>
      </c>
      <c r="E156" t="s">
        <v>127</v>
      </c>
      <c r="F156" t="s">
        <v>3</v>
      </c>
      <c r="G156" t="s">
        <v>4</v>
      </c>
      <c r="H156" t="s">
        <v>188</v>
      </c>
      <c r="I156" s="1"/>
      <c r="J156" s="1">
        <v>44977</v>
      </c>
      <c r="K156" s="1">
        <v>45005</v>
      </c>
      <c r="L156" s="1">
        <v>44977</v>
      </c>
      <c r="M156" s="2">
        <v>1419298.51</v>
      </c>
      <c r="N156" t="s">
        <v>6</v>
      </c>
      <c r="O156">
        <v>2.0400000000000001E-2</v>
      </c>
      <c r="P156" t="s">
        <v>8</v>
      </c>
      <c r="Q156" s="4"/>
      <c r="R156" s="1">
        <v>44977</v>
      </c>
      <c r="S156" s="1">
        <v>44977</v>
      </c>
      <c r="T156" s="1">
        <v>45005</v>
      </c>
      <c r="U156" s="1">
        <v>44977</v>
      </c>
      <c r="V156" s="5">
        <v>7.7777777777777779E-2</v>
      </c>
      <c r="W156">
        <v>28</v>
      </c>
      <c r="X156" s="6">
        <v>0</v>
      </c>
      <c r="Y156" s="6">
        <v>0</v>
      </c>
      <c r="Z156" s="6">
        <v>-2251.9536358666669</v>
      </c>
      <c r="AA156" s="6">
        <v>-2251.9536358666669</v>
      </c>
      <c r="AB156">
        <v>0</v>
      </c>
      <c r="AC156">
        <v>0</v>
      </c>
      <c r="AD156" s="7">
        <v>1419298.51</v>
      </c>
      <c r="AE156" s="4">
        <v>2.0400000000000001E-2</v>
      </c>
      <c r="AF156" s="8">
        <v>0</v>
      </c>
      <c r="AG156" s="6">
        <v>0</v>
      </c>
      <c r="AH156" s="6">
        <v>0</v>
      </c>
      <c r="AI156" s="9">
        <v>-2251.9536358666669</v>
      </c>
      <c r="AJ156" t="s">
        <v>6</v>
      </c>
      <c r="AO156" s="9">
        <f t="shared" si="72"/>
        <v>-2251.9536358666669</v>
      </c>
      <c r="AP156" s="37">
        <f t="shared" si="57"/>
        <v>-2251.9536358666669</v>
      </c>
      <c r="AQ156" s="9">
        <f t="shared" si="73"/>
        <v>-2251.9536358666669</v>
      </c>
      <c r="AR156" s="31">
        <v>44782</v>
      </c>
      <c r="AS156" s="32">
        <v>0.32100000000000001</v>
      </c>
      <c r="AT156" s="10"/>
      <c r="BU156" s="1"/>
      <c r="CC156" s="11"/>
      <c r="CD156" s="11"/>
    </row>
    <row r="157" spans="1:82" ht="15" customHeight="1" x14ac:dyDescent="0.25">
      <c r="A157">
        <v>6519</v>
      </c>
      <c r="B157" t="s">
        <v>288</v>
      </c>
      <c r="C157" t="s">
        <v>289</v>
      </c>
      <c r="D157">
        <v>11513</v>
      </c>
      <c r="E157" t="s">
        <v>127</v>
      </c>
      <c r="F157" t="s">
        <v>3</v>
      </c>
      <c r="G157" t="s">
        <v>4</v>
      </c>
      <c r="H157" t="s">
        <v>188</v>
      </c>
      <c r="I157" s="1"/>
      <c r="J157" s="1">
        <v>45005</v>
      </c>
      <c r="K157" s="1">
        <v>45036</v>
      </c>
      <c r="L157" s="1">
        <v>45005</v>
      </c>
      <c r="M157" s="2">
        <v>1369569.06</v>
      </c>
      <c r="N157" t="s">
        <v>6</v>
      </c>
      <c r="O157">
        <v>2.0400000000000001E-2</v>
      </c>
      <c r="P157" t="s">
        <v>8</v>
      </c>
      <c r="Q157" s="4"/>
      <c r="R157" s="1">
        <v>45005</v>
      </c>
      <c r="S157" s="1">
        <v>45005</v>
      </c>
      <c r="T157" s="1">
        <v>45036</v>
      </c>
      <c r="U157" s="1">
        <v>45005</v>
      </c>
      <c r="V157" s="5">
        <v>8.611111111111111E-2</v>
      </c>
      <c r="W157">
        <v>31</v>
      </c>
      <c r="X157" s="6">
        <v>0</v>
      </c>
      <c r="Y157" s="6">
        <v>0</v>
      </c>
      <c r="Z157" s="6">
        <v>-2405.8763154000003</v>
      </c>
      <c r="AA157" s="6">
        <v>-2405.8763154000003</v>
      </c>
      <c r="AB157">
        <v>0</v>
      </c>
      <c r="AC157">
        <v>0</v>
      </c>
      <c r="AD157" s="7">
        <v>1369569.06</v>
      </c>
      <c r="AE157" s="4">
        <v>2.0400000000000001E-2</v>
      </c>
      <c r="AF157" s="8">
        <v>0</v>
      </c>
      <c r="AG157" s="6">
        <v>0</v>
      </c>
      <c r="AH157" s="6">
        <v>0</v>
      </c>
      <c r="AI157" s="9">
        <v>-2405.8763154000003</v>
      </c>
      <c r="AJ157" t="s">
        <v>6</v>
      </c>
      <c r="AO157" s="9">
        <f t="shared" si="72"/>
        <v>-2405.8763154000003</v>
      </c>
      <c r="AP157" s="37">
        <f t="shared" si="57"/>
        <v>-2405.8763154000003</v>
      </c>
      <c r="AQ157" s="9">
        <f t="shared" si="73"/>
        <v>-2405.8763154000003</v>
      </c>
      <c r="AR157" s="31">
        <v>44783</v>
      </c>
      <c r="AS157" s="32">
        <v>0.32500000000000001</v>
      </c>
      <c r="AT157" s="10"/>
      <c r="BU157" s="1"/>
      <c r="CC157" s="11"/>
      <c r="CD157" s="11"/>
    </row>
    <row r="158" spans="1:82" ht="15" customHeight="1" x14ac:dyDescent="0.25">
      <c r="A158">
        <v>6520</v>
      </c>
      <c r="B158" t="s">
        <v>288</v>
      </c>
      <c r="C158" t="s">
        <v>289</v>
      </c>
      <c r="D158">
        <v>11513</v>
      </c>
      <c r="E158" t="s">
        <v>127</v>
      </c>
      <c r="F158" t="s">
        <v>3</v>
      </c>
      <c r="G158" t="s">
        <v>4</v>
      </c>
      <c r="H158" t="s">
        <v>188</v>
      </c>
      <c r="I158" s="1"/>
      <c r="J158" s="1">
        <v>45036</v>
      </c>
      <c r="K158" s="1">
        <v>45066</v>
      </c>
      <c r="L158" s="1">
        <v>45036</v>
      </c>
      <c r="M158" s="2">
        <v>1319771.67</v>
      </c>
      <c r="N158" t="s">
        <v>6</v>
      </c>
      <c r="O158">
        <v>2.0400000000000001E-2</v>
      </c>
      <c r="P158" t="s">
        <v>8</v>
      </c>
      <c r="Q158" s="4"/>
      <c r="R158" s="1">
        <v>45036</v>
      </c>
      <c r="S158" s="1">
        <v>45036</v>
      </c>
      <c r="T158" s="1">
        <v>45066</v>
      </c>
      <c r="U158" s="1">
        <v>45036</v>
      </c>
      <c r="V158" s="5">
        <v>8.3333333333333329E-2</v>
      </c>
      <c r="W158">
        <v>30</v>
      </c>
      <c r="X158" s="6">
        <v>0</v>
      </c>
      <c r="Y158" s="6">
        <v>0</v>
      </c>
      <c r="Z158" s="6">
        <v>-2243.6118390000001</v>
      </c>
      <c r="AA158" s="6">
        <v>-2243.6118390000001</v>
      </c>
      <c r="AB158">
        <v>0</v>
      </c>
      <c r="AC158">
        <v>0</v>
      </c>
      <c r="AD158" s="7">
        <v>1319771.67</v>
      </c>
      <c r="AE158" s="4">
        <v>2.0400000000000001E-2</v>
      </c>
      <c r="AF158" s="8">
        <v>0</v>
      </c>
      <c r="AG158" s="6">
        <v>0</v>
      </c>
      <c r="AH158" s="6">
        <v>0</v>
      </c>
      <c r="AI158" s="9">
        <v>-2243.6118390000001</v>
      </c>
      <c r="AJ158" t="s">
        <v>6</v>
      </c>
      <c r="AO158" s="9">
        <f t="shared" si="72"/>
        <v>-2243.6118390000001</v>
      </c>
      <c r="AP158" s="37">
        <f t="shared" si="57"/>
        <v>-2243.6118390000001</v>
      </c>
      <c r="AQ158" s="9">
        <f t="shared" si="73"/>
        <v>-2243.6118390000001</v>
      </c>
      <c r="AR158" s="1">
        <v>44784</v>
      </c>
      <c r="AS158" s="33">
        <v>0.32100000000000001</v>
      </c>
      <c r="AT158" s="10"/>
      <c r="BU158" s="1"/>
      <c r="CC158" s="11"/>
      <c r="CD158" s="11"/>
    </row>
    <row r="159" spans="1:82" ht="15" customHeight="1" x14ac:dyDescent="0.25">
      <c r="A159">
        <v>6521</v>
      </c>
      <c r="B159" t="s">
        <v>288</v>
      </c>
      <c r="C159" t="s">
        <v>289</v>
      </c>
      <c r="D159">
        <v>11513</v>
      </c>
      <c r="E159" t="s">
        <v>127</v>
      </c>
      <c r="F159" t="s">
        <v>3</v>
      </c>
      <c r="G159" t="s">
        <v>4</v>
      </c>
      <c r="H159" t="s">
        <v>188</v>
      </c>
      <c r="I159" s="1"/>
      <c r="J159" s="1">
        <v>45066</v>
      </c>
      <c r="K159" s="1">
        <v>45097</v>
      </c>
      <c r="L159" s="1">
        <v>45066</v>
      </c>
      <c r="M159" s="2">
        <v>1269906.25</v>
      </c>
      <c r="N159" t="s">
        <v>6</v>
      </c>
      <c r="O159">
        <v>2.0400000000000001E-2</v>
      </c>
      <c r="P159" t="s">
        <v>8</v>
      </c>
      <c r="Q159" s="4"/>
      <c r="R159" s="1">
        <v>45066</v>
      </c>
      <c r="S159" s="1">
        <v>45066</v>
      </c>
      <c r="T159" s="1">
        <v>45097</v>
      </c>
      <c r="U159" s="1">
        <v>45066</v>
      </c>
      <c r="V159" s="5">
        <v>8.611111111111111E-2</v>
      </c>
      <c r="W159">
        <v>31</v>
      </c>
      <c r="X159" s="6">
        <v>0</v>
      </c>
      <c r="Y159" s="6">
        <v>0</v>
      </c>
      <c r="Z159" s="6">
        <v>-2230.8019791666666</v>
      </c>
      <c r="AA159" s="6">
        <v>-2230.8019791666666</v>
      </c>
      <c r="AB159">
        <v>0</v>
      </c>
      <c r="AC159">
        <v>0</v>
      </c>
      <c r="AD159" s="7">
        <v>1269906.25</v>
      </c>
      <c r="AE159" s="4">
        <v>2.0400000000000001E-2</v>
      </c>
      <c r="AF159" s="8">
        <v>0</v>
      </c>
      <c r="AG159" s="6">
        <v>0</v>
      </c>
      <c r="AH159" s="6">
        <v>0</v>
      </c>
      <c r="AI159" s="9">
        <v>-2230.8019791666666</v>
      </c>
      <c r="AJ159" t="s">
        <v>6</v>
      </c>
      <c r="AO159" s="9">
        <f t="shared" si="72"/>
        <v>-2230.8019791666666</v>
      </c>
      <c r="AP159" s="37">
        <f t="shared" si="57"/>
        <v>-2230.8019791666666</v>
      </c>
      <c r="AQ159" s="9">
        <f t="shared" si="73"/>
        <v>-2230.8019791666666</v>
      </c>
      <c r="AR159" s="31">
        <v>44785</v>
      </c>
      <c r="AS159" s="32">
        <v>0.33300000000000002</v>
      </c>
      <c r="AT159" s="10"/>
      <c r="BU159" s="1"/>
      <c r="CC159" s="11"/>
      <c r="CD159" s="11"/>
    </row>
    <row r="160" spans="1:82" ht="15" customHeight="1" x14ac:dyDescent="0.25">
      <c r="A160">
        <v>3472</v>
      </c>
      <c r="B160" t="s">
        <v>290</v>
      </c>
      <c r="C160" t="s">
        <v>291</v>
      </c>
      <c r="D160">
        <v>11514</v>
      </c>
      <c r="E160" t="s">
        <v>2</v>
      </c>
      <c r="F160" t="s">
        <v>3</v>
      </c>
      <c r="G160" t="s">
        <v>4</v>
      </c>
      <c r="H160" t="s">
        <v>156</v>
      </c>
      <c r="I160" s="1">
        <v>44897</v>
      </c>
      <c r="J160" s="1">
        <v>44927</v>
      </c>
      <c r="K160" s="1">
        <v>45017</v>
      </c>
      <c r="L160" s="1">
        <v>44927</v>
      </c>
      <c r="M160" s="2">
        <v>4489868.5599999996</v>
      </c>
      <c r="N160" t="s">
        <v>6</v>
      </c>
      <c r="O160" t="s">
        <v>15</v>
      </c>
      <c r="P160" t="s">
        <v>8</v>
      </c>
      <c r="Q160" s="4">
        <v>1.9E-2</v>
      </c>
      <c r="R160" s="1">
        <v>44897</v>
      </c>
      <c r="S160" s="1">
        <v>44927</v>
      </c>
      <c r="T160" s="1">
        <v>45017</v>
      </c>
      <c r="U160" s="1">
        <v>44927</v>
      </c>
      <c r="V160" s="5">
        <v>0.25</v>
      </c>
      <c r="W160">
        <v>90</v>
      </c>
      <c r="X160" s="6">
        <v>0</v>
      </c>
      <c r="Y160" s="6">
        <v>0</v>
      </c>
      <c r="Z160" s="6">
        <v>-22168.726014999997</v>
      </c>
      <c r="AA160" s="6">
        <v>-22168.726014999997</v>
      </c>
      <c r="AB160">
        <v>0</v>
      </c>
      <c r="AC160">
        <v>0</v>
      </c>
      <c r="AD160" s="7">
        <v>4489868.5599999996</v>
      </c>
      <c r="AE160" s="4">
        <v>1.975E-2</v>
      </c>
      <c r="AF160" s="8">
        <v>1.9E-2</v>
      </c>
      <c r="AG160" s="6">
        <v>0</v>
      </c>
      <c r="AH160" s="6">
        <v>-21326.875659999998</v>
      </c>
      <c r="AI160" s="9">
        <v>-43495.601674999998</v>
      </c>
      <c r="AJ160" t="s">
        <v>6</v>
      </c>
      <c r="AK160">
        <f>VLOOKUP(I160,$AR$3:$AS$604,2,FALSE)</f>
        <v>1.9750000000000001</v>
      </c>
      <c r="AL160" s="8">
        <f t="shared" ref="AL160:AL177" si="74">AK160/100+$AT$1</f>
        <v>2.9749999999999999E-2</v>
      </c>
      <c r="AM160" s="35">
        <f t="shared" ref="AM160:AM177" si="75">AK160/100-$AT$1</f>
        <v>9.75E-3</v>
      </c>
      <c r="AN160" s="4">
        <f t="shared" ref="AN160:AN177" si="76">IF(AND(RIGHT(O160,3)="Max",AM160&lt;0%),0%,AM160)</f>
        <v>9.75E-3</v>
      </c>
      <c r="AO160" s="36">
        <f t="shared" ref="AO160:AO177" si="77">-(((AL160+AF160)*AD160*V160))</f>
        <v>-54720.273074999997</v>
      </c>
      <c r="AP160" s="37">
        <f t="shared" si="57"/>
        <v>-43495.601674999998</v>
      </c>
      <c r="AQ160" s="36">
        <f t="shared" ref="AQ160:AQ177" si="78">-(((AN160+AF160)*AD160*V160))</f>
        <v>-32270.930274999995</v>
      </c>
      <c r="AR160" s="31">
        <v>44788</v>
      </c>
      <c r="AS160" s="32">
        <v>0.33900000000000002</v>
      </c>
      <c r="AT160" s="10"/>
      <c r="BU160" s="1"/>
      <c r="CC160" s="11"/>
      <c r="CD160" s="11"/>
    </row>
    <row r="161" spans="1:82" ht="15" customHeight="1" x14ac:dyDescent="0.25">
      <c r="A161">
        <v>3270</v>
      </c>
      <c r="B161" t="s">
        <v>292</v>
      </c>
      <c r="C161" t="s">
        <v>293</v>
      </c>
      <c r="D161">
        <v>11515</v>
      </c>
      <c r="E161" t="s">
        <v>2</v>
      </c>
      <c r="F161" t="s">
        <v>3</v>
      </c>
      <c r="G161" t="s">
        <v>4</v>
      </c>
      <c r="H161" t="s">
        <v>294</v>
      </c>
      <c r="I161" s="1">
        <v>45002</v>
      </c>
      <c r="J161" s="1">
        <v>45006</v>
      </c>
      <c r="K161" s="1">
        <v>45098</v>
      </c>
      <c r="L161" s="1">
        <v>45006</v>
      </c>
      <c r="M161" s="2">
        <v>5025974.04</v>
      </c>
      <c r="N161" t="s">
        <v>6</v>
      </c>
      <c r="O161" s="3" t="s">
        <v>15</v>
      </c>
      <c r="P161" t="s">
        <v>8</v>
      </c>
      <c r="Q161" s="4"/>
      <c r="R161" s="1">
        <v>45002</v>
      </c>
      <c r="S161" s="1">
        <v>45006</v>
      </c>
      <c r="T161" s="1">
        <v>45098</v>
      </c>
      <c r="U161" s="1">
        <v>45006</v>
      </c>
      <c r="V161" s="5">
        <v>0.25555555555555554</v>
      </c>
      <c r="W161">
        <v>92</v>
      </c>
      <c r="X161" s="6">
        <v>0</v>
      </c>
      <c r="Y161" s="6">
        <v>0</v>
      </c>
      <c r="Z161" s="6">
        <v>-35321.428669999994</v>
      </c>
      <c r="AA161" s="6">
        <v>-35321.428669999994</v>
      </c>
      <c r="AB161">
        <v>0</v>
      </c>
      <c r="AC161">
        <v>0</v>
      </c>
      <c r="AD161" s="7">
        <v>5025974.04</v>
      </c>
      <c r="AE161" s="4">
        <v>2.75E-2</v>
      </c>
      <c r="AF161" s="8">
        <v>0</v>
      </c>
      <c r="AG161" s="6">
        <v>0</v>
      </c>
      <c r="AH161" s="6">
        <v>0</v>
      </c>
      <c r="AI161" s="9">
        <v>-35321.428669999994</v>
      </c>
      <c r="AJ161" t="s">
        <v>6</v>
      </c>
      <c r="AK161">
        <f>VLOOKUP(I161,$AR$3:$AS$604,2,FALSE)</f>
        <v>2.75</v>
      </c>
      <c r="AL161" s="8">
        <f t="shared" si="74"/>
        <v>3.7499999999999999E-2</v>
      </c>
      <c r="AM161" s="35">
        <f t="shared" si="75"/>
        <v>1.7500000000000002E-2</v>
      </c>
      <c r="AN161" s="4">
        <f t="shared" si="76"/>
        <v>1.7500000000000002E-2</v>
      </c>
      <c r="AO161" s="36">
        <f t="shared" si="77"/>
        <v>-48165.58455</v>
      </c>
      <c r="AP161" s="37">
        <f t="shared" si="57"/>
        <v>-35321.428669999994</v>
      </c>
      <c r="AQ161" s="36">
        <f t="shared" si="78"/>
        <v>-22477.272789999999</v>
      </c>
      <c r="AR161" s="31">
        <v>44789</v>
      </c>
      <c r="AS161" s="32">
        <v>0.33300000000000002</v>
      </c>
      <c r="AT161" s="10"/>
      <c r="BU161" s="1"/>
      <c r="CC161" s="11"/>
      <c r="CD161" s="11"/>
    </row>
    <row r="162" spans="1:82" ht="15" customHeight="1" x14ac:dyDescent="0.25">
      <c r="A162">
        <v>1990</v>
      </c>
      <c r="B162" t="s">
        <v>295</v>
      </c>
      <c r="C162" t="s">
        <v>296</v>
      </c>
      <c r="D162">
        <v>11516</v>
      </c>
      <c r="E162" t="s">
        <v>2</v>
      </c>
      <c r="F162" t="s">
        <v>3</v>
      </c>
      <c r="G162" t="s">
        <v>4</v>
      </c>
      <c r="H162" t="s">
        <v>95</v>
      </c>
      <c r="I162" s="1">
        <v>44984</v>
      </c>
      <c r="J162" s="1">
        <v>44986</v>
      </c>
      <c r="K162" s="1">
        <v>45078</v>
      </c>
      <c r="L162" s="1">
        <v>44986</v>
      </c>
      <c r="M162" s="2">
        <v>4004362.32</v>
      </c>
      <c r="N162" t="s">
        <v>6</v>
      </c>
      <c r="O162" s="3" t="s">
        <v>7</v>
      </c>
      <c r="P162" t="s">
        <v>8</v>
      </c>
      <c r="Q162" s="4"/>
      <c r="R162" s="1">
        <v>44984</v>
      </c>
      <c r="S162" s="1">
        <v>44986</v>
      </c>
      <c r="T162" s="1">
        <v>45078</v>
      </c>
      <c r="U162" s="1">
        <v>44986</v>
      </c>
      <c r="V162" s="5">
        <v>0.25555555555555554</v>
      </c>
      <c r="W162">
        <v>92</v>
      </c>
      <c r="X162" s="6">
        <v>0</v>
      </c>
      <c r="Y162" s="6">
        <v>0</v>
      </c>
      <c r="Z162" s="6">
        <v>-27793.833933973332</v>
      </c>
      <c r="AA162" s="6">
        <v>-27793.833933973332</v>
      </c>
      <c r="AB162">
        <v>0</v>
      </c>
      <c r="AC162">
        <v>0</v>
      </c>
      <c r="AD162" s="7">
        <v>4004362.32</v>
      </c>
      <c r="AE162" s="4">
        <v>2.7160000000000004E-2</v>
      </c>
      <c r="AF162" s="8">
        <v>0</v>
      </c>
      <c r="AG162" s="6">
        <v>0</v>
      </c>
      <c r="AH162" s="6">
        <v>0</v>
      </c>
      <c r="AI162" s="9">
        <v>-27793.833933973332</v>
      </c>
      <c r="AJ162" t="s">
        <v>6</v>
      </c>
      <c r="AK162">
        <f>VLOOKUP(I162,$AR$3:$AS$604,2,FALSE)</f>
        <v>2.7160000000000002</v>
      </c>
      <c r="AL162" s="8">
        <f t="shared" si="74"/>
        <v>3.7160000000000006E-2</v>
      </c>
      <c r="AM162" s="35">
        <f t="shared" si="75"/>
        <v>1.7160000000000002E-2</v>
      </c>
      <c r="AN162" s="4">
        <f t="shared" si="76"/>
        <v>1.7160000000000002E-2</v>
      </c>
      <c r="AO162" s="36">
        <f t="shared" si="77"/>
        <v>-38027.204307306667</v>
      </c>
      <c r="AP162" s="37">
        <f t="shared" si="57"/>
        <v>-27793.833933973332</v>
      </c>
      <c r="AQ162" s="36">
        <f t="shared" si="78"/>
        <v>-17560.463560640001</v>
      </c>
      <c r="AR162" s="31">
        <v>44790</v>
      </c>
      <c r="AS162" s="32">
        <v>0.35099999999999998</v>
      </c>
      <c r="AT162" s="10"/>
      <c r="BU162" s="1"/>
      <c r="CC162" s="11"/>
      <c r="CD162" s="11"/>
    </row>
    <row r="163" spans="1:82" ht="15" customHeight="1" x14ac:dyDescent="0.25">
      <c r="A163">
        <v>42506</v>
      </c>
      <c r="B163" t="s">
        <v>297</v>
      </c>
      <c r="C163" t="s">
        <v>298</v>
      </c>
      <c r="D163">
        <v>11517</v>
      </c>
      <c r="E163" t="s">
        <v>2</v>
      </c>
      <c r="F163" t="s">
        <v>3</v>
      </c>
      <c r="G163" t="s">
        <v>4</v>
      </c>
      <c r="H163" t="s">
        <v>147</v>
      </c>
      <c r="I163" s="1">
        <v>44927</v>
      </c>
      <c r="J163" s="1">
        <v>44927</v>
      </c>
      <c r="K163" s="1">
        <v>45017</v>
      </c>
      <c r="L163" s="1">
        <v>44927</v>
      </c>
      <c r="M163" s="2">
        <v>4283336.3499999996</v>
      </c>
      <c r="N163" t="s">
        <v>6</v>
      </c>
      <c r="O163" s="3" t="s">
        <v>15</v>
      </c>
      <c r="P163" t="s">
        <v>8</v>
      </c>
      <c r="Q163" s="4">
        <v>1.8800000000000001E-2</v>
      </c>
      <c r="R163" s="1">
        <v>44927</v>
      </c>
      <c r="S163" s="1">
        <v>44927</v>
      </c>
      <c r="T163" s="1">
        <v>45017</v>
      </c>
      <c r="U163" s="1">
        <v>44927</v>
      </c>
      <c r="V163" s="5">
        <v>0.25</v>
      </c>
      <c r="W163">
        <v>90</v>
      </c>
      <c r="X163" s="6">
        <v>0</v>
      </c>
      <c r="Y163" s="6">
        <v>0</v>
      </c>
      <c r="Z163" s="6">
        <v>-22830.182745500002</v>
      </c>
      <c r="AA163" s="6">
        <v>-22830.182745500002</v>
      </c>
      <c r="AB163">
        <v>0</v>
      </c>
      <c r="AC163">
        <v>0</v>
      </c>
      <c r="AD163" s="7">
        <v>4283336.3499999996</v>
      </c>
      <c r="AE163" s="4">
        <v>2.1320000000000002E-2</v>
      </c>
      <c r="AF163" s="8">
        <v>1.8800000000000001E-2</v>
      </c>
      <c r="AG163" s="6">
        <v>0</v>
      </c>
      <c r="AH163" s="6">
        <v>-20131.680844999999</v>
      </c>
      <c r="AI163" s="9">
        <v>-42961.863590499997</v>
      </c>
      <c r="AJ163" t="s">
        <v>6</v>
      </c>
      <c r="AK163">
        <f>VLOOKUP(I163,$AR$3:$AS$604,2,TRUE)</f>
        <v>2.1320000000000001</v>
      </c>
      <c r="AL163" s="8">
        <f t="shared" si="74"/>
        <v>3.1320000000000001E-2</v>
      </c>
      <c r="AM163" s="35">
        <f t="shared" si="75"/>
        <v>1.1320000000000002E-2</v>
      </c>
      <c r="AN163" s="4">
        <f t="shared" si="76"/>
        <v>1.1320000000000002E-2</v>
      </c>
      <c r="AO163" s="36">
        <f t="shared" si="77"/>
        <v>-53670.204465499992</v>
      </c>
      <c r="AP163" s="37">
        <f t="shared" si="57"/>
        <v>-42961.863590499997</v>
      </c>
      <c r="AQ163" s="36">
        <f t="shared" si="78"/>
        <v>-32253.522715499999</v>
      </c>
      <c r="AR163" s="31">
        <v>44791</v>
      </c>
      <c r="AS163" s="32">
        <v>0.39100000000000001</v>
      </c>
      <c r="AT163" s="10"/>
      <c r="BU163" s="1"/>
      <c r="CC163" s="11"/>
      <c r="CD163" s="11"/>
    </row>
    <row r="164" spans="1:82" ht="15" customHeight="1" x14ac:dyDescent="0.25">
      <c r="A164">
        <v>42767</v>
      </c>
      <c r="B164" t="s">
        <v>299</v>
      </c>
      <c r="C164" t="s">
        <v>300</v>
      </c>
      <c r="D164">
        <v>11519</v>
      </c>
      <c r="E164" t="s">
        <v>2</v>
      </c>
      <c r="F164" t="s">
        <v>3</v>
      </c>
      <c r="G164" t="s">
        <v>4</v>
      </c>
      <c r="H164" t="s">
        <v>56</v>
      </c>
      <c r="I164" s="1">
        <v>44924</v>
      </c>
      <c r="J164" s="1">
        <v>44927</v>
      </c>
      <c r="K164" s="1">
        <v>45017</v>
      </c>
      <c r="L164" s="1">
        <v>44927</v>
      </c>
      <c r="M164" s="2">
        <v>2987597.5</v>
      </c>
      <c r="N164" t="s">
        <v>6</v>
      </c>
      <c r="O164" s="3" t="s">
        <v>7</v>
      </c>
      <c r="P164" t="s">
        <v>8</v>
      </c>
      <c r="Q164" s="4">
        <v>1.95E-2</v>
      </c>
      <c r="R164" s="1">
        <v>44924</v>
      </c>
      <c r="S164" s="1">
        <v>44927</v>
      </c>
      <c r="T164" s="1">
        <v>45017</v>
      </c>
      <c r="U164" s="1">
        <v>44927</v>
      </c>
      <c r="V164" s="5">
        <v>0.25</v>
      </c>
      <c r="W164">
        <v>90</v>
      </c>
      <c r="X164" s="6">
        <v>0</v>
      </c>
      <c r="Y164" s="6">
        <v>0</v>
      </c>
      <c r="Z164" s="6">
        <v>-16312.282350000001</v>
      </c>
      <c r="AA164" s="6">
        <v>-16312.282350000001</v>
      </c>
      <c r="AB164">
        <v>0</v>
      </c>
      <c r="AC164">
        <v>0</v>
      </c>
      <c r="AD164" s="7">
        <v>2987597.5</v>
      </c>
      <c r="AE164" s="4">
        <v>2.1840000000000002E-2</v>
      </c>
      <c r="AF164" s="8">
        <v>1.95E-2</v>
      </c>
      <c r="AG164" s="6">
        <v>0</v>
      </c>
      <c r="AH164" s="6">
        <v>-14564.537812500001</v>
      </c>
      <c r="AI164" s="9">
        <v>-30876.8201625</v>
      </c>
      <c r="AJ164" t="s">
        <v>6</v>
      </c>
      <c r="AK164">
        <f t="shared" ref="AK164:AK177" si="79">VLOOKUP(I164,$AR$3:$AS$604,2,FALSE)</f>
        <v>2.1840000000000002</v>
      </c>
      <c r="AL164" s="8">
        <f t="shared" si="74"/>
        <v>3.184E-2</v>
      </c>
      <c r="AM164" s="35">
        <f t="shared" si="75"/>
        <v>1.1840000000000002E-2</v>
      </c>
      <c r="AN164" s="4">
        <f t="shared" si="76"/>
        <v>1.1840000000000002E-2</v>
      </c>
      <c r="AO164" s="36">
        <f t="shared" si="77"/>
        <v>-38345.813912499994</v>
      </c>
      <c r="AP164" s="37">
        <f t="shared" si="57"/>
        <v>-30876.8201625</v>
      </c>
      <c r="AQ164" s="36">
        <f t="shared" si="78"/>
        <v>-23407.826412499999</v>
      </c>
      <c r="AR164" s="31">
        <v>44792</v>
      </c>
      <c r="AS164" s="32">
        <v>0.43</v>
      </c>
      <c r="AT164" s="10"/>
      <c r="BU164" s="1"/>
      <c r="CC164" s="11"/>
      <c r="CD164" s="11"/>
    </row>
    <row r="165" spans="1:82" ht="15" customHeight="1" x14ac:dyDescent="0.25">
      <c r="A165">
        <v>2519</v>
      </c>
      <c r="B165" t="s">
        <v>301</v>
      </c>
      <c r="C165" t="s">
        <v>302</v>
      </c>
      <c r="D165">
        <v>11520</v>
      </c>
      <c r="E165" t="s">
        <v>2</v>
      </c>
      <c r="F165" t="s">
        <v>3</v>
      </c>
      <c r="G165" t="s">
        <v>4</v>
      </c>
      <c r="H165" t="s">
        <v>144</v>
      </c>
      <c r="I165" s="1">
        <v>44897</v>
      </c>
      <c r="J165" s="1">
        <v>44927</v>
      </c>
      <c r="K165" s="1">
        <v>45017</v>
      </c>
      <c r="L165" s="1">
        <v>44927</v>
      </c>
      <c r="M165" s="2">
        <v>3216999.91</v>
      </c>
      <c r="N165" t="s">
        <v>6</v>
      </c>
      <c r="O165" s="3" t="s">
        <v>15</v>
      </c>
      <c r="P165" t="s">
        <v>8</v>
      </c>
      <c r="Q165" s="4">
        <v>1.9E-2</v>
      </c>
      <c r="R165" s="1">
        <v>44897</v>
      </c>
      <c r="S165" s="1">
        <v>44927</v>
      </c>
      <c r="T165" s="1">
        <v>45017</v>
      </c>
      <c r="U165" s="1">
        <v>44927</v>
      </c>
      <c r="V165" s="5">
        <v>0.25</v>
      </c>
      <c r="W165">
        <v>90</v>
      </c>
      <c r="X165" s="6">
        <v>0</v>
      </c>
      <c r="Y165" s="6">
        <v>0</v>
      </c>
      <c r="Z165" s="6">
        <v>-15883.937055625001</v>
      </c>
      <c r="AA165" s="6">
        <v>-15883.937055625001</v>
      </c>
      <c r="AB165">
        <v>0</v>
      </c>
      <c r="AC165">
        <v>0</v>
      </c>
      <c r="AD165" s="7">
        <v>3216999.91</v>
      </c>
      <c r="AE165" s="4">
        <v>1.975E-2</v>
      </c>
      <c r="AF165" s="8">
        <v>1.9E-2</v>
      </c>
      <c r="AG165" s="6">
        <v>0</v>
      </c>
      <c r="AH165" s="6">
        <v>-15280.749572500001</v>
      </c>
      <c r="AI165" s="9">
        <v>-31164.686628125004</v>
      </c>
      <c r="AJ165" t="s">
        <v>6</v>
      </c>
      <c r="AK165">
        <f t="shared" si="79"/>
        <v>1.9750000000000001</v>
      </c>
      <c r="AL165" s="8">
        <f t="shared" si="74"/>
        <v>2.9749999999999999E-2</v>
      </c>
      <c r="AM165" s="35">
        <f t="shared" si="75"/>
        <v>9.75E-3</v>
      </c>
      <c r="AN165" s="4">
        <f t="shared" si="76"/>
        <v>9.75E-3</v>
      </c>
      <c r="AO165" s="36">
        <f t="shared" si="77"/>
        <v>-39207.186403125001</v>
      </c>
      <c r="AP165" s="37">
        <f t="shared" si="57"/>
        <v>-31164.686628125004</v>
      </c>
      <c r="AQ165" s="36">
        <f t="shared" si="78"/>
        <v>-23122.186853125</v>
      </c>
      <c r="AR165" s="31">
        <v>44795</v>
      </c>
      <c r="AS165" s="32">
        <v>0.45300000000000001</v>
      </c>
      <c r="AT165" s="10"/>
      <c r="BU165" s="1"/>
      <c r="CC165" s="11"/>
      <c r="CD165" s="11"/>
    </row>
    <row r="166" spans="1:82" ht="15" customHeight="1" x14ac:dyDescent="0.25">
      <c r="A166">
        <v>36157</v>
      </c>
      <c r="B166" t="s">
        <v>303</v>
      </c>
      <c r="C166" t="s">
        <v>304</v>
      </c>
      <c r="D166">
        <v>11522</v>
      </c>
      <c r="E166" t="s">
        <v>2</v>
      </c>
      <c r="F166" t="s">
        <v>3</v>
      </c>
      <c r="G166" t="s">
        <v>4</v>
      </c>
      <c r="H166" t="s">
        <v>42</v>
      </c>
      <c r="I166" s="1">
        <v>44924</v>
      </c>
      <c r="J166" s="1">
        <v>44954</v>
      </c>
      <c r="K166" s="1">
        <v>45044</v>
      </c>
      <c r="L166" s="1">
        <v>44954</v>
      </c>
      <c r="M166" s="2">
        <v>230144.82</v>
      </c>
      <c r="N166" t="s">
        <v>6</v>
      </c>
      <c r="O166" s="3" t="s">
        <v>15</v>
      </c>
      <c r="P166" t="s">
        <v>8</v>
      </c>
      <c r="Q166" s="4">
        <v>1.7500000000000002E-2</v>
      </c>
      <c r="R166" s="1">
        <v>44924</v>
      </c>
      <c r="S166" s="1">
        <v>44954</v>
      </c>
      <c r="T166" s="1">
        <v>45044</v>
      </c>
      <c r="U166" s="1">
        <v>44954</v>
      </c>
      <c r="V166" s="5">
        <v>0.25</v>
      </c>
      <c r="W166">
        <v>90</v>
      </c>
      <c r="X166" s="6">
        <v>0</v>
      </c>
      <c r="Y166" s="6">
        <v>0</v>
      </c>
      <c r="Z166" s="6">
        <v>-1256.5907172000002</v>
      </c>
      <c r="AA166" s="6">
        <v>-1256.5907172000002</v>
      </c>
      <c r="AB166">
        <v>0</v>
      </c>
      <c r="AC166">
        <v>0</v>
      </c>
      <c r="AD166" s="7">
        <v>230144.82</v>
      </c>
      <c r="AE166" s="4">
        <v>2.1840000000000002E-2</v>
      </c>
      <c r="AF166" s="8">
        <v>1.7500000000000002E-2</v>
      </c>
      <c r="AG166" s="6">
        <v>0</v>
      </c>
      <c r="AH166" s="6">
        <v>-1006.8835875000001</v>
      </c>
      <c r="AI166" s="9">
        <v>-2263.4743047000002</v>
      </c>
      <c r="AJ166" t="s">
        <v>6</v>
      </c>
      <c r="AK166">
        <f t="shared" si="79"/>
        <v>2.1840000000000002</v>
      </c>
      <c r="AL166" s="8">
        <f t="shared" si="74"/>
        <v>3.184E-2</v>
      </c>
      <c r="AM166" s="35">
        <f t="shared" si="75"/>
        <v>1.1840000000000002E-2</v>
      </c>
      <c r="AN166" s="4">
        <f t="shared" si="76"/>
        <v>1.1840000000000002E-2</v>
      </c>
      <c r="AO166" s="36">
        <f t="shared" si="77"/>
        <v>-2838.8363547000004</v>
      </c>
      <c r="AP166" s="37">
        <f t="shared" si="57"/>
        <v>-2263.4743047000002</v>
      </c>
      <c r="AQ166" s="36">
        <f t="shared" si="78"/>
        <v>-1688.1122547000004</v>
      </c>
      <c r="AR166" s="31">
        <v>44796</v>
      </c>
      <c r="AS166" s="32">
        <v>0.46800000000000003</v>
      </c>
      <c r="AT166" s="10"/>
      <c r="BU166" s="1"/>
      <c r="CC166" s="11"/>
      <c r="CD166" s="11"/>
    </row>
    <row r="167" spans="1:82" ht="15" customHeight="1" x14ac:dyDescent="0.25">
      <c r="A167">
        <v>33204</v>
      </c>
      <c r="B167" t="s">
        <v>305</v>
      </c>
      <c r="C167" t="s">
        <v>306</v>
      </c>
      <c r="D167">
        <v>11525</v>
      </c>
      <c r="E167" t="s">
        <v>2</v>
      </c>
      <c r="F167" t="s">
        <v>3</v>
      </c>
      <c r="G167" t="s">
        <v>4</v>
      </c>
      <c r="H167" t="s">
        <v>156</v>
      </c>
      <c r="I167" s="1">
        <v>44987</v>
      </c>
      <c r="J167" s="1">
        <v>45016</v>
      </c>
      <c r="K167" s="1">
        <v>45107</v>
      </c>
      <c r="L167" s="1">
        <v>45107</v>
      </c>
      <c r="M167" s="2">
        <v>145645.15</v>
      </c>
      <c r="N167" t="s">
        <v>6</v>
      </c>
      <c r="O167" s="12" t="s">
        <v>15</v>
      </c>
      <c r="P167" t="s">
        <v>8</v>
      </c>
      <c r="Q167" s="4">
        <v>1.6E-2</v>
      </c>
      <c r="R167" s="1">
        <v>44987</v>
      </c>
      <c r="S167" s="1">
        <v>45016</v>
      </c>
      <c r="T167" s="1">
        <v>45107</v>
      </c>
      <c r="U167" s="1">
        <v>45107</v>
      </c>
      <c r="V167" s="5">
        <v>0.25277777777777777</v>
      </c>
      <c r="W167">
        <v>91</v>
      </c>
      <c r="X167" s="6">
        <v>0</v>
      </c>
      <c r="Y167" s="6">
        <v>0</v>
      </c>
      <c r="Z167" s="6">
        <v>-1031.2121646847222</v>
      </c>
      <c r="AA167" s="6">
        <v>-1031.2121646847222</v>
      </c>
      <c r="AB167">
        <v>0</v>
      </c>
      <c r="AC167">
        <v>0</v>
      </c>
      <c r="AD167" s="7">
        <v>145645.15</v>
      </c>
      <c r="AE167" s="4">
        <v>2.801E-2</v>
      </c>
      <c r="AF167" s="8">
        <v>1.6E-2</v>
      </c>
      <c r="AG167" s="6">
        <v>0</v>
      </c>
      <c r="AH167" s="6">
        <v>-589.05371777777771</v>
      </c>
      <c r="AI167" s="9">
        <v>-1620.2658824625</v>
      </c>
      <c r="AJ167" t="s">
        <v>6</v>
      </c>
      <c r="AK167">
        <f t="shared" si="79"/>
        <v>2.8010000000000002</v>
      </c>
      <c r="AL167" s="8">
        <f t="shared" si="74"/>
        <v>3.8010000000000002E-2</v>
      </c>
      <c r="AM167" s="35">
        <f t="shared" si="75"/>
        <v>1.8009999999999998E-2</v>
      </c>
      <c r="AN167" s="4">
        <f t="shared" si="76"/>
        <v>1.8009999999999998E-2</v>
      </c>
      <c r="AO167" s="36">
        <f t="shared" si="77"/>
        <v>-1988.4244560736111</v>
      </c>
      <c r="AP167" s="37">
        <f t="shared" si="57"/>
        <v>-1620.2658824625</v>
      </c>
      <c r="AQ167" s="36">
        <f t="shared" si="78"/>
        <v>-1252.1073088513888</v>
      </c>
      <c r="AR167" s="31">
        <v>44797</v>
      </c>
      <c r="AS167" s="32">
        <v>0.49299999999999999</v>
      </c>
      <c r="AT167" s="10"/>
      <c r="BU167" s="1"/>
      <c r="CC167" s="11"/>
      <c r="CD167" s="11"/>
    </row>
    <row r="168" spans="1:82" ht="15" customHeight="1" x14ac:dyDescent="0.25">
      <c r="A168">
        <v>5380</v>
      </c>
      <c r="B168" t="s">
        <v>307</v>
      </c>
      <c r="C168" t="s">
        <v>308</v>
      </c>
      <c r="D168">
        <v>11527</v>
      </c>
      <c r="E168" t="s">
        <v>2</v>
      </c>
      <c r="F168" t="s">
        <v>3</v>
      </c>
      <c r="G168" t="s">
        <v>4</v>
      </c>
      <c r="H168" t="s">
        <v>95</v>
      </c>
      <c r="I168" s="1">
        <v>44924</v>
      </c>
      <c r="J168" s="1">
        <v>44927</v>
      </c>
      <c r="K168" s="1">
        <v>45017</v>
      </c>
      <c r="L168" s="1">
        <v>44927</v>
      </c>
      <c r="M168" s="2">
        <v>12116578.99</v>
      </c>
      <c r="N168" t="s">
        <v>6</v>
      </c>
      <c r="O168" s="12" t="s">
        <v>7</v>
      </c>
      <c r="P168" t="s">
        <v>8</v>
      </c>
      <c r="Q168" s="4">
        <v>1.7999999999999999E-2</v>
      </c>
      <c r="R168" s="1">
        <v>44924</v>
      </c>
      <c r="S168" s="1">
        <v>44927</v>
      </c>
      <c r="T168" s="1">
        <v>45017</v>
      </c>
      <c r="U168" s="1">
        <v>44927</v>
      </c>
      <c r="V168" s="5">
        <v>0.25</v>
      </c>
      <c r="W168">
        <v>90</v>
      </c>
      <c r="X168" s="6">
        <v>0</v>
      </c>
      <c r="Y168" s="6">
        <v>0</v>
      </c>
      <c r="Z168" s="6">
        <v>-66156.521285400013</v>
      </c>
      <c r="AA168" s="6">
        <v>-66156.521285400013</v>
      </c>
      <c r="AB168">
        <v>0</v>
      </c>
      <c r="AC168">
        <v>0</v>
      </c>
      <c r="AD168" s="7">
        <v>12116578.99</v>
      </c>
      <c r="AE168" s="4">
        <v>2.1840000000000002E-2</v>
      </c>
      <c r="AF168" s="8">
        <v>1.7999999999999999E-2</v>
      </c>
      <c r="AG168" s="6">
        <v>0</v>
      </c>
      <c r="AH168" s="6">
        <v>-54524.605454999997</v>
      </c>
      <c r="AI168" s="9">
        <v>-120681.12674040001</v>
      </c>
      <c r="AJ168" t="s">
        <v>6</v>
      </c>
      <c r="AK168">
        <f t="shared" si="79"/>
        <v>2.1840000000000002</v>
      </c>
      <c r="AL168" s="8">
        <f t="shared" si="74"/>
        <v>3.184E-2</v>
      </c>
      <c r="AM168" s="35">
        <f t="shared" si="75"/>
        <v>1.1840000000000002E-2</v>
      </c>
      <c r="AN168" s="4">
        <f t="shared" si="76"/>
        <v>1.1840000000000002E-2</v>
      </c>
      <c r="AO168" s="36">
        <f t="shared" si="77"/>
        <v>-150972.57421539997</v>
      </c>
      <c r="AP168" s="37">
        <f t="shared" si="57"/>
        <v>-120681.12674040001</v>
      </c>
      <c r="AQ168" s="36">
        <f t="shared" si="78"/>
        <v>-90389.679265400002</v>
      </c>
      <c r="AR168" s="31">
        <v>44798</v>
      </c>
      <c r="AS168" s="32">
        <v>0.51800000000000002</v>
      </c>
      <c r="AT168" s="10"/>
      <c r="BU168" s="1"/>
      <c r="CC168" s="11"/>
      <c r="CD168" s="11"/>
    </row>
    <row r="169" spans="1:82" ht="15" customHeight="1" x14ac:dyDescent="0.25">
      <c r="A169">
        <v>5335</v>
      </c>
      <c r="B169" t="s">
        <v>309</v>
      </c>
      <c r="C169" t="s">
        <v>310</v>
      </c>
      <c r="D169">
        <v>11528</v>
      </c>
      <c r="E169" t="s">
        <v>2</v>
      </c>
      <c r="F169" t="s">
        <v>3</v>
      </c>
      <c r="G169" t="s">
        <v>4</v>
      </c>
      <c r="H169" t="s">
        <v>95</v>
      </c>
      <c r="I169" s="1">
        <v>44924</v>
      </c>
      <c r="J169" s="1">
        <v>44927</v>
      </c>
      <c r="K169" s="1">
        <v>45017</v>
      </c>
      <c r="L169" s="1">
        <v>44927</v>
      </c>
      <c r="M169" s="2">
        <v>6325451.96</v>
      </c>
      <c r="N169" t="s">
        <v>6</v>
      </c>
      <c r="O169" s="12" t="s">
        <v>7</v>
      </c>
      <c r="P169" t="s">
        <v>8</v>
      </c>
      <c r="Q169" s="4">
        <v>1.7999999999999999E-2</v>
      </c>
      <c r="R169" s="1">
        <v>44924</v>
      </c>
      <c r="S169" s="1">
        <v>44927</v>
      </c>
      <c r="T169" s="1">
        <v>45017</v>
      </c>
      <c r="U169" s="1">
        <v>44927</v>
      </c>
      <c r="V169" s="5">
        <v>0.25</v>
      </c>
      <c r="W169">
        <v>90</v>
      </c>
      <c r="X169" s="6">
        <v>0</v>
      </c>
      <c r="Y169" s="6">
        <v>0</v>
      </c>
      <c r="Z169" s="6">
        <v>-34536.967701600006</v>
      </c>
      <c r="AA169" s="6">
        <v>-34536.967701600006</v>
      </c>
      <c r="AB169">
        <v>0</v>
      </c>
      <c r="AC169">
        <v>0</v>
      </c>
      <c r="AD169" s="7">
        <v>6325451.96</v>
      </c>
      <c r="AE169" s="4">
        <v>2.1840000000000002E-2</v>
      </c>
      <c r="AF169" s="8">
        <v>1.7999999999999999E-2</v>
      </c>
      <c r="AG169" s="6">
        <v>0</v>
      </c>
      <c r="AH169" s="6">
        <v>-28464.533819999997</v>
      </c>
      <c r="AI169" s="9">
        <v>-63001.501521600003</v>
      </c>
      <c r="AJ169" t="s">
        <v>6</v>
      </c>
      <c r="AK169">
        <f t="shared" si="79"/>
        <v>2.1840000000000002</v>
      </c>
      <c r="AL169" s="8">
        <f t="shared" si="74"/>
        <v>3.184E-2</v>
      </c>
      <c r="AM169" s="35">
        <f t="shared" si="75"/>
        <v>1.1840000000000002E-2</v>
      </c>
      <c r="AN169" s="4">
        <f t="shared" si="76"/>
        <v>1.1840000000000002E-2</v>
      </c>
      <c r="AO169" s="36">
        <f t="shared" si="77"/>
        <v>-78815.131421599988</v>
      </c>
      <c r="AP169" s="37">
        <f t="shared" si="57"/>
        <v>-63001.501521600003</v>
      </c>
      <c r="AQ169" s="36">
        <f t="shared" si="78"/>
        <v>-47187.871621599996</v>
      </c>
      <c r="AR169" s="31">
        <v>44799</v>
      </c>
      <c r="AS169" s="32">
        <v>0.54200000000000004</v>
      </c>
      <c r="AT169" s="10"/>
      <c r="BU169" s="1"/>
      <c r="CC169" s="11"/>
      <c r="CD169" s="11"/>
    </row>
    <row r="170" spans="1:82" ht="15" customHeight="1" x14ac:dyDescent="0.25">
      <c r="A170">
        <v>42457</v>
      </c>
      <c r="B170" t="s">
        <v>311</v>
      </c>
      <c r="C170" t="s">
        <v>312</v>
      </c>
      <c r="D170">
        <v>11531</v>
      </c>
      <c r="E170" t="s">
        <v>2</v>
      </c>
      <c r="F170" t="s">
        <v>3</v>
      </c>
      <c r="G170" t="s">
        <v>4</v>
      </c>
      <c r="H170" t="s">
        <v>167</v>
      </c>
      <c r="I170" s="1">
        <v>44866</v>
      </c>
      <c r="J170" s="1">
        <v>44927</v>
      </c>
      <c r="K170" s="1">
        <v>45017</v>
      </c>
      <c r="L170" s="1">
        <v>44927</v>
      </c>
      <c r="M170" s="2">
        <v>4290634.21</v>
      </c>
      <c r="N170" t="s">
        <v>6</v>
      </c>
      <c r="O170" s="8" t="s">
        <v>15</v>
      </c>
      <c r="P170" t="s">
        <v>8</v>
      </c>
      <c r="Q170" s="4">
        <v>1.95E-2</v>
      </c>
      <c r="R170" s="1">
        <v>44866</v>
      </c>
      <c r="S170" s="1">
        <v>44927</v>
      </c>
      <c r="T170" s="1">
        <v>45017</v>
      </c>
      <c r="U170" s="1">
        <v>44927</v>
      </c>
      <c r="V170" s="5">
        <v>0.25</v>
      </c>
      <c r="W170">
        <v>90</v>
      </c>
      <c r="X170" s="6">
        <v>0</v>
      </c>
      <c r="Y170" s="6">
        <v>0</v>
      </c>
      <c r="Z170" s="6">
        <v>-18632.079056924998</v>
      </c>
      <c r="AA170" s="6">
        <v>-18632.079056924998</v>
      </c>
      <c r="AB170">
        <v>0</v>
      </c>
      <c r="AC170">
        <v>0</v>
      </c>
      <c r="AD170" s="7">
        <v>4290634.21</v>
      </c>
      <c r="AE170" s="4">
        <v>1.737E-2</v>
      </c>
      <c r="AF170" s="8">
        <v>1.95E-2</v>
      </c>
      <c r="AG170" s="6">
        <v>0</v>
      </c>
      <c r="AH170" s="6">
        <v>-20916.841773749999</v>
      </c>
      <c r="AI170" s="9">
        <v>-39548.920830674993</v>
      </c>
      <c r="AJ170" t="s">
        <v>6</v>
      </c>
      <c r="AK170">
        <f t="shared" si="79"/>
        <v>1.7370000000000001</v>
      </c>
      <c r="AL170" s="8">
        <f t="shared" si="74"/>
        <v>2.7369999999999998E-2</v>
      </c>
      <c r="AM170" s="35">
        <f t="shared" si="75"/>
        <v>7.3699999999999998E-3</v>
      </c>
      <c r="AN170" s="4">
        <f t="shared" si="76"/>
        <v>7.3699999999999998E-3</v>
      </c>
      <c r="AO170" s="36">
        <f t="shared" si="77"/>
        <v>-50275.506355674996</v>
      </c>
      <c r="AP170" s="37">
        <f t="shared" si="57"/>
        <v>-39548.920830674993</v>
      </c>
      <c r="AQ170" s="36">
        <f t="shared" si="78"/>
        <v>-28822.335305674998</v>
      </c>
      <c r="AR170" s="31">
        <v>44802</v>
      </c>
      <c r="AS170" s="32">
        <v>0.58199999999999996</v>
      </c>
      <c r="AT170" s="10"/>
      <c r="BU170" s="1"/>
      <c r="CC170" s="11"/>
      <c r="CD170" s="11"/>
    </row>
    <row r="171" spans="1:82" ht="15" customHeight="1" x14ac:dyDescent="0.25">
      <c r="A171">
        <v>42954</v>
      </c>
      <c r="B171" t="s">
        <v>313</v>
      </c>
      <c r="C171" t="s">
        <v>314</v>
      </c>
      <c r="D171">
        <v>11532</v>
      </c>
      <c r="E171" t="s">
        <v>2</v>
      </c>
      <c r="F171" t="s">
        <v>3</v>
      </c>
      <c r="G171" t="s">
        <v>4</v>
      </c>
      <c r="H171" t="s">
        <v>156</v>
      </c>
      <c r="I171" s="1">
        <v>44924</v>
      </c>
      <c r="J171" s="1">
        <v>44927</v>
      </c>
      <c r="K171" s="1">
        <v>45017</v>
      </c>
      <c r="L171" s="1">
        <v>44927</v>
      </c>
      <c r="M171" s="2">
        <v>3321129.3</v>
      </c>
      <c r="N171" t="s">
        <v>6</v>
      </c>
      <c r="O171" s="8" t="s">
        <v>15</v>
      </c>
      <c r="P171" t="s">
        <v>8</v>
      </c>
      <c r="Q171" s="4"/>
      <c r="R171" s="1">
        <v>44924</v>
      </c>
      <c r="S171" s="1">
        <v>44927</v>
      </c>
      <c r="T171" s="1">
        <v>45017</v>
      </c>
      <c r="U171" s="1">
        <v>44927</v>
      </c>
      <c r="V171" s="5">
        <v>0.25</v>
      </c>
      <c r="W171">
        <v>90</v>
      </c>
      <c r="X171" s="6">
        <v>0</v>
      </c>
      <c r="Y171" s="6">
        <v>0</v>
      </c>
      <c r="Z171" s="6">
        <v>-18133.365978000002</v>
      </c>
      <c r="AA171" s="6">
        <v>-18133.365978000002</v>
      </c>
      <c r="AB171">
        <v>0</v>
      </c>
      <c r="AC171">
        <v>0</v>
      </c>
      <c r="AD171" s="7">
        <v>3321129.3</v>
      </c>
      <c r="AE171" s="4">
        <v>2.1840000000000002E-2</v>
      </c>
      <c r="AF171" s="8">
        <v>0</v>
      </c>
      <c r="AG171" s="6">
        <v>0</v>
      </c>
      <c r="AH171" s="6">
        <v>0</v>
      </c>
      <c r="AI171" s="9">
        <v>-18133.365978000002</v>
      </c>
      <c r="AJ171" t="s">
        <v>6</v>
      </c>
      <c r="AK171">
        <f t="shared" si="79"/>
        <v>2.1840000000000002</v>
      </c>
      <c r="AL171" s="8">
        <f t="shared" si="74"/>
        <v>3.184E-2</v>
      </c>
      <c r="AM171" s="35">
        <f t="shared" si="75"/>
        <v>1.1840000000000002E-2</v>
      </c>
      <c r="AN171" s="4">
        <f t="shared" si="76"/>
        <v>1.1840000000000002E-2</v>
      </c>
      <c r="AO171" s="36">
        <f t="shared" si="77"/>
        <v>-26436.189227999999</v>
      </c>
      <c r="AP171" s="37">
        <f t="shared" si="57"/>
        <v>-18133.365978000002</v>
      </c>
      <c r="AQ171" s="36">
        <f t="shared" si="78"/>
        <v>-9830.5427280000004</v>
      </c>
      <c r="AR171" s="31">
        <v>44803</v>
      </c>
      <c r="AS171" s="32">
        <v>0.62</v>
      </c>
      <c r="AT171" s="10"/>
      <c r="BU171" s="1"/>
      <c r="CC171" s="11"/>
      <c r="CD171" s="11"/>
    </row>
    <row r="172" spans="1:82" ht="15" customHeight="1" x14ac:dyDescent="0.25">
      <c r="A172">
        <v>42718</v>
      </c>
      <c r="B172" t="s">
        <v>315</v>
      </c>
      <c r="C172" t="s">
        <v>316</v>
      </c>
      <c r="D172">
        <v>11533</v>
      </c>
      <c r="E172" t="s">
        <v>2</v>
      </c>
      <c r="F172" t="s">
        <v>3</v>
      </c>
      <c r="G172" t="s">
        <v>4</v>
      </c>
      <c r="H172" t="s">
        <v>56</v>
      </c>
      <c r="I172" s="1">
        <v>44924</v>
      </c>
      <c r="J172" s="1">
        <v>44927</v>
      </c>
      <c r="K172" s="1">
        <v>45017</v>
      </c>
      <c r="L172" s="1">
        <v>44927</v>
      </c>
      <c r="M172" s="2">
        <v>2609072</v>
      </c>
      <c r="N172" t="s">
        <v>6</v>
      </c>
      <c r="O172" t="s">
        <v>7</v>
      </c>
      <c r="P172" t="s">
        <v>8</v>
      </c>
      <c r="Q172" s="4">
        <v>1.95E-2</v>
      </c>
      <c r="R172" s="1">
        <v>44924</v>
      </c>
      <c r="S172" s="1">
        <v>44927</v>
      </c>
      <c r="T172" s="1">
        <v>45017</v>
      </c>
      <c r="U172" s="1">
        <v>44927</v>
      </c>
      <c r="V172" s="5">
        <v>0.25</v>
      </c>
      <c r="W172">
        <v>90</v>
      </c>
      <c r="X172" s="6">
        <v>0</v>
      </c>
      <c r="Y172" s="6">
        <v>0</v>
      </c>
      <c r="Z172" s="6">
        <v>-14245.533120000002</v>
      </c>
      <c r="AA172" s="6">
        <v>-14245.533120000002</v>
      </c>
      <c r="AB172">
        <v>0</v>
      </c>
      <c r="AC172">
        <v>0</v>
      </c>
      <c r="AD172" s="7">
        <v>2609072</v>
      </c>
      <c r="AE172" s="4">
        <v>2.1840000000000002E-2</v>
      </c>
      <c r="AF172" s="8">
        <v>1.95E-2</v>
      </c>
      <c r="AG172" s="6">
        <v>0</v>
      </c>
      <c r="AH172" s="6">
        <v>-12719.226000000001</v>
      </c>
      <c r="AI172" s="9">
        <v>-26964.759120000002</v>
      </c>
      <c r="AJ172" t="s">
        <v>6</v>
      </c>
      <c r="AK172">
        <f t="shared" si="79"/>
        <v>2.1840000000000002</v>
      </c>
      <c r="AL172" s="8">
        <f t="shared" si="74"/>
        <v>3.184E-2</v>
      </c>
      <c r="AM172" s="35">
        <f t="shared" si="75"/>
        <v>1.1840000000000002E-2</v>
      </c>
      <c r="AN172" s="4">
        <f t="shared" si="76"/>
        <v>1.1840000000000002E-2</v>
      </c>
      <c r="AO172" s="36">
        <f t="shared" si="77"/>
        <v>-33487.439119999995</v>
      </c>
      <c r="AP172" s="37">
        <f t="shared" si="57"/>
        <v>-26964.759120000002</v>
      </c>
      <c r="AQ172" s="36">
        <f t="shared" si="78"/>
        <v>-20442.079119999999</v>
      </c>
      <c r="AR172" s="31">
        <v>44804</v>
      </c>
      <c r="AS172" s="32">
        <v>0.65400000000000003</v>
      </c>
      <c r="AT172" s="10"/>
      <c r="BU172" s="1"/>
      <c r="CC172" s="11"/>
      <c r="CD172" s="11"/>
    </row>
    <row r="173" spans="1:82" ht="15" customHeight="1" x14ac:dyDescent="0.25">
      <c r="A173">
        <v>6846</v>
      </c>
      <c r="B173" t="s">
        <v>319</v>
      </c>
      <c r="C173" t="s">
        <v>320</v>
      </c>
      <c r="D173">
        <v>11545</v>
      </c>
      <c r="E173" t="s">
        <v>2</v>
      </c>
      <c r="F173" t="s">
        <v>3</v>
      </c>
      <c r="G173" t="s">
        <v>4</v>
      </c>
      <c r="H173" t="s">
        <v>321</v>
      </c>
      <c r="I173" s="1">
        <v>44929</v>
      </c>
      <c r="J173" s="1">
        <v>44931</v>
      </c>
      <c r="K173" s="1">
        <v>44962</v>
      </c>
      <c r="L173" s="1">
        <v>44962</v>
      </c>
      <c r="M173" s="2">
        <v>8799999.8000000007</v>
      </c>
      <c r="N173" t="s">
        <v>6</v>
      </c>
      <c r="O173" t="s">
        <v>7</v>
      </c>
      <c r="P173" t="s">
        <v>8</v>
      </c>
      <c r="Q173" s="4">
        <v>1.8749999999999999E-2</v>
      </c>
      <c r="R173" s="1">
        <v>44929</v>
      </c>
      <c r="S173" s="1">
        <v>44931</v>
      </c>
      <c r="T173" s="1">
        <v>44962</v>
      </c>
      <c r="U173" s="1">
        <v>44962</v>
      </c>
      <c r="V173" s="5">
        <v>8.611111111111111E-2</v>
      </c>
      <c r="W173">
        <v>31</v>
      </c>
      <c r="X173" s="6">
        <v>0</v>
      </c>
      <c r="Y173" s="6">
        <v>0</v>
      </c>
      <c r="Z173" s="6">
        <v>-16458.932959266669</v>
      </c>
      <c r="AA173" s="6">
        <v>-16458.932959266669</v>
      </c>
      <c r="AB173">
        <v>0</v>
      </c>
      <c r="AC173">
        <v>0</v>
      </c>
      <c r="AD173" s="7">
        <v>8799999.8000000007</v>
      </c>
      <c r="AE173" s="4">
        <v>2.1720000000000003E-2</v>
      </c>
      <c r="AF173" s="8">
        <v>1.8749999999999999E-2</v>
      </c>
      <c r="AG173" s="6">
        <v>0</v>
      </c>
      <c r="AH173" s="6">
        <v>-14208.333010416667</v>
      </c>
      <c r="AI173" s="9">
        <v>-30667.265969683336</v>
      </c>
      <c r="AJ173" t="s">
        <v>6</v>
      </c>
      <c r="AK173">
        <f t="shared" si="79"/>
        <v>2.1720000000000002</v>
      </c>
      <c r="AL173" s="8">
        <f t="shared" si="74"/>
        <v>3.1720000000000005E-2</v>
      </c>
      <c r="AM173" s="35">
        <f t="shared" si="75"/>
        <v>1.1720000000000003E-2</v>
      </c>
      <c r="AN173" s="4">
        <f t="shared" si="76"/>
        <v>1.1720000000000003E-2</v>
      </c>
      <c r="AO173" s="36">
        <f t="shared" si="77"/>
        <v>-38245.043575238895</v>
      </c>
      <c r="AP173" s="37">
        <f t="shared" si="57"/>
        <v>-30667.265969683336</v>
      </c>
      <c r="AQ173" s="36">
        <f t="shared" si="78"/>
        <v>-23089.488364127781</v>
      </c>
      <c r="AR173" s="31">
        <v>44805</v>
      </c>
      <c r="AS173" s="32">
        <v>0.71199999999999997</v>
      </c>
      <c r="AT173" s="10"/>
      <c r="BU173" s="1"/>
      <c r="CC173" s="11"/>
      <c r="CD173" s="11"/>
    </row>
    <row r="174" spans="1:82" ht="15" customHeight="1" x14ac:dyDescent="0.25">
      <c r="A174">
        <v>6847</v>
      </c>
      <c r="B174" t="s">
        <v>319</v>
      </c>
      <c r="C174" t="s">
        <v>320</v>
      </c>
      <c r="D174">
        <v>11545</v>
      </c>
      <c r="E174" t="s">
        <v>2</v>
      </c>
      <c r="F174" t="s">
        <v>3</v>
      </c>
      <c r="G174" t="s">
        <v>4</v>
      </c>
      <c r="H174" t="s">
        <v>321</v>
      </c>
      <c r="I174" s="1">
        <v>44929</v>
      </c>
      <c r="J174" s="1">
        <v>44962</v>
      </c>
      <c r="K174" s="1">
        <v>44990</v>
      </c>
      <c r="L174" s="1">
        <v>44990</v>
      </c>
      <c r="M174" s="2">
        <v>8763333.1300000008</v>
      </c>
      <c r="N174" t="s">
        <v>6</v>
      </c>
      <c r="O174" t="s">
        <v>7</v>
      </c>
      <c r="P174" t="s">
        <v>8</v>
      </c>
      <c r="Q174" s="4">
        <v>1.8749999999999999E-2</v>
      </c>
      <c r="R174" s="1">
        <v>44929</v>
      </c>
      <c r="S174" s="1">
        <v>44962</v>
      </c>
      <c r="T174" s="1">
        <v>44990</v>
      </c>
      <c r="U174" s="1">
        <v>44990</v>
      </c>
      <c r="V174" s="5">
        <v>7.7777777777777779E-2</v>
      </c>
      <c r="W174">
        <v>28</v>
      </c>
      <c r="X174" s="6">
        <v>0</v>
      </c>
      <c r="Y174" s="6">
        <v>0</v>
      </c>
      <c r="Z174" s="6">
        <v>-14804.190767613338</v>
      </c>
      <c r="AA174" s="6">
        <v>-14804.190767613338</v>
      </c>
      <c r="AB174">
        <v>0</v>
      </c>
      <c r="AC174">
        <v>0</v>
      </c>
      <c r="AD174" s="7">
        <v>8763333.1300000008</v>
      </c>
      <c r="AE174" s="4">
        <v>2.1720000000000003E-2</v>
      </c>
      <c r="AF174" s="8">
        <v>1.8749999999999999E-2</v>
      </c>
      <c r="AG174" s="6">
        <v>0</v>
      </c>
      <c r="AH174" s="6">
        <v>-12779.860814583335</v>
      </c>
      <c r="AI174" s="9">
        <v>-27584.051582196673</v>
      </c>
      <c r="AJ174" t="s">
        <v>6</v>
      </c>
      <c r="AK174">
        <f t="shared" si="79"/>
        <v>2.1720000000000002</v>
      </c>
      <c r="AL174" s="8">
        <f t="shared" si="74"/>
        <v>3.1720000000000005E-2</v>
      </c>
      <c r="AM174" s="35">
        <f t="shared" si="75"/>
        <v>1.1720000000000003E-2</v>
      </c>
      <c r="AN174" s="4">
        <f t="shared" si="76"/>
        <v>1.1720000000000003E-2</v>
      </c>
      <c r="AO174" s="36">
        <f t="shared" si="77"/>
        <v>-34399.977349974448</v>
      </c>
      <c r="AP174" s="37">
        <f t="shared" si="57"/>
        <v>-27584.051582196673</v>
      </c>
      <c r="AQ174" s="36">
        <f t="shared" si="78"/>
        <v>-20768.125814418894</v>
      </c>
      <c r="AR174" s="31">
        <v>44806</v>
      </c>
      <c r="AS174" s="32">
        <v>0.76300000000000001</v>
      </c>
      <c r="AT174" s="10"/>
      <c r="BU174" s="1"/>
      <c r="CC174" s="11"/>
      <c r="CD174" s="11"/>
    </row>
    <row r="175" spans="1:82" ht="15" customHeight="1" x14ac:dyDescent="0.25">
      <c r="A175">
        <v>6848</v>
      </c>
      <c r="B175" t="s">
        <v>319</v>
      </c>
      <c r="C175" t="s">
        <v>320</v>
      </c>
      <c r="D175">
        <v>11545</v>
      </c>
      <c r="E175" t="s">
        <v>2</v>
      </c>
      <c r="F175" t="s">
        <v>3</v>
      </c>
      <c r="G175" t="s">
        <v>4</v>
      </c>
      <c r="H175" t="s">
        <v>321</v>
      </c>
      <c r="I175" s="1">
        <v>44929</v>
      </c>
      <c r="J175" s="1">
        <v>44990</v>
      </c>
      <c r="K175" s="1">
        <v>45021</v>
      </c>
      <c r="L175" s="1">
        <v>45021</v>
      </c>
      <c r="M175" s="2">
        <v>8726666.4600000009</v>
      </c>
      <c r="N175" t="s">
        <v>6</v>
      </c>
      <c r="O175" t="s">
        <v>7</v>
      </c>
      <c r="P175" t="s">
        <v>8</v>
      </c>
      <c r="Q175" s="4">
        <v>1.8749999999999999E-2</v>
      </c>
      <c r="R175" s="1">
        <v>44929</v>
      </c>
      <c r="S175" s="1">
        <v>44990</v>
      </c>
      <c r="T175" s="1">
        <v>45021</v>
      </c>
      <c r="U175" s="1">
        <v>45021</v>
      </c>
      <c r="V175" s="5">
        <v>8.611111111111111E-2</v>
      </c>
      <c r="W175">
        <v>31</v>
      </c>
      <c r="X175" s="6">
        <v>0</v>
      </c>
      <c r="Y175" s="6">
        <v>0</v>
      </c>
      <c r="Z175" s="6">
        <v>-16321.775169020006</v>
      </c>
      <c r="AA175" s="6">
        <v>-16321.775169020006</v>
      </c>
      <c r="AB175">
        <v>0</v>
      </c>
      <c r="AC175">
        <v>0</v>
      </c>
      <c r="AD175" s="7">
        <v>8726666.4600000009</v>
      </c>
      <c r="AE175" s="4">
        <v>2.1720000000000003E-2</v>
      </c>
      <c r="AF175" s="8">
        <v>1.8749999999999999E-2</v>
      </c>
      <c r="AG175" s="6">
        <v>0</v>
      </c>
      <c r="AH175" s="6">
        <v>-14089.930221875</v>
      </c>
      <c r="AI175" s="9">
        <v>-30411.705390895004</v>
      </c>
      <c r="AJ175" t="s">
        <v>6</v>
      </c>
      <c r="AK175">
        <f t="shared" si="79"/>
        <v>2.1720000000000002</v>
      </c>
      <c r="AL175" s="8">
        <f t="shared" si="74"/>
        <v>3.1720000000000005E-2</v>
      </c>
      <c r="AM175" s="35">
        <f t="shared" si="75"/>
        <v>1.1720000000000003E-2</v>
      </c>
      <c r="AN175" s="4">
        <f t="shared" si="76"/>
        <v>1.1720000000000003E-2</v>
      </c>
      <c r="AO175" s="36">
        <f t="shared" si="77"/>
        <v>-37926.334842561671</v>
      </c>
      <c r="AP175" s="37">
        <f t="shared" si="57"/>
        <v>-30411.705390895004</v>
      </c>
      <c r="AQ175" s="36">
        <f t="shared" si="78"/>
        <v>-22897.075939228336</v>
      </c>
      <c r="AR175" s="31">
        <v>44809</v>
      </c>
      <c r="AS175" s="32">
        <v>0.78300000000000003</v>
      </c>
      <c r="AT175" s="10"/>
      <c r="BU175" s="1"/>
      <c r="CC175" s="11"/>
      <c r="CD175" s="11"/>
    </row>
    <row r="176" spans="1:82" ht="15" customHeight="1" x14ac:dyDescent="0.25">
      <c r="A176">
        <v>6849</v>
      </c>
      <c r="B176" t="s">
        <v>319</v>
      </c>
      <c r="C176" t="s">
        <v>320</v>
      </c>
      <c r="D176">
        <v>11545</v>
      </c>
      <c r="E176" t="s">
        <v>2</v>
      </c>
      <c r="F176" t="s">
        <v>3</v>
      </c>
      <c r="G176" t="s">
        <v>4</v>
      </c>
      <c r="H176" t="s">
        <v>321</v>
      </c>
      <c r="I176" s="1">
        <v>45019</v>
      </c>
      <c r="J176" s="1">
        <v>45021</v>
      </c>
      <c r="K176" s="1">
        <v>45051</v>
      </c>
      <c r="L176" s="1">
        <v>45051</v>
      </c>
      <c r="M176" s="2">
        <v>8689999.7899999991</v>
      </c>
      <c r="N176" t="s">
        <v>6</v>
      </c>
      <c r="O176" t="s">
        <v>7</v>
      </c>
      <c r="P176" t="s">
        <v>8</v>
      </c>
      <c r="Q176" s="4">
        <v>1.8749999999999999E-2</v>
      </c>
      <c r="R176" s="1">
        <v>45019</v>
      </c>
      <c r="S176" s="1">
        <v>45021</v>
      </c>
      <c r="T176" s="1">
        <v>45051</v>
      </c>
      <c r="U176" s="1">
        <v>45051</v>
      </c>
      <c r="V176" s="5">
        <v>8.3333333333333329E-2</v>
      </c>
      <c r="W176">
        <v>30</v>
      </c>
      <c r="X176" s="6">
        <v>0</v>
      </c>
      <c r="Y176" s="6">
        <v>0</v>
      </c>
      <c r="Z176" s="6">
        <v>-22108.80779905833</v>
      </c>
      <c r="AA176" s="6">
        <v>-22108.80779905833</v>
      </c>
      <c r="AB176">
        <v>0</v>
      </c>
      <c r="AC176">
        <v>0</v>
      </c>
      <c r="AD176" s="7">
        <v>8689999.7899999991</v>
      </c>
      <c r="AE176" s="4">
        <v>3.0529999999999998E-2</v>
      </c>
      <c r="AF176" s="8">
        <v>1.8749999999999999E-2</v>
      </c>
      <c r="AG176" s="6">
        <v>0</v>
      </c>
      <c r="AH176" s="6">
        <v>-13578.124671874997</v>
      </c>
      <c r="AI176" s="9">
        <v>-35686.93247093333</v>
      </c>
      <c r="AJ176" t="s">
        <v>6</v>
      </c>
      <c r="AK176">
        <f t="shared" si="79"/>
        <v>3.0529999999999999</v>
      </c>
      <c r="AL176" s="8">
        <f t="shared" si="74"/>
        <v>4.0529999999999997E-2</v>
      </c>
      <c r="AM176" s="35">
        <f t="shared" si="75"/>
        <v>2.053E-2</v>
      </c>
      <c r="AN176" s="4">
        <f t="shared" si="76"/>
        <v>2.053E-2</v>
      </c>
      <c r="AO176" s="36">
        <f t="shared" si="77"/>
        <v>-42928.598962599994</v>
      </c>
      <c r="AP176" s="37">
        <f t="shared" si="57"/>
        <v>-35686.93247093333</v>
      </c>
      <c r="AQ176" s="36">
        <f t="shared" si="78"/>
        <v>-28445.26597926666</v>
      </c>
      <c r="AR176" s="31">
        <v>44810</v>
      </c>
      <c r="AS176" s="32">
        <v>0.81599999999999995</v>
      </c>
      <c r="AT176" s="10"/>
      <c r="BU176" s="1"/>
      <c r="CC176" s="11"/>
      <c r="CD176" s="11"/>
    </row>
    <row r="177" spans="1:82" ht="15" customHeight="1" x14ac:dyDescent="0.25">
      <c r="A177">
        <v>6850</v>
      </c>
      <c r="B177" t="s">
        <v>319</v>
      </c>
      <c r="C177" t="s">
        <v>320</v>
      </c>
      <c r="D177">
        <v>11545</v>
      </c>
      <c r="E177" t="s">
        <v>2</v>
      </c>
      <c r="F177" t="s">
        <v>3</v>
      </c>
      <c r="G177" t="s">
        <v>4</v>
      </c>
      <c r="H177" t="s">
        <v>321</v>
      </c>
      <c r="I177" s="1">
        <v>45019</v>
      </c>
      <c r="J177" s="1">
        <v>45051</v>
      </c>
      <c r="K177" s="1">
        <v>45082</v>
      </c>
      <c r="L177" s="1">
        <v>45082</v>
      </c>
      <c r="M177" s="2">
        <v>8653333.1199999992</v>
      </c>
      <c r="N177" t="s">
        <v>6</v>
      </c>
      <c r="O177" t="s">
        <v>7</v>
      </c>
      <c r="P177" t="s">
        <v>8</v>
      </c>
      <c r="Q177" s="4">
        <v>1.8749999999999999E-2</v>
      </c>
      <c r="R177" s="1">
        <v>45019</v>
      </c>
      <c r="S177" s="1">
        <v>45051</v>
      </c>
      <c r="T177" s="1">
        <v>45082</v>
      </c>
      <c r="U177" s="1">
        <v>45082</v>
      </c>
      <c r="V177" s="5">
        <v>8.611111111111111E-2</v>
      </c>
      <c r="W177">
        <v>31</v>
      </c>
      <c r="X177" s="6">
        <v>0</v>
      </c>
      <c r="Y177" s="6">
        <v>0</v>
      </c>
      <c r="Z177" s="6">
        <v>-22749.37240211555</v>
      </c>
      <c r="AA177" s="6">
        <v>-22749.37240211555</v>
      </c>
      <c r="AB177">
        <v>0</v>
      </c>
      <c r="AC177">
        <v>0</v>
      </c>
      <c r="AD177" s="7">
        <v>8653333.1199999992</v>
      </c>
      <c r="AE177" s="4">
        <v>3.0529999999999998E-2</v>
      </c>
      <c r="AF177" s="8">
        <v>1.8749999999999999E-2</v>
      </c>
      <c r="AG177" s="6">
        <v>0</v>
      </c>
      <c r="AH177" s="6">
        <v>-13971.527433333333</v>
      </c>
      <c r="AI177" s="9">
        <v>-36720.899835448887</v>
      </c>
      <c r="AJ177" t="s">
        <v>6</v>
      </c>
      <c r="AK177">
        <f t="shared" si="79"/>
        <v>3.0529999999999999</v>
      </c>
      <c r="AL177" s="8">
        <f t="shared" si="74"/>
        <v>4.0529999999999997E-2</v>
      </c>
      <c r="AM177" s="35">
        <f t="shared" si="75"/>
        <v>2.053E-2</v>
      </c>
      <c r="AN177" s="4">
        <f t="shared" si="76"/>
        <v>2.053E-2</v>
      </c>
      <c r="AO177" s="36">
        <f t="shared" si="77"/>
        <v>-44172.381133226663</v>
      </c>
      <c r="AP177" s="37">
        <f t="shared" si="57"/>
        <v>-36720.899835448887</v>
      </c>
      <c r="AQ177" s="36">
        <f t="shared" si="78"/>
        <v>-29269.418537671103</v>
      </c>
      <c r="AR177" s="31">
        <v>44811</v>
      </c>
      <c r="AS177" s="32">
        <v>0.82199999999999995</v>
      </c>
      <c r="AT177" s="10"/>
      <c r="BU177" s="1"/>
      <c r="CC177" s="11"/>
      <c r="CD177" s="11"/>
    </row>
    <row r="178" spans="1:82" ht="15" customHeight="1" x14ac:dyDescent="0.25">
      <c r="A178">
        <v>5744</v>
      </c>
      <c r="B178" t="s">
        <v>328</v>
      </c>
      <c r="C178" t="s">
        <v>329</v>
      </c>
      <c r="D178">
        <v>11565</v>
      </c>
      <c r="E178" t="s">
        <v>127</v>
      </c>
      <c r="F178" t="s">
        <v>3</v>
      </c>
      <c r="G178" t="s">
        <v>4</v>
      </c>
      <c r="H178" t="s">
        <v>188</v>
      </c>
      <c r="I178" s="1"/>
      <c r="J178" s="1">
        <v>44948</v>
      </c>
      <c r="K178" s="1">
        <v>44979</v>
      </c>
      <c r="L178" s="1">
        <v>44979</v>
      </c>
      <c r="M178" s="2">
        <v>3353416.17</v>
      </c>
      <c r="N178" t="s">
        <v>6</v>
      </c>
      <c r="O178" s="12">
        <v>1.7999999999999999E-2</v>
      </c>
      <c r="P178" t="s">
        <v>109</v>
      </c>
      <c r="Q178" s="4"/>
      <c r="R178" s="1">
        <v>44979</v>
      </c>
      <c r="S178" s="1">
        <v>44948</v>
      </c>
      <c r="T178" s="1">
        <v>44979</v>
      </c>
      <c r="U178" s="1">
        <v>44979</v>
      </c>
      <c r="V178" s="5">
        <v>8.3333333333333329E-2</v>
      </c>
      <c r="W178">
        <v>30</v>
      </c>
      <c r="X178" s="6">
        <v>0</v>
      </c>
      <c r="Y178" s="6">
        <v>0</v>
      </c>
      <c r="Z178" s="6">
        <v>-5030.1242549999988</v>
      </c>
      <c r="AA178" s="6">
        <v>-5030.1242549999988</v>
      </c>
      <c r="AB178">
        <v>0</v>
      </c>
      <c r="AC178">
        <v>0</v>
      </c>
      <c r="AD178" s="7">
        <v>3353416.17</v>
      </c>
      <c r="AE178" s="13">
        <v>1.7999999999999999E-2</v>
      </c>
      <c r="AF178" s="8">
        <v>0</v>
      </c>
      <c r="AG178" s="6">
        <v>0</v>
      </c>
      <c r="AH178" s="6">
        <v>0</v>
      </c>
      <c r="AI178" s="9">
        <v>-5030.1242549999988</v>
      </c>
      <c r="AJ178" t="s">
        <v>6</v>
      </c>
      <c r="AO178" s="9">
        <f t="shared" ref="AO178:AO197" si="80">AI178</f>
        <v>-5030.1242549999988</v>
      </c>
      <c r="AP178" s="37">
        <f t="shared" si="57"/>
        <v>-5030.1242549999988</v>
      </c>
      <c r="AQ178" s="9">
        <f t="shared" ref="AQ178:AQ197" si="81">AI178</f>
        <v>-5030.1242549999988</v>
      </c>
      <c r="AR178" s="31">
        <v>44812</v>
      </c>
      <c r="AS178" s="32">
        <v>0.83599999999999997</v>
      </c>
      <c r="AT178" s="10"/>
      <c r="BU178" s="1"/>
      <c r="CC178" s="11"/>
      <c r="CD178" s="11"/>
    </row>
    <row r="179" spans="1:82" ht="15" customHeight="1" x14ac:dyDescent="0.25">
      <c r="A179">
        <v>5745</v>
      </c>
      <c r="B179" t="s">
        <v>328</v>
      </c>
      <c r="C179" t="s">
        <v>329</v>
      </c>
      <c r="D179">
        <v>11565</v>
      </c>
      <c r="E179" t="s">
        <v>127</v>
      </c>
      <c r="F179" t="s">
        <v>3</v>
      </c>
      <c r="G179" t="s">
        <v>4</v>
      </c>
      <c r="H179" t="s">
        <v>188</v>
      </c>
      <c r="I179" s="1"/>
      <c r="J179" s="1">
        <v>44979</v>
      </c>
      <c r="K179" s="1">
        <v>45007</v>
      </c>
      <c r="L179" s="1">
        <v>45007</v>
      </c>
      <c r="M179" s="2">
        <v>3327655.4</v>
      </c>
      <c r="N179" t="s">
        <v>6</v>
      </c>
      <c r="O179" s="12">
        <v>1.7999999999999999E-2</v>
      </c>
      <c r="P179" t="s">
        <v>109</v>
      </c>
      <c r="Q179" s="4"/>
      <c r="R179" s="1">
        <v>45007</v>
      </c>
      <c r="S179" s="1">
        <v>44979</v>
      </c>
      <c r="T179" s="1">
        <v>45007</v>
      </c>
      <c r="U179" s="1">
        <v>45007</v>
      </c>
      <c r="V179" s="5">
        <v>8.3333333333333329E-2</v>
      </c>
      <c r="W179">
        <v>30</v>
      </c>
      <c r="X179" s="6">
        <v>0</v>
      </c>
      <c r="Y179" s="6">
        <v>0</v>
      </c>
      <c r="Z179" s="6">
        <v>-4991.4830999999995</v>
      </c>
      <c r="AA179" s="6">
        <v>-4991.4830999999995</v>
      </c>
      <c r="AB179">
        <v>0</v>
      </c>
      <c r="AC179">
        <v>0</v>
      </c>
      <c r="AD179" s="7">
        <v>3327655.4</v>
      </c>
      <c r="AE179" s="13">
        <v>1.7999999999999999E-2</v>
      </c>
      <c r="AF179" s="8">
        <v>0</v>
      </c>
      <c r="AG179" s="6">
        <v>0</v>
      </c>
      <c r="AH179" s="6">
        <v>0</v>
      </c>
      <c r="AI179" s="9">
        <v>-4991.4830999999995</v>
      </c>
      <c r="AJ179" t="s">
        <v>6</v>
      </c>
      <c r="AO179" s="9">
        <f t="shared" si="80"/>
        <v>-4991.4830999999995</v>
      </c>
      <c r="AP179" s="37">
        <f t="shared" si="57"/>
        <v>-4991.4830999999995</v>
      </c>
      <c r="AQ179" s="9">
        <f t="shared" si="81"/>
        <v>-4991.4830999999995</v>
      </c>
      <c r="AR179" s="31">
        <v>44813</v>
      </c>
      <c r="AS179" s="32">
        <v>0.93400000000000005</v>
      </c>
      <c r="AT179" s="10"/>
      <c r="BU179" s="1"/>
      <c r="CC179" s="11"/>
      <c r="CD179" s="11"/>
    </row>
    <row r="180" spans="1:82" ht="15" customHeight="1" x14ac:dyDescent="0.25">
      <c r="A180">
        <v>5746</v>
      </c>
      <c r="B180" t="s">
        <v>328</v>
      </c>
      <c r="C180" t="s">
        <v>329</v>
      </c>
      <c r="D180">
        <v>11565</v>
      </c>
      <c r="E180" t="s">
        <v>127</v>
      </c>
      <c r="F180" t="s">
        <v>3</v>
      </c>
      <c r="G180" t="s">
        <v>4</v>
      </c>
      <c r="H180" t="s">
        <v>188</v>
      </c>
      <c r="I180" s="1"/>
      <c r="J180" s="1">
        <v>45007</v>
      </c>
      <c r="K180" s="1">
        <v>45038</v>
      </c>
      <c r="L180" s="1">
        <v>45038</v>
      </c>
      <c r="M180" s="2">
        <v>3301855.99</v>
      </c>
      <c r="N180" t="s">
        <v>6</v>
      </c>
      <c r="O180" s="12">
        <v>1.7999999999999999E-2</v>
      </c>
      <c r="P180" t="s">
        <v>109</v>
      </c>
      <c r="Q180" s="4"/>
      <c r="R180" s="1">
        <v>45038</v>
      </c>
      <c r="S180" s="1">
        <v>45007</v>
      </c>
      <c r="T180" s="1">
        <v>45038</v>
      </c>
      <c r="U180" s="1">
        <v>45038</v>
      </c>
      <c r="V180" s="5">
        <v>8.3333333333333329E-2</v>
      </c>
      <c r="W180">
        <v>30</v>
      </c>
      <c r="X180" s="6">
        <v>0</v>
      </c>
      <c r="Y180" s="6">
        <v>0</v>
      </c>
      <c r="Z180" s="6">
        <v>-4952.783985</v>
      </c>
      <c r="AA180" s="6">
        <v>-4952.783985</v>
      </c>
      <c r="AB180">
        <v>0</v>
      </c>
      <c r="AC180">
        <v>0</v>
      </c>
      <c r="AD180" s="7">
        <v>3301855.99</v>
      </c>
      <c r="AE180" s="13">
        <v>1.7999999999999999E-2</v>
      </c>
      <c r="AF180" s="8">
        <v>0</v>
      </c>
      <c r="AG180" s="6">
        <v>0</v>
      </c>
      <c r="AH180" s="6">
        <v>0</v>
      </c>
      <c r="AI180" s="9">
        <v>-4952.783985</v>
      </c>
      <c r="AJ180" t="s">
        <v>6</v>
      </c>
      <c r="AO180" s="9">
        <f t="shared" si="80"/>
        <v>-4952.783985</v>
      </c>
      <c r="AP180" s="37">
        <f t="shared" si="57"/>
        <v>-4952.783985</v>
      </c>
      <c r="AQ180" s="9">
        <f t="shared" si="81"/>
        <v>-4952.783985</v>
      </c>
      <c r="AR180" s="31">
        <v>44816</v>
      </c>
      <c r="AS180" s="32">
        <v>0.98799999999999999</v>
      </c>
      <c r="AT180" s="10"/>
      <c r="BU180" s="1"/>
      <c r="CC180" s="11"/>
      <c r="CD180" s="11"/>
    </row>
    <row r="181" spans="1:82" ht="15" customHeight="1" x14ac:dyDescent="0.25">
      <c r="A181">
        <v>5747</v>
      </c>
      <c r="B181" t="s">
        <v>328</v>
      </c>
      <c r="C181" t="s">
        <v>329</v>
      </c>
      <c r="D181">
        <v>11565</v>
      </c>
      <c r="E181" t="s">
        <v>127</v>
      </c>
      <c r="F181" t="s">
        <v>3</v>
      </c>
      <c r="G181" t="s">
        <v>4</v>
      </c>
      <c r="H181" t="s">
        <v>188</v>
      </c>
      <c r="I181" s="1"/>
      <c r="J181" s="1">
        <v>45038</v>
      </c>
      <c r="K181" s="1">
        <v>45068</v>
      </c>
      <c r="L181" s="1">
        <v>45068</v>
      </c>
      <c r="M181" s="2">
        <v>3276017.88</v>
      </c>
      <c r="N181" t="s">
        <v>6</v>
      </c>
      <c r="O181" s="12">
        <v>1.7999999999999999E-2</v>
      </c>
      <c r="P181" t="s">
        <v>109</v>
      </c>
      <c r="Q181" s="4"/>
      <c r="R181" s="1">
        <v>45068</v>
      </c>
      <c r="S181" s="1">
        <v>45038</v>
      </c>
      <c r="T181" s="1">
        <v>45068</v>
      </c>
      <c r="U181" s="1">
        <v>45068</v>
      </c>
      <c r="V181" s="5">
        <v>8.3333333333333329E-2</v>
      </c>
      <c r="W181">
        <v>30</v>
      </c>
      <c r="X181" s="6">
        <v>0</v>
      </c>
      <c r="Y181" s="6">
        <v>0</v>
      </c>
      <c r="Z181" s="6">
        <v>-4914.0268199999991</v>
      </c>
      <c r="AA181" s="6">
        <v>-4914.0268199999991</v>
      </c>
      <c r="AB181">
        <v>0</v>
      </c>
      <c r="AC181">
        <v>0</v>
      </c>
      <c r="AD181" s="7">
        <v>3276017.88</v>
      </c>
      <c r="AE181" s="13">
        <v>1.7999999999999999E-2</v>
      </c>
      <c r="AF181" s="8">
        <v>0</v>
      </c>
      <c r="AG181" s="6">
        <v>0</v>
      </c>
      <c r="AH181" s="6">
        <v>0</v>
      </c>
      <c r="AI181" s="9">
        <v>-4914.0268199999991</v>
      </c>
      <c r="AJ181" t="s">
        <v>6</v>
      </c>
      <c r="AO181" s="9">
        <f t="shared" si="80"/>
        <v>-4914.0268199999991</v>
      </c>
      <c r="AP181" s="37">
        <f t="shared" si="57"/>
        <v>-4914.0268199999991</v>
      </c>
      <c r="AQ181" s="9">
        <f t="shared" si="81"/>
        <v>-4914.0268199999991</v>
      </c>
      <c r="AR181" s="31">
        <v>44817</v>
      </c>
      <c r="AS181" s="32">
        <v>1</v>
      </c>
      <c r="AT181" s="10"/>
      <c r="BU181" s="1"/>
      <c r="CC181" s="11"/>
      <c r="CD181" s="11"/>
    </row>
    <row r="182" spans="1:82" ht="15" customHeight="1" x14ac:dyDescent="0.25">
      <c r="A182">
        <v>5748</v>
      </c>
      <c r="B182" t="s">
        <v>328</v>
      </c>
      <c r="C182" t="s">
        <v>329</v>
      </c>
      <c r="D182">
        <v>11565</v>
      </c>
      <c r="E182" t="s">
        <v>127</v>
      </c>
      <c r="F182" t="s">
        <v>3</v>
      </c>
      <c r="G182" t="s">
        <v>4</v>
      </c>
      <c r="H182" t="s">
        <v>188</v>
      </c>
      <c r="I182" s="1"/>
      <c r="J182" s="1">
        <v>45068</v>
      </c>
      <c r="K182" s="1">
        <v>45099</v>
      </c>
      <c r="L182" s="1">
        <v>45099</v>
      </c>
      <c r="M182" s="2">
        <v>3250141.02</v>
      </c>
      <c r="N182" t="s">
        <v>6</v>
      </c>
      <c r="O182" s="12">
        <v>1.7999999999999999E-2</v>
      </c>
      <c r="P182" t="s">
        <v>109</v>
      </c>
      <c r="Q182" s="4"/>
      <c r="R182" s="1">
        <v>45099</v>
      </c>
      <c r="S182" s="1">
        <v>45068</v>
      </c>
      <c r="T182" s="1">
        <v>45099</v>
      </c>
      <c r="U182" s="1">
        <v>45099</v>
      </c>
      <c r="V182" s="5">
        <v>8.3333333333333329E-2</v>
      </c>
      <c r="W182">
        <v>30</v>
      </c>
      <c r="X182" s="6">
        <v>0</v>
      </c>
      <c r="Y182" s="6">
        <v>0</v>
      </c>
      <c r="Z182" s="6">
        <v>-4875.2115299999996</v>
      </c>
      <c r="AA182" s="6">
        <v>-4875.2115299999996</v>
      </c>
      <c r="AB182">
        <v>0</v>
      </c>
      <c r="AC182">
        <v>0</v>
      </c>
      <c r="AD182" s="7">
        <v>3250141.02</v>
      </c>
      <c r="AE182" s="13">
        <v>1.7999999999999999E-2</v>
      </c>
      <c r="AF182" s="8">
        <v>0</v>
      </c>
      <c r="AG182" s="6">
        <v>0</v>
      </c>
      <c r="AH182" s="6">
        <v>0</v>
      </c>
      <c r="AI182" s="9">
        <v>-4875.2115299999996</v>
      </c>
      <c r="AJ182" t="s">
        <v>6</v>
      </c>
      <c r="AO182" s="9">
        <f t="shared" si="80"/>
        <v>-4875.2115299999996</v>
      </c>
      <c r="AP182" s="37">
        <f t="shared" si="57"/>
        <v>-4875.2115299999996</v>
      </c>
      <c r="AQ182" s="9">
        <f t="shared" si="81"/>
        <v>-4875.2115299999996</v>
      </c>
      <c r="AR182" s="31">
        <v>44818</v>
      </c>
      <c r="AS182" s="32">
        <v>1.0129999999999999</v>
      </c>
      <c r="AT182" s="10"/>
      <c r="BU182" s="1"/>
      <c r="CC182" s="11"/>
      <c r="CD182" s="11"/>
    </row>
    <row r="183" spans="1:82" ht="15" customHeight="1" x14ac:dyDescent="0.25">
      <c r="A183">
        <v>5924</v>
      </c>
      <c r="B183" t="s">
        <v>330</v>
      </c>
      <c r="C183" t="s">
        <v>331</v>
      </c>
      <c r="D183">
        <v>11566</v>
      </c>
      <c r="E183" t="s">
        <v>127</v>
      </c>
      <c r="F183" t="s">
        <v>3</v>
      </c>
      <c r="G183" t="s">
        <v>4</v>
      </c>
      <c r="H183" t="s">
        <v>188</v>
      </c>
      <c r="I183" s="1"/>
      <c r="J183" s="1">
        <v>44948</v>
      </c>
      <c r="K183" s="1">
        <v>44979</v>
      </c>
      <c r="L183" s="1">
        <v>44979</v>
      </c>
      <c r="M183" s="2">
        <v>2949265.13</v>
      </c>
      <c r="N183" t="s">
        <v>6</v>
      </c>
      <c r="O183">
        <v>1.7999999999999999E-2</v>
      </c>
      <c r="P183" t="s">
        <v>109</v>
      </c>
      <c r="Q183" s="4"/>
      <c r="R183" s="1">
        <v>44979</v>
      </c>
      <c r="S183" s="1">
        <v>44948</v>
      </c>
      <c r="T183" s="1">
        <v>44979</v>
      </c>
      <c r="U183" s="1">
        <v>44979</v>
      </c>
      <c r="V183" s="5">
        <v>8.3333333333333329E-2</v>
      </c>
      <c r="W183">
        <v>30</v>
      </c>
      <c r="X183" s="6">
        <v>0</v>
      </c>
      <c r="Y183" s="6">
        <v>0</v>
      </c>
      <c r="Z183" s="6">
        <v>-4423.8976949999997</v>
      </c>
      <c r="AA183" s="6">
        <v>-4423.8976949999997</v>
      </c>
      <c r="AB183">
        <v>0</v>
      </c>
      <c r="AC183">
        <v>0</v>
      </c>
      <c r="AD183" s="7">
        <v>2949265.13</v>
      </c>
      <c r="AE183" s="13">
        <v>1.7999999999999999E-2</v>
      </c>
      <c r="AF183" s="8">
        <v>0</v>
      </c>
      <c r="AG183" s="6">
        <v>0</v>
      </c>
      <c r="AH183" s="6">
        <v>0</v>
      </c>
      <c r="AI183" s="9">
        <v>-4423.8976949999997</v>
      </c>
      <c r="AJ183" t="s">
        <v>6</v>
      </c>
      <c r="AO183" s="9">
        <f t="shared" si="80"/>
        <v>-4423.8976949999997</v>
      </c>
      <c r="AP183" s="37">
        <f t="shared" si="57"/>
        <v>-4423.8976949999997</v>
      </c>
      <c r="AQ183" s="9">
        <f t="shared" si="81"/>
        <v>-4423.8976949999997</v>
      </c>
      <c r="AR183" s="31">
        <v>44819</v>
      </c>
      <c r="AS183" s="32">
        <v>1.03</v>
      </c>
      <c r="AT183" s="10"/>
      <c r="BU183" s="1"/>
      <c r="CC183" s="11"/>
      <c r="CD183" s="11"/>
    </row>
    <row r="184" spans="1:82" ht="15" customHeight="1" x14ac:dyDescent="0.25">
      <c r="A184">
        <v>5925</v>
      </c>
      <c r="B184" t="s">
        <v>330</v>
      </c>
      <c r="C184" t="s">
        <v>331</v>
      </c>
      <c r="D184">
        <v>11566</v>
      </c>
      <c r="E184" t="s">
        <v>127</v>
      </c>
      <c r="F184" t="s">
        <v>3</v>
      </c>
      <c r="G184" t="s">
        <v>4</v>
      </c>
      <c r="H184" t="s">
        <v>188</v>
      </c>
      <c r="I184" s="1"/>
      <c r="J184" s="1">
        <v>44979</v>
      </c>
      <c r="K184" s="1">
        <v>45007</v>
      </c>
      <c r="L184" s="1">
        <v>45007</v>
      </c>
      <c r="M184" s="2">
        <v>2926609.03</v>
      </c>
      <c r="N184" t="s">
        <v>6</v>
      </c>
      <c r="O184">
        <v>1.7999999999999999E-2</v>
      </c>
      <c r="P184" t="s">
        <v>109</v>
      </c>
      <c r="Q184" s="4"/>
      <c r="R184" s="1">
        <v>45007</v>
      </c>
      <c r="S184" s="1">
        <v>44979</v>
      </c>
      <c r="T184" s="1">
        <v>45007</v>
      </c>
      <c r="U184" s="1">
        <v>45007</v>
      </c>
      <c r="V184" s="5">
        <v>8.3333333333333329E-2</v>
      </c>
      <c r="W184">
        <v>30</v>
      </c>
      <c r="X184" s="6">
        <v>0</v>
      </c>
      <c r="Y184" s="6">
        <v>0</v>
      </c>
      <c r="Z184" s="6">
        <v>-4389.9135449999994</v>
      </c>
      <c r="AA184" s="6">
        <v>-4389.9135449999994</v>
      </c>
      <c r="AB184">
        <v>0</v>
      </c>
      <c r="AC184">
        <v>0</v>
      </c>
      <c r="AD184" s="7">
        <v>2926609.03</v>
      </c>
      <c r="AE184" s="13">
        <v>1.7999999999999999E-2</v>
      </c>
      <c r="AF184" s="8">
        <v>0</v>
      </c>
      <c r="AG184" s="6">
        <v>0</v>
      </c>
      <c r="AH184" s="6">
        <v>0</v>
      </c>
      <c r="AI184" s="9">
        <v>-4389.9135449999994</v>
      </c>
      <c r="AJ184" t="s">
        <v>6</v>
      </c>
      <c r="AO184" s="9">
        <f t="shared" si="80"/>
        <v>-4389.9135449999994</v>
      </c>
      <c r="AP184" s="37">
        <f t="shared" si="57"/>
        <v>-4389.9135449999994</v>
      </c>
      <c r="AQ184" s="9">
        <f t="shared" si="81"/>
        <v>-4389.9135449999994</v>
      </c>
      <c r="AR184" s="31">
        <v>44820</v>
      </c>
      <c r="AS184" s="32">
        <v>1.0629999999999999</v>
      </c>
      <c r="AT184" s="10"/>
      <c r="BU184" s="1"/>
      <c r="CC184" s="11"/>
      <c r="CD184" s="11"/>
    </row>
    <row r="185" spans="1:82" ht="15" customHeight="1" x14ac:dyDescent="0.25">
      <c r="A185">
        <v>5926</v>
      </c>
      <c r="B185" t="s">
        <v>330</v>
      </c>
      <c r="C185" t="s">
        <v>331</v>
      </c>
      <c r="D185">
        <v>11566</v>
      </c>
      <c r="E185" t="s">
        <v>127</v>
      </c>
      <c r="F185" t="s">
        <v>3</v>
      </c>
      <c r="G185" t="s">
        <v>4</v>
      </c>
      <c r="H185" t="s">
        <v>188</v>
      </c>
      <c r="I185" s="1"/>
      <c r="J185" s="1">
        <v>45007</v>
      </c>
      <c r="K185" s="1">
        <v>45038</v>
      </c>
      <c r="L185" s="1">
        <v>45038</v>
      </c>
      <c r="M185" s="2">
        <v>2903918.94</v>
      </c>
      <c r="N185" t="s">
        <v>6</v>
      </c>
      <c r="O185">
        <v>1.7999999999999999E-2</v>
      </c>
      <c r="P185" t="s">
        <v>109</v>
      </c>
      <c r="Q185" s="4"/>
      <c r="R185" s="1">
        <v>45038</v>
      </c>
      <c r="S185" s="1">
        <v>45007</v>
      </c>
      <c r="T185" s="1">
        <v>45038</v>
      </c>
      <c r="U185" s="1">
        <v>45038</v>
      </c>
      <c r="V185" s="5">
        <v>8.3333333333333329E-2</v>
      </c>
      <c r="W185">
        <v>30</v>
      </c>
      <c r="X185" s="6">
        <v>0</v>
      </c>
      <c r="Y185" s="6">
        <v>0</v>
      </c>
      <c r="Z185" s="6">
        <v>-4355.8784099999993</v>
      </c>
      <c r="AA185" s="6">
        <v>-4355.8784099999993</v>
      </c>
      <c r="AB185">
        <v>0</v>
      </c>
      <c r="AC185">
        <v>0</v>
      </c>
      <c r="AD185" s="7">
        <v>2903918.94</v>
      </c>
      <c r="AE185" s="13">
        <v>1.7999999999999999E-2</v>
      </c>
      <c r="AF185" s="8">
        <v>0</v>
      </c>
      <c r="AG185" s="6">
        <v>0</v>
      </c>
      <c r="AH185" s="6">
        <v>0</v>
      </c>
      <c r="AI185" s="9">
        <v>-4355.8784099999993</v>
      </c>
      <c r="AJ185" t="s">
        <v>6</v>
      </c>
      <c r="AO185" s="9">
        <f t="shared" si="80"/>
        <v>-4355.8784099999993</v>
      </c>
      <c r="AP185" s="37">
        <f t="shared" si="57"/>
        <v>-4355.8784099999993</v>
      </c>
      <c r="AQ185" s="9">
        <f t="shared" si="81"/>
        <v>-4355.8784099999993</v>
      </c>
      <c r="AR185" s="31">
        <v>44823</v>
      </c>
      <c r="AS185" s="32">
        <v>1.0660000000000001</v>
      </c>
      <c r="AT185" s="10"/>
      <c r="BU185" s="1"/>
      <c r="CC185" s="11"/>
      <c r="CD185" s="11"/>
    </row>
    <row r="186" spans="1:82" ht="15" customHeight="1" x14ac:dyDescent="0.25">
      <c r="A186">
        <v>5927</v>
      </c>
      <c r="B186" t="s">
        <v>330</v>
      </c>
      <c r="C186" t="s">
        <v>331</v>
      </c>
      <c r="D186">
        <v>11566</v>
      </c>
      <c r="E186" t="s">
        <v>127</v>
      </c>
      <c r="F186" t="s">
        <v>3</v>
      </c>
      <c r="G186" t="s">
        <v>4</v>
      </c>
      <c r="H186" t="s">
        <v>188</v>
      </c>
      <c r="I186" s="1"/>
      <c r="J186" s="1">
        <v>45038</v>
      </c>
      <c r="K186" s="1">
        <v>45068</v>
      </c>
      <c r="L186" s="1">
        <v>45068</v>
      </c>
      <c r="M186" s="2">
        <v>2881194.82</v>
      </c>
      <c r="N186" t="s">
        <v>6</v>
      </c>
      <c r="O186">
        <v>1.7999999999999999E-2</v>
      </c>
      <c r="P186" t="s">
        <v>109</v>
      </c>
      <c r="Q186" s="4"/>
      <c r="R186" s="1">
        <v>45068</v>
      </c>
      <c r="S186" s="1">
        <v>45038</v>
      </c>
      <c r="T186" s="1">
        <v>45068</v>
      </c>
      <c r="U186" s="1">
        <v>45068</v>
      </c>
      <c r="V186" s="5">
        <v>8.3333333333333329E-2</v>
      </c>
      <c r="W186">
        <v>30</v>
      </c>
      <c r="X186" s="6">
        <v>0</v>
      </c>
      <c r="Y186" s="6">
        <v>0</v>
      </c>
      <c r="Z186" s="6">
        <v>-4321.7922299999991</v>
      </c>
      <c r="AA186" s="6">
        <v>-4321.7922299999991</v>
      </c>
      <c r="AB186">
        <v>0</v>
      </c>
      <c r="AC186">
        <v>0</v>
      </c>
      <c r="AD186" s="7">
        <v>2881194.82</v>
      </c>
      <c r="AE186" s="13">
        <v>1.7999999999999999E-2</v>
      </c>
      <c r="AF186" s="8">
        <v>0</v>
      </c>
      <c r="AG186" s="6">
        <v>0</v>
      </c>
      <c r="AH186" s="6">
        <v>0</v>
      </c>
      <c r="AI186" s="9">
        <v>-4321.7922299999991</v>
      </c>
      <c r="AJ186" t="s">
        <v>6</v>
      </c>
      <c r="AO186" s="9">
        <f t="shared" si="80"/>
        <v>-4321.7922299999991</v>
      </c>
      <c r="AP186" s="37">
        <f t="shared" si="57"/>
        <v>-4321.7922299999991</v>
      </c>
      <c r="AQ186" s="9">
        <f t="shared" si="81"/>
        <v>-4321.7922299999991</v>
      </c>
      <c r="AR186" s="31">
        <v>44824</v>
      </c>
      <c r="AS186" s="32">
        <v>1.1000000000000001</v>
      </c>
      <c r="AT186" s="10"/>
      <c r="BU186" s="1"/>
      <c r="CC186" s="11"/>
      <c r="CD186" s="11"/>
    </row>
    <row r="187" spans="1:82" ht="15" customHeight="1" x14ac:dyDescent="0.25">
      <c r="A187">
        <v>5928</v>
      </c>
      <c r="B187" t="s">
        <v>330</v>
      </c>
      <c r="C187" t="s">
        <v>331</v>
      </c>
      <c r="D187">
        <v>11566</v>
      </c>
      <c r="E187" t="s">
        <v>127</v>
      </c>
      <c r="F187" t="s">
        <v>3</v>
      </c>
      <c r="G187" t="s">
        <v>4</v>
      </c>
      <c r="H187" t="s">
        <v>188</v>
      </c>
      <c r="I187" s="1"/>
      <c r="J187" s="1">
        <v>45068</v>
      </c>
      <c r="K187" s="1">
        <v>45099</v>
      </c>
      <c r="L187" s="1">
        <v>45099</v>
      </c>
      <c r="M187" s="2">
        <v>2858436.61</v>
      </c>
      <c r="N187" t="s">
        <v>6</v>
      </c>
      <c r="O187">
        <v>1.7999999999999999E-2</v>
      </c>
      <c r="P187" t="s">
        <v>109</v>
      </c>
      <c r="Q187" s="4"/>
      <c r="R187" s="1">
        <v>45099</v>
      </c>
      <c r="S187" s="1">
        <v>45068</v>
      </c>
      <c r="T187" s="1">
        <v>45099</v>
      </c>
      <c r="U187" s="1">
        <v>45099</v>
      </c>
      <c r="V187" s="5">
        <v>8.3333333333333329E-2</v>
      </c>
      <c r="W187">
        <v>30</v>
      </c>
      <c r="X187" s="6">
        <v>0</v>
      </c>
      <c r="Y187" s="6">
        <v>0</v>
      </c>
      <c r="Z187" s="6">
        <v>-4287.6549149999992</v>
      </c>
      <c r="AA187" s="6">
        <v>-4287.6549149999992</v>
      </c>
      <c r="AB187">
        <v>0</v>
      </c>
      <c r="AC187">
        <v>0</v>
      </c>
      <c r="AD187" s="7">
        <v>2858436.61</v>
      </c>
      <c r="AE187" s="13">
        <v>1.7999999999999999E-2</v>
      </c>
      <c r="AF187" s="8">
        <v>0</v>
      </c>
      <c r="AG187" s="6">
        <v>0</v>
      </c>
      <c r="AH187" s="6">
        <v>0</v>
      </c>
      <c r="AI187" s="9">
        <v>-4287.6549149999992</v>
      </c>
      <c r="AJ187" t="s">
        <v>6</v>
      </c>
      <c r="AO187" s="9">
        <f t="shared" si="80"/>
        <v>-4287.6549149999992</v>
      </c>
      <c r="AP187" s="37">
        <f t="shared" si="57"/>
        <v>-4287.6549149999992</v>
      </c>
      <c r="AQ187" s="9">
        <f t="shared" si="81"/>
        <v>-4287.6549149999992</v>
      </c>
      <c r="AR187" s="31">
        <v>44825</v>
      </c>
      <c r="AS187" s="32">
        <v>1.1180000000000001</v>
      </c>
      <c r="AT187" s="10"/>
      <c r="BU187" s="1"/>
      <c r="CC187" s="11"/>
      <c r="CD187" s="11"/>
    </row>
    <row r="188" spans="1:82" ht="15" customHeight="1" x14ac:dyDescent="0.25">
      <c r="A188">
        <v>6104</v>
      </c>
      <c r="B188" t="s">
        <v>332</v>
      </c>
      <c r="C188" t="s">
        <v>333</v>
      </c>
      <c r="D188">
        <v>11567</v>
      </c>
      <c r="E188" t="s">
        <v>127</v>
      </c>
      <c r="F188" t="s">
        <v>3</v>
      </c>
      <c r="G188" t="s">
        <v>4</v>
      </c>
      <c r="H188" t="s">
        <v>188</v>
      </c>
      <c r="I188" s="1"/>
      <c r="J188" s="1">
        <v>44948</v>
      </c>
      <c r="K188" s="1">
        <v>44979</v>
      </c>
      <c r="L188" s="1">
        <v>44979</v>
      </c>
      <c r="M188" s="2">
        <v>2277752.83</v>
      </c>
      <c r="N188" t="s">
        <v>6</v>
      </c>
      <c r="O188">
        <v>1.7999999999999999E-2</v>
      </c>
      <c r="P188" t="s">
        <v>109</v>
      </c>
      <c r="Q188" s="4"/>
      <c r="R188" s="1">
        <v>44979</v>
      </c>
      <c r="S188" s="1">
        <v>44948</v>
      </c>
      <c r="T188" s="1">
        <v>44979</v>
      </c>
      <c r="U188" s="1">
        <v>44979</v>
      </c>
      <c r="V188" s="5">
        <v>8.3333333333333329E-2</v>
      </c>
      <c r="W188">
        <v>30</v>
      </c>
      <c r="X188" s="6">
        <v>0</v>
      </c>
      <c r="Y188" s="6">
        <v>0</v>
      </c>
      <c r="Z188" s="6">
        <v>-3416.6292450000001</v>
      </c>
      <c r="AA188" s="6">
        <v>-3416.6292450000001</v>
      </c>
      <c r="AB188">
        <v>0</v>
      </c>
      <c r="AC188">
        <v>0</v>
      </c>
      <c r="AD188" s="7">
        <v>2277752.83</v>
      </c>
      <c r="AE188" s="13">
        <v>1.7999999999999999E-2</v>
      </c>
      <c r="AF188" s="8">
        <v>0</v>
      </c>
      <c r="AG188" s="6">
        <v>0</v>
      </c>
      <c r="AH188" s="6">
        <v>0</v>
      </c>
      <c r="AI188" s="9">
        <v>-3416.6292450000001</v>
      </c>
      <c r="AJ188" t="s">
        <v>6</v>
      </c>
      <c r="AO188" s="9">
        <f t="shared" si="80"/>
        <v>-3416.6292450000001</v>
      </c>
      <c r="AP188" s="37">
        <f t="shared" si="57"/>
        <v>-3416.6292450000001</v>
      </c>
      <c r="AQ188" s="9">
        <f t="shared" si="81"/>
        <v>-3416.6292450000001</v>
      </c>
      <c r="AR188" s="31">
        <v>44826</v>
      </c>
      <c r="AS188" s="32">
        <v>1.1200000000000001</v>
      </c>
      <c r="AT188" s="10"/>
      <c r="BU188" s="1"/>
      <c r="CC188" s="11"/>
      <c r="CD188" s="11"/>
    </row>
    <row r="189" spans="1:82" ht="15" customHeight="1" x14ac:dyDescent="0.25">
      <c r="A189">
        <v>6105</v>
      </c>
      <c r="B189" t="s">
        <v>332</v>
      </c>
      <c r="C189" t="s">
        <v>333</v>
      </c>
      <c r="D189">
        <v>11567</v>
      </c>
      <c r="E189" t="s">
        <v>127</v>
      </c>
      <c r="F189" t="s">
        <v>3</v>
      </c>
      <c r="G189" t="s">
        <v>4</v>
      </c>
      <c r="H189" t="s">
        <v>188</v>
      </c>
      <c r="I189" s="1"/>
      <c r="J189" s="1">
        <v>44979</v>
      </c>
      <c r="K189" s="1">
        <v>45007</v>
      </c>
      <c r="L189" s="1">
        <v>45007</v>
      </c>
      <c r="M189" s="2">
        <v>2260255.25</v>
      </c>
      <c r="N189" t="s">
        <v>6</v>
      </c>
      <c r="O189">
        <v>1.7999999999999999E-2</v>
      </c>
      <c r="P189" t="s">
        <v>109</v>
      </c>
      <c r="Q189" s="4"/>
      <c r="R189" s="1">
        <v>45007</v>
      </c>
      <c r="S189" s="1">
        <v>44979</v>
      </c>
      <c r="T189" s="1">
        <v>45007</v>
      </c>
      <c r="U189" s="1">
        <v>45007</v>
      </c>
      <c r="V189" s="5">
        <v>8.3333333333333329E-2</v>
      </c>
      <c r="W189">
        <v>30</v>
      </c>
      <c r="X189" s="6">
        <v>0</v>
      </c>
      <c r="Y189" s="6">
        <v>0</v>
      </c>
      <c r="Z189" s="6">
        <v>-3390.3828749999998</v>
      </c>
      <c r="AA189" s="6">
        <v>-3390.3828749999998</v>
      </c>
      <c r="AB189">
        <v>0</v>
      </c>
      <c r="AC189">
        <v>0</v>
      </c>
      <c r="AD189" s="7">
        <v>2260255.25</v>
      </c>
      <c r="AE189" s="13">
        <v>1.7999999999999999E-2</v>
      </c>
      <c r="AF189" s="8">
        <v>0</v>
      </c>
      <c r="AG189" s="6">
        <v>0</v>
      </c>
      <c r="AH189" s="6">
        <v>0</v>
      </c>
      <c r="AI189" s="9">
        <v>-3390.3828749999998</v>
      </c>
      <c r="AJ189" t="s">
        <v>6</v>
      </c>
      <c r="AO189" s="9">
        <f t="shared" si="80"/>
        <v>-3390.3828749999998</v>
      </c>
      <c r="AP189" s="37">
        <f t="shared" si="57"/>
        <v>-3390.3828749999998</v>
      </c>
      <c r="AQ189" s="9">
        <f t="shared" si="81"/>
        <v>-3390.3828749999998</v>
      </c>
      <c r="AR189" s="31">
        <v>44827</v>
      </c>
      <c r="AS189" s="32">
        <v>1.153</v>
      </c>
      <c r="AT189" s="10"/>
      <c r="BU189" s="1"/>
      <c r="CC189" s="11"/>
      <c r="CD189" s="11"/>
    </row>
    <row r="190" spans="1:82" ht="15" customHeight="1" x14ac:dyDescent="0.25">
      <c r="A190">
        <v>6106</v>
      </c>
      <c r="B190" t="s">
        <v>332</v>
      </c>
      <c r="C190" t="s">
        <v>333</v>
      </c>
      <c r="D190">
        <v>11567</v>
      </c>
      <c r="E190" t="s">
        <v>127</v>
      </c>
      <c r="F190" t="s">
        <v>3</v>
      </c>
      <c r="G190" t="s">
        <v>4</v>
      </c>
      <c r="H190" t="s">
        <v>188</v>
      </c>
      <c r="I190" s="1"/>
      <c r="J190" s="1">
        <v>45007</v>
      </c>
      <c r="K190" s="1">
        <v>45038</v>
      </c>
      <c r="L190" s="1">
        <v>45038</v>
      </c>
      <c r="M190" s="2">
        <v>2242731.42</v>
      </c>
      <c r="N190" t="s">
        <v>6</v>
      </c>
      <c r="O190">
        <v>1.7999999999999999E-2</v>
      </c>
      <c r="P190" t="s">
        <v>109</v>
      </c>
      <c r="Q190" s="4"/>
      <c r="R190" s="1">
        <v>45038</v>
      </c>
      <c r="S190" s="1">
        <v>45007</v>
      </c>
      <c r="T190" s="1">
        <v>45038</v>
      </c>
      <c r="U190" s="1">
        <v>45038</v>
      </c>
      <c r="V190" s="5">
        <v>8.3333333333333329E-2</v>
      </c>
      <c r="W190">
        <v>30</v>
      </c>
      <c r="X190" s="6">
        <v>0</v>
      </c>
      <c r="Y190" s="6">
        <v>0</v>
      </c>
      <c r="Z190" s="6">
        <v>-3364.0971299999992</v>
      </c>
      <c r="AA190" s="6">
        <v>-3364.0971299999992</v>
      </c>
      <c r="AB190">
        <v>0</v>
      </c>
      <c r="AC190">
        <v>0</v>
      </c>
      <c r="AD190" s="7">
        <v>2242731.42</v>
      </c>
      <c r="AE190" s="13">
        <v>1.7999999999999999E-2</v>
      </c>
      <c r="AF190" s="8">
        <v>0</v>
      </c>
      <c r="AG190" s="6">
        <v>0</v>
      </c>
      <c r="AH190" s="6">
        <v>0</v>
      </c>
      <c r="AI190" s="9">
        <v>-3364.0971299999992</v>
      </c>
      <c r="AJ190" t="s">
        <v>6</v>
      </c>
      <c r="AO190" s="9">
        <f t="shared" si="80"/>
        <v>-3364.0971299999992</v>
      </c>
      <c r="AP190" s="37">
        <f t="shared" si="57"/>
        <v>-3364.0971299999992</v>
      </c>
      <c r="AQ190" s="9">
        <f t="shared" si="81"/>
        <v>-3364.0971299999992</v>
      </c>
      <c r="AR190" s="31">
        <v>44830</v>
      </c>
      <c r="AS190" s="32">
        <v>1.1679999999999999</v>
      </c>
      <c r="AT190" s="10"/>
      <c r="BU190" s="1"/>
      <c r="CC190" s="11"/>
      <c r="CD190" s="11"/>
    </row>
    <row r="191" spans="1:82" ht="15" customHeight="1" x14ac:dyDescent="0.25">
      <c r="A191">
        <v>6107</v>
      </c>
      <c r="B191" t="s">
        <v>332</v>
      </c>
      <c r="C191" t="s">
        <v>333</v>
      </c>
      <c r="D191">
        <v>11567</v>
      </c>
      <c r="E191" t="s">
        <v>127</v>
      </c>
      <c r="F191" t="s">
        <v>3</v>
      </c>
      <c r="G191" t="s">
        <v>4</v>
      </c>
      <c r="H191" t="s">
        <v>188</v>
      </c>
      <c r="I191" s="1"/>
      <c r="J191" s="1">
        <v>45038</v>
      </c>
      <c r="K191" s="1">
        <v>45068</v>
      </c>
      <c r="L191" s="1">
        <v>45068</v>
      </c>
      <c r="M191" s="2">
        <v>2225181.31</v>
      </c>
      <c r="N191" t="s">
        <v>6</v>
      </c>
      <c r="O191">
        <v>1.7999999999999999E-2</v>
      </c>
      <c r="P191" t="s">
        <v>109</v>
      </c>
      <c r="Q191" s="4"/>
      <c r="R191" s="1">
        <v>45068</v>
      </c>
      <c r="S191" s="1">
        <v>45038</v>
      </c>
      <c r="T191" s="1">
        <v>45068</v>
      </c>
      <c r="U191" s="1">
        <v>45068</v>
      </c>
      <c r="V191" s="5">
        <v>8.3333333333333329E-2</v>
      </c>
      <c r="W191">
        <v>30</v>
      </c>
      <c r="X191" s="6">
        <v>0</v>
      </c>
      <c r="Y191" s="6">
        <v>0</v>
      </c>
      <c r="Z191" s="6">
        <v>-3337.7719649999999</v>
      </c>
      <c r="AA191" s="6">
        <v>-3337.7719649999999</v>
      </c>
      <c r="AB191">
        <v>0</v>
      </c>
      <c r="AC191">
        <v>0</v>
      </c>
      <c r="AD191" s="7">
        <v>2225181.31</v>
      </c>
      <c r="AE191" s="13">
        <v>1.7999999999999999E-2</v>
      </c>
      <c r="AF191" s="8">
        <v>0</v>
      </c>
      <c r="AG191" s="6">
        <v>0</v>
      </c>
      <c r="AH191" s="6">
        <v>0</v>
      </c>
      <c r="AI191" s="9">
        <v>-3337.7719649999999</v>
      </c>
      <c r="AJ191" t="s">
        <v>6</v>
      </c>
      <c r="AO191" s="9">
        <f t="shared" si="80"/>
        <v>-3337.7719649999999</v>
      </c>
      <c r="AP191" s="37">
        <f t="shared" si="57"/>
        <v>-3337.7719649999999</v>
      </c>
      <c r="AQ191" s="9">
        <f t="shared" si="81"/>
        <v>-3337.7719649999999</v>
      </c>
      <c r="AR191" s="31">
        <v>44831</v>
      </c>
      <c r="AS191" s="32">
        <v>1.228</v>
      </c>
      <c r="AT191" s="10"/>
      <c r="BU191" s="1"/>
      <c r="CC191" s="11"/>
      <c r="CD191" s="11"/>
    </row>
    <row r="192" spans="1:82" ht="15" customHeight="1" x14ac:dyDescent="0.25">
      <c r="A192">
        <v>6108</v>
      </c>
      <c r="B192" t="s">
        <v>332</v>
      </c>
      <c r="C192" t="s">
        <v>333</v>
      </c>
      <c r="D192">
        <v>11567</v>
      </c>
      <c r="E192" t="s">
        <v>127</v>
      </c>
      <c r="F192" t="s">
        <v>3</v>
      </c>
      <c r="G192" t="s">
        <v>4</v>
      </c>
      <c r="H192" t="s">
        <v>188</v>
      </c>
      <c r="I192" s="1"/>
      <c r="J192" s="1">
        <v>45068</v>
      </c>
      <c r="K192" s="1">
        <v>45099</v>
      </c>
      <c r="L192" s="1">
        <v>45099</v>
      </c>
      <c r="M192" s="2">
        <v>2207604.87</v>
      </c>
      <c r="N192" t="s">
        <v>6</v>
      </c>
      <c r="O192">
        <v>1.7999999999999999E-2</v>
      </c>
      <c r="P192" t="s">
        <v>109</v>
      </c>
      <c r="Q192" s="4"/>
      <c r="R192" s="1">
        <v>45099</v>
      </c>
      <c r="S192" s="1">
        <v>45068</v>
      </c>
      <c r="T192" s="1">
        <v>45099</v>
      </c>
      <c r="U192" s="1">
        <v>45099</v>
      </c>
      <c r="V192" s="5">
        <v>8.3333333333333329E-2</v>
      </c>
      <c r="W192">
        <v>30</v>
      </c>
      <c r="X192" s="6">
        <v>0</v>
      </c>
      <c r="Y192" s="6">
        <v>0</v>
      </c>
      <c r="Z192" s="6">
        <v>-3311.4073049999997</v>
      </c>
      <c r="AA192" s="6">
        <v>-3311.4073049999997</v>
      </c>
      <c r="AB192">
        <v>0</v>
      </c>
      <c r="AC192">
        <v>0</v>
      </c>
      <c r="AD192" s="7">
        <v>2207604.87</v>
      </c>
      <c r="AE192" s="13">
        <v>1.7999999999999999E-2</v>
      </c>
      <c r="AF192" s="8">
        <v>0</v>
      </c>
      <c r="AG192" s="6">
        <v>0</v>
      </c>
      <c r="AH192" s="6">
        <v>0</v>
      </c>
      <c r="AI192" s="9">
        <v>-3311.4073049999997</v>
      </c>
      <c r="AJ192" t="s">
        <v>6</v>
      </c>
      <c r="AO192" s="9">
        <f t="shared" si="80"/>
        <v>-3311.4073049999997</v>
      </c>
      <c r="AP192" s="37">
        <f t="shared" si="57"/>
        <v>-3311.4073049999997</v>
      </c>
      <c r="AQ192" s="9">
        <f t="shared" si="81"/>
        <v>-3311.4073049999997</v>
      </c>
      <c r="AR192" s="31">
        <v>44832</v>
      </c>
      <c r="AS192" s="32">
        <v>1.1930000000000001</v>
      </c>
      <c r="AT192" s="10"/>
      <c r="BU192" s="1"/>
      <c r="CC192" s="11"/>
      <c r="CD192" s="11"/>
    </row>
    <row r="193" spans="1:82" ht="15" customHeight="1" x14ac:dyDescent="0.25">
      <c r="A193">
        <v>6283</v>
      </c>
      <c r="B193" t="s">
        <v>334</v>
      </c>
      <c r="C193" t="s">
        <v>335</v>
      </c>
      <c r="D193">
        <v>11568</v>
      </c>
      <c r="E193" t="s">
        <v>127</v>
      </c>
      <c r="F193" t="s">
        <v>3</v>
      </c>
      <c r="G193" t="s">
        <v>4</v>
      </c>
      <c r="H193" t="s">
        <v>188</v>
      </c>
      <c r="I193" s="1"/>
      <c r="J193" s="1">
        <v>44951</v>
      </c>
      <c r="K193" s="1">
        <v>44982</v>
      </c>
      <c r="L193" s="1">
        <v>44982</v>
      </c>
      <c r="M193" s="2">
        <v>1251131.6200000001</v>
      </c>
      <c r="N193" t="s">
        <v>6</v>
      </c>
      <c r="O193">
        <v>1.7999999999999999E-2</v>
      </c>
      <c r="P193" t="s">
        <v>109</v>
      </c>
      <c r="Q193" s="4"/>
      <c r="R193" s="1">
        <v>44982</v>
      </c>
      <c r="S193" s="1">
        <v>44951</v>
      </c>
      <c r="T193" s="1">
        <v>44982</v>
      </c>
      <c r="U193" s="1">
        <v>44982</v>
      </c>
      <c r="V193" s="5">
        <v>8.3333333333333329E-2</v>
      </c>
      <c r="W193">
        <v>30</v>
      </c>
      <c r="X193" s="6">
        <v>0</v>
      </c>
      <c r="Y193" s="6">
        <v>0</v>
      </c>
      <c r="Z193" s="6">
        <v>-1876.6974300000002</v>
      </c>
      <c r="AA193" s="6">
        <v>-1876.6974300000002</v>
      </c>
      <c r="AB193">
        <v>0</v>
      </c>
      <c r="AC193">
        <v>0</v>
      </c>
      <c r="AD193" s="7">
        <v>1251131.6200000001</v>
      </c>
      <c r="AE193" s="13">
        <v>1.7999999999999999E-2</v>
      </c>
      <c r="AF193" s="8">
        <v>0</v>
      </c>
      <c r="AG193" s="6">
        <v>0</v>
      </c>
      <c r="AH193" s="6">
        <v>0</v>
      </c>
      <c r="AI193" s="9">
        <v>-1876.6974300000002</v>
      </c>
      <c r="AJ193" t="s">
        <v>6</v>
      </c>
      <c r="AO193" s="9">
        <f t="shared" si="80"/>
        <v>-1876.6974300000002</v>
      </c>
      <c r="AP193" s="37">
        <f t="shared" si="57"/>
        <v>-1876.6974300000002</v>
      </c>
      <c r="AQ193" s="9">
        <f t="shared" si="81"/>
        <v>-1876.6974300000002</v>
      </c>
      <c r="AR193" s="31">
        <v>44833</v>
      </c>
      <c r="AS193" s="32">
        <v>1.1599999999999999</v>
      </c>
      <c r="AT193" s="10"/>
      <c r="BU193" s="1"/>
      <c r="CC193" s="11"/>
      <c r="CD193" s="11"/>
    </row>
    <row r="194" spans="1:82" ht="15" customHeight="1" x14ac:dyDescent="0.25">
      <c r="A194">
        <v>6284</v>
      </c>
      <c r="B194" t="s">
        <v>334</v>
      </c>
      <c r="C194" t="s">
        <v>335</v>
      </c>
      <c r="D194">
        <v>11568</v>
      </c>
      <c r="E194" t="s">
        <v>127</v>
      </c>
      <c r="F194" t="s">
        <v>3</v>
      </c>
      <c r="G194" t="s">
        <v>4</v>
      </c>
      <c r="H194" t="s">
        <v>188</v>
      </c>
      <c r="I194" s="1"/>
      <c r="J194" s="1">
        <v>44982</v>
      </c>
      <c r="K194" s="1">
        <v>45010</v>
      </c>
      <c r="L194" s="1">
        <v>45010</v>
      </c>
      <c r="M194" s="2">
        <v>1197626.76</v>
      </c>
      <c r="N194" t="s">
        <v>6</v>
      </c>
      <c r="O194">
        <v>1.7999999999999999E-2</v>
      </c>
      <c r="P194" t="s">
        <v>109</v>
      </c>
      <c r="Q194" s="4"/>
      <c r="R194" s="1">
        <v>45010</v>
      </c>
      <c r="S194" s="1">
        <v>44982</v>
      </c>
      <c r="T194" s="1">
        <v>45010</v>
      </c>
      <c r="U194" s="1">
        <v>45010</v>
      </c>
      <c r="V194" s="5">
        <v>8.3333333333333329E-2</v>
      </c>
      <c r="W194">
        <v>30</v>
      </c>
      <c r="X194" s="6">
        <v>0</v>
      </c>
      <c r="Y194" s="6">
        <v>0</v>
      </c>
      <c r="Z194" s="6">
        <v>-1796.4401399999999</v>
      </c>
      <c r="AA194" s="6">
        <v>-1796.4401399999999</v>
      </c>
      <c r="AB194">
        <v>0</v>
      </c>
      <c r="AC194">
        <v>0</v>
      </c>
      <c r="AD194" s="7">
        <v>1197626.76</v>
      </c>
      <c r="AE194" s="13">
        <v>1.7999999999999999E-2</v>
      </c>
      <c r="AF194" s="8">
        <v>0</v>
      </c>
      <c r="AG194" s="6">
        <v>0</v>
      </c>
      <c r="AH194" s="6">
        <v>0</v>
      </c>
      <c r="AI194" s="9">
        <v>-1796.4401399999999</v>
      </c>
      <c r="AJ194" t="s">
        <v>6</v>
      </c>
      <c r="AO194" s="9">
        <f t="shared" si="80"/>
        <v>-1796.4401399999999</v>
      </c>
      <c r="AP194" s="37">
        <f t="shared" si="57"/>
        <v>-1796.4401399999999</v>
      </c>
      <c r="AQ194" s="9">
        <f t="shared" si="81"/>
        <v>-1796.4401399999999</v>
      </c>
      <c r="AR194" s="31">
        <v>44834</v>
      </c>
      <c r="AS194" s="32">
        <v>1.173</v>
      </c>
      <c r="AT194" s="10"/>
      <c r="BU194" s="1"/>
      <c r="CC194" s="11"/>
      <c r="CD194" s="11"/>
    </row>
    <row r="195" spans="1:82" ht="15" customHeight="1" x14ac:dyDescent="0.25">
      <c r="A195">
        <v>6285</v>
      </c>
      <c r="B195" t="s">
        <v>334</v>
      </c>
      <c r="C195" t="s">
        <v>335</v>
      </c>
      <c r="D195">
        <v>11568</v>
      </c>
      <c r="E195" t="s">
        <v>127</v>
      </c>
      <c r="F195" t="s">
        <v>3</v>
      </c>
      <c r="G195" t="s">
        <v>4</v>
      </c>
      <c r="H195" t="s">
        <v>188</v>
      </c>
      <c r="I195" s="1"/>
      <c r="J195" s="1">
        <v>45010</v>
      </c>
      <c r="K195" s="1">
        <v>45041</v>
      </c>
      <c r="L195" s="1">
        <v>45041</v>
      </c>
      <c r="M195" s="2">
        <v>1144041.6399999999</v>
      </c>
      <c r="N195" t="s">
        <v>6</v>
      </c>
      <c r="O195">
        <v>1.7999999999999999E-2</v>
      </c>
      <c r="P195" t="s">
        <v>109</v>
      </c>
      <c r="Q195" s="4"/>
      <c r="R195" s="1">
        <v>45041</v>
      </c>
      <c r="S195" s="1">
        <v>45010</v>
      </c>
      <c r="T195" s="1">
        <v>45041</v>
      </c>
      <c r="U195" s="1">
        <v>45041</v>
      </c>
      <c r="V195" s="5">
        <v>8.3333333333333329E-2</v>
      </c>
      <c r="W195">
        <v>30</v>
      </c>
      <c r="X195" s="6">
        <v>0</v>
      </c>
      <c r="Y195" s="6">
        <v>0</v>
      </c>
      <c r="Z195" s="6">
        <v>-1716.0624599999996</v>
      </c>
      <c r="AA195" s="6">
        <v>-1716.0624599999996</v>
      </c>
      <c r="AB195">
        <v>0</v>
      </c>
      <c r="AC195">
        <v>0</v>
      </c>
      <c r="AD195" s="7">
        <v>1144041.6399999999</v>
      </c>
      <c r="AE195" s="13">
        <v>1.7999999999999999E-2</v>
      </c>
      <c r="AF195" s="8">
        <v>0</v>
      </c>
      <c r="AG195" s="6">
        <v>0</v>
      </c>
      <c r="AH195" s="6">
        <v>0</v>
      </c>
      <c r="AI195" s="9">
        <v>-1716.0624599999996</v>
      </c>
      <c r="AJ195" t="s">
        <v>6</v>
      </c>
      <c r="AO195" s="9">
        <f t="shared" si="80"/>
        <v>-1716.0624599999996</v>
      </c>
      <c r="AP195" s="37">
        <f t="shared" ref="AP195:AP258" si="82">AI195</f>
        <v>-1716.0624599999996</v>
      </c>
      <c r="AQ195" s="9">
        <f t="shared" si="81"/>
        <v>-1716.0624599999996</v>
      </c>
      <c r="AR195" s="31">
        <v>44837</v>
      </c>
      <c r="AS195" s="32">
        <v>1.1850000000000001</v>
      </c>
      <c r="AT195" s="10"/>
      <c r="BU195" s="1"/>
      <c r="CC195" s="11"/>
      <c r="CD195" s="11"/>
    </row>
    <row r="196" spans="1:82" ht="15" customHeight="1" x14ac:dyDescent="0.25">
      <c r="A196">
        <v>6286</v>
      </c>
      <c r="B196" t="s">
        <v>334</v>
      </c>
      <c r="C196" t="s">
        <v>335</v>
      </c>
      <c r="D196">
        <v>11568</v>
      </c>
      <c r="E196" t="s">
        <v>127</v>
      </c>
      <c r="F196" t="s">
        <v>3</v>
      </c>
      <c r="G196" t="s">
        <v>4</v>
      </c>
      <c r="H196" t="s">
        <v>188</v>
      </c>
      <c r="I196" s="1"/>
      <c r="J196" s="1">
        <v>45041</v>
      </c>
      <c r="K196" s="1">
        <v>45071</v>
      </c>
      <c r="L196" s="1">
        <v>45071</v>
      </c>
      <c r="M196" s="2">
        <v>1090376.1399999999</v>
      </c>
      <c r="N196" t="s">
        <v>6</v>
      </c>
      <c r="O196">
        <v>1.7999999999999999E-2</v>
      </c>
      <c r="P196" t="s">
        <v>109</v>
      </c>
      <c r="Q196" s="4"/>
      <c r="R196" s="1">
        <v>45071</v>
      </c>
      <c r="S196" s="1">
        <v>45041</v>
      </c>
      <c r="T196" s="1">
        <v>45071</v>
      </c>
      <c r="U196" s="1">
        <v>45071</v>
      </c>
      <c r="V196" s="5">
        <v>8.3333333333333329E-2</v>
      </c>
      <c r="W196">
        <v>30</v>
      </c>
      <c r="X196" s="6">
        <v>0</v>
      </c>
      <c r="Y196" s="6">
        <v>0</v>
      </c>
      <c r="Z196" s="6">
        <v>-1635.5642099999998</v>
      </c>
      <c r="AA196" s="6">
        <v>-1635.5642099999998</v>
      </c>
      <c r="AB196">
        <v>0</v>
      </c>
      <c r="AC196">
        <v>0</v>
      </c>
      <c r="AD196" s="7">
        <v>1090376.1399999999</v>
      </c>
      <c r="AE196" s="13">
        <v>1.7999999999999999E-2</v>
      </c>
      <c r="AF196" s="8">
        <v>0</v>
      </c>
      <c r="AG196" s="6">
        <v>0</v>
      </c>
      <c r="AH196" s="6">
        <v>0</v>
      </c>
      <c r="AI196" s="9">
        <v>-1635.5642099999998</v>
      </c>
      <c r="AJ196" t="s">
        <v>6</v>
      </c>
      <c r="AO196" s="9">
        <f t="shared" si="80"/>
        <v>-1635.5642099999998</v>
      </c>
      <c r="AP196" s="37">
        <f t="shared" si="82"/>
        <v>-1635.5642099999998</v>
      </c>
      <c r="AQ196" s="9">
        <f t="shared" si="81"/>
        <v>-1635.5642099999998</v>
      </c>
      <c r="AR196" s="31">
        <v>44838</v>
      </c>
      <c r="AS196" s="32">
        <v>1.173</v>
      </c>
      <c r="AT196" s="10"/>
      <c r="BU196" s="1"/>
      <c r="CC196" s="11"/>
      <c r="CD196" s="11"/>
    </row>
    <row r="197" spans="1:82" ht="15" customHeight="1" x14ac:dyDescent="0.25">
      <c r="A197">
        <v>6287</v>
      </c>
      <c r="B197" t="s">
        <v>334</v>
      </c>
      <c r="C197" t="s">
        <v>335</v>
      </c>
      <c r="D197">
        <v>11568</v>
      </c>
      <c r="E197" t="s">
        <v>127</v>
      </c>
      <c r="F197" t="s">
        <v>3</v>
      </c>
      <c r="G197" t="s">
        <v>4</v>
      </c>
      <c r="H197" t="s">
        <v>188</v>
      </c>
      <c r="I197" s="1"/>
      <c r="J197" s="1">
        <v>45071</v>
      </c>
      <c r="K197" s="1">
        <v>45102</v>
      </c>
      <c r="L197" s="1">
        <v>45102</v>
      </c>
      <c r="M197" s="2">
        <v>1036630.14</v>
      </c>
      <c r="N197" t="s">
        <v>6</v>
      </c>
      <c r="O197">
        <v>1.7999999999999999E-2</v>
      </c>
      <c r="P197" t="s">
        <v>109</v>
      </c>
      <c r="Q197" s="4"/>
      <c r="R197" s="1">
        <v>45102</v>
      </c>
      <c r="S197" s="1">
        <v>45071</v>
      </c>
      <c r="T197" s="1">
        <v>45102</v>
      </c>
      <c r="U197" s="1">
        <v>45102</v>
      </c>
      <c r="V197" s="5">
        <v>8.3333333333333329E-2</v>
      </c>
      <c r="W197">
        <v>30</v>
      </c>
      <c r="X197" s="6">
        <v>0</v>
      </c>
      <c r="Y197" s="6">
        <v>0</v>
      </c>
      <c r="Z197" s="6">
        <v>-1554.9452099999999</v>
      </c>
      <c r="AA197" s="6">
        <v>-1554.9452099999999</v>
      </c>
      <c r="AB197">
        <v>0</v>
      </c>
      <c r="AC197">
        <v>0</v>
      </c>
      <c r="AD197" s="7">
        <v>1036630.14</v>
      </c>
      <c r="AE197" s="13">
        <v>1.7999999999999999E-2</v>
      </c>
      <c r="AF197" s="8">
        <v>0</v>
      </c>
      <c r="AG197" s="6">
        <v>0</v>
      </c>
      <c r="AH197" s="6">
        <v>0</v>
      </c>
      <c r="AI197" s="9">
        <v>-1554.9452099999999</v>
      </c>
      <c r="AJ197" t="s">
        <v>6</v>
      </c>
      <c r="AO197" s="9">
        <f t="shared" si="80"/>
        <v>-1554.9452099999999</v>
      </c>
      <c r="AP197" s="37">
        <f t="shared" si="82"/>
        <v>-1554.9452099999999</v>
      </c>
      <c r="AQ197" s="9">
        <f t="shared" si="81"/>
        <v>-1554.9452099999999</v>
      </c>
      <c r="AR197" s="31">
        <v>44839</v>
      </c>
      <c r="AS197" s="32">
        <v>1.2</v>
      </c>
      <c r="AT197" s="10"/>
      <c r="BU197" s="1"/>
      <c r="CC197" s="11"/>
      <c r="CD197" s="11"/>
    </row>
    <row r="198" spans="1:82" ht="15" customHeight="1" x14ac:dyDescent="0.25">
      <c r="A198">
        <v>10648</v>
      </c>
      <c r="B198" t="s">
        <v>336</v>
      </c>
      <c r="C198" t="s">
        <v>337</v>
      </c>
      <c r="D198">
        <v>11587</v>
      </c>
      <c r="E198" t="s">
        <v>2</v>
      </c>
      <c r="F198" t="s">
        <v>3</v>
      </c>
      <c r="G198" t="s">
        <v>4</v>
      </c>
      <c r="H198" t="s">
        <v>263</v>
      </c>
      <c r="I198" s="1">
        <v>44985</v>
      </c>
      <c r="J198" s="1">
        <v>44987</v>
      </c>
      <c r="K198" s="1">
        <v>45079</v>
      </c>
      <c r="L198" s="1">
        <v>45079</v>
      </c>
      <c r="M198" s="2">
        <v>19698874.239999998</v>
      </c>
      <c r="N198" t="s">
        <v>6</v>
      </c>
      <c r="O198" t="s">
        <v>7</v>
      </c>
      <c r="P198" t="s">
        <v>8</v>
      </c>
      <c r="Q198" s="4">
        <v>1.6E-2</v>
      </c>
      <c r="R198" s="1">
        <v>44985</v>
      </c>
      <c r="S198" s="1">
        <v>44987</v>
      </c>
      <c r="T198" s="1">
        <v>45079</v>
      </c>
      <c r="U198" s="1">
        <v>45079</v>
      </c>
      <c r="V198" s="5">
        <v>0.25555555555555554</v>
      </c>
      <c r="W198">
        <v>92</v>
      </c>
      <c r="X198" s="6">
        <v>0</v>
      </c>
      <c r="Y198" s="6">
        <v>0</v>
      </c>
      <c r="Z198" s="6">
        <v>-138137.26122609776</v>
      </c>
      <c r="AA198" s="6">
        <v>-138137.26122609776</v>
      </c>
      <c r="AB198">
        <v>0</v>
      </c>
      <c r="AC198">
        <v>0</v>
      </c>
      <c r="AD198" s="7">
        <v>19698874.239999998</v>
      </c>
      <c r="AE198" s="13">
        <v>2.7440000000000003E-2</v>
      </c>
      <c r="AF198" s="8">
        <v>1.6E-2</v>
      </c>
      <c r="AG198" s="6">
        <v>0</v>
      </c>
      <c r="AH198" s="6">
        <v>-80546.508003555544</v>
      </c>
      <c r="AI198" s="9">
        <v>-218683.76922965329</v>
      </c>
      <c r="AJ198" t="s">
        <v>6</v>
      </c>
      <c r="AK198">
        <f>VLOOKUP(I198,$AR$3:$AS$604,2,FALSE)</f>
        <v>2.7440000000000002</v>
      </c>
      <c r="AL198" s="8">
        <f>AK198/100+$AT$1</f>
        <v>3.7440000000000001E-2</v>
      </c>
      <c r="AM198" s="35">
        <f>AK198/100-$AT$1</f>
        <v>1.7440000000000004E-2</v>
      </c>
      <c r="AN198" s="4">
        <f>IF(AND(RIGHT(O198,3)="Max",AM198&lt;0%),0%,AM198)</f>
        <v>1.7440000000000004E-2</v>
      </c>
      <c r="AO198" s="36">
        <f>-(((AL198+AF198)*AD198*V198))</f>
        <v>-269025.33673187549</v>
      </c>
      <c r="AP198" s="37">
        <f t="shared" si="82"/>
        <v>-218683.76922965329</v>
      </c>
      <c r="AQ198" s="36">
        <f>-(((AN198+AF198)*AD198*V198))</f>
        <v>-168342.20172743112</v>
      </c>
      <c r="AR198" s="31">
        <v>44840</v>
      </c>
      <c r="AS198" s="32">
        <v>1.248</v>
      </c>
      <c r="AT198" s="10"/>
      <c r="BU198" s="1"/>
      <c r="CC198" s="11"/>
      <c r="CD198" s="11"/>
    </row>
    <row r="199" spans="1:82" ht="15" customHeight="1" x14ac:dyDescent="0.25">
      <c r="A199">
        <v>12308</v>
      </c>
      <c r="B199" t="s">
        <v>338</v>
      </c>
      <c r="C199" t="s">
        <v>339</v>
      </c>
      <c r="D199">
        <v>11593</v>
      </c>
      <c r="E199" t="s">
        <v>127</v>
      </c>
      <c r="F199" t="s">
        <v>3</v>
      </c>
      <c r="G199" t="s">
        <v>4</v>
      </c>
      <c r="H199" t="s">
        <v>234</v>
      </c>
      <c r="I199" s="1"/>
      <c r="J199" s="1">
        <v>44927</v>
      </c>
      <c r="K199" s="1">
        <v>45017</v>
      </c>
      <c r="L199" s="1">
        <v>45017</v>
      </c>
      <c r="M199" s="2">
        <v>8455489.6400000006</v>
      </c>
      <c r="N199" t="s">
        <v>6</v>
      </c>
      <c r="O199">
        <v>2.29E-2</v>
      </c>
      <c r="P199" t="s">
        <v>109</v>
      </c>
      <c r="Q199" s="4"/>
      <c r="R199" s="1">
        <v>45017</v>
      </c>
      <c r="S199" s="1">
        <v>44927</v>
      </c>
      <c r="T199" s="1">
        <v>45017</v>
      </c>
      <c r="U199" s="1">
        <v>45017</v>
      </c>
      <c r="V199" s="5">
        <v>0.25</v>
      </c>
      <c r="W199">
        <v>90</v>
      </c>
      <c r="X199" s="6">
        <v>0</v>
      </c>
      <c r="Y199" s="6">
        <v>0</v>
      </c>
      <c r="Z199" s="6">
        <v>-48407.678189000006</v>
      </c>
      <c r="AA199" s="6">
        <v>-48407.678189000006</v>
      </c>
      <c r="AB199">
        <v>0</v>
      </c>
      <c r="AC199">
        <v>0</v>
      </c>
      <c r="AD199" s="7">
        <v>8455489.6400000006</v>
      </c>
      <c r="AE199" s="13">
        <v>2.29E-2</v>
      </c>
      <c r="AF199" s="8">
        <v>0</v>
      </c>
      <c r="AG199" s="6">
        <v>0</v>
      </c>
      <c r="AH199" s="6">
        <v>0</v>
      </c>
      <c r="AI199" s="9">
        <v>-48407.678189000006</v>
      </c>
      <c r="AJ199" t="s">
        <v>6</v>
      </c>
      <c r="AO199" s="9">
        <f t="shared" ref="AO199:AO204" si="83">AI199</f>
        <v>-48407.678189000006</v>
      </c>
      <c r="AP199" s="37">
        <f t="shared" si="82"/>
        <v>-48407.678189000006</v>
      </c>
      <c r="AQ199" s="9">
        <f t="shared" ref="AQ199:AQ204" si="84">AI199</f>
        <v>-48407.678189000006</v>
      </c>
      <c r="AR199" s="31">
        <v>44841</v>
      </c>
      <c r="AS199" s="32">
        <v>1.288</v>
      </c>
      <c r="AT199" s="10"/>
      <c r="BU199" s="1"/>
      <c r="CC199" s="11"/>
      <c r="CD199" s="11"/>
    </row>
    <row r="200" spans="1:82" ht="15" customHeight="1" x14ac:dyDescent="0.25">
      <c r="A200">
        <v>12681</v>
      </c>
      <c r="B200" t="s">
        <v>1476</v>
      </c>
      <c r="C200" t="s">
        <v>1477</v>
      </c>
      <c r="D200">
        <v>11596</v>
      </c>
      <c r="E200" t="s">
        <v>127</v>
      </c>
      <c r="F200" t="s">
        <v>3</v>
      </c>
      <c r="G200" t="s">
        <v>4</v>
      </c>
      <c r="H200" t="s">
        <v>5</v>
      </c>
      <c r="I200" s="1"/>
      <c r="J200" s="1">
        <v>44941</v>
      </c>
      <c r="K200" s="1">
        <v>44972</v>
      </c>
      <c r="L200" s="1">
        <v>44972</v>
      </c>
      <c r="M200" s="2">
        <v>153791.17000000001</v>
      </c>
      <c r="N200" t="s">
        <v>6</v>
      </c>
      <c r="O200">
        <v>1.0999999999999999E-2</v>
      </c>
      <c r="P200" t="s">
        <v>109</v>
      </c>
      <c r="Q200" s="4"/>
      <c r="R200" s="1">
        <v>44972</v>
      </c>
      <c r="S200" s="1">
        <v>44941</v>
      </c>
      <c r="T200" s="1">
        <v>44972</v>
      </c>
      <c r="U200" s="1">
        <v>44972</v>
      </c>
      <c r="V200" s="5">
        <v>8.3333333333333329E-2</v>
      </c>
      <c r="W200">
        <v>30</v>
      </c>
      <c r="X200" s="6">
        <v>0</v>
      </c>
      <c r="Y200" s="6">
        <v>0</v>
      </c>
      <c r="Z200" s="6">
        <v>-140.97523916666665</v>
      </c>
      <c r="AA200" s="6">
        <v>-140.97523916666665</v>
      </c>
      <c r="AB200">
        <v>0</v>
      </c>
      <c r="AC200">
        <v>0</v>
      </c>
      <c r="AD200" s="7">
        <v>153791.17000000001</v>
      </c>
      <c r="AE200" s="13">
        <v>1.0999999999999999E-2</v>
      </c>
      <c r="AF200" s="8">
        <v>0</v>
      </c>
      <c r="AG200" s="6">
        <v>0</v>
      </c>
      <c r="AH200" s="6">
        <v>0</v>
      </c>
      <c r="AI200" s="9">
        <v>-140.97523916666665</v>
      </c>
      <c r="AJ200" t="s">
        <v>6</v>
      </c>
      <c r="AO200" s="9">
        <f t="shared" si="83"/>
        <v>-140.97523916666665</v>
      </c>
      <c r="AP200" s="37">
        <f t="shared" si="82"/>
        <v>-140.97523916666665</v>
      </c>
      <c r="AQ200" s="9">
        <f t="shared" si="84"/>
        <v>-140.97523916666665</v>
      </c>
      <c r="AR200" s="31">
        <v>44844</v>
      </c>
      <c r="AS200" s="32">
        <v>1.319</v>
      </c>
      <c r="AT200" s="10"/>
      <c r="BU200" s="1"/>
      <c r="CC200" s="11"/>
      <c r="CD200" s="11"/>
    </row>
    <row r="201" spans="1:82" ht="15" customHeight="1" x14ac:dyDescent="0.25">
      <c r="A201">
        <v>12682</v>
      </c>
      <c r="B201" t="s">
        <v>1476</v>
      </c>
      <c r="C201" t="s">
        <v>1477</v>
      </c>
      <c r="D201">
        <v>11596</v>
      </c>
      <c r="E201" t="s">
        <v>127</v>
      </c>
      <c r="F201" t="s">
        <v>3</v>
      </c>
      <c r="G201" t="s">
        <v>4</v>
      </c>
      <c r="H201" t="s">
        <v>5</v>
      </c>
      <c r="I201" s="1"/>
      <c r="J201" s="1">
        <v>44972</v>
      </c>
      <c r="K201" s="1">
        <v>45000</v>
      </c>
      <c r="L201" s="1">
        <v>45000</v>
      </c>
      <c r="M201" s="2">
        <v>123089.08</v>
      </c>
      <c r="N201" t="s">
        <v>6</v>
      </c>
      <c r="O201">
        <v>1.0999999999999999E-2</v>
      </c>
      <c r="P201" t="s">
        <v>109</v>
      </c>
      <c r="Q201" s="4"/>
      <c r="R201" s="1">
        <v>45000</v>
      </c>
      <c r="S201" s="1">
        <v>44972</v>
      </c>
      <c r="T201" s="1">
        <v>45000</v>
      </c>
      <c r="U201" s="1">
        <v>45000</v>
      </c>
      <c r="V201" s="5">
        <v>8.3333333333333329E-2</v>
      </c>
      <c r="W201">
        <v>30</v>
      </c>
      <c r="X201" s="6">
        <v>0</v>
      </c>
      <c r="Y201" s="6">
        <v>0</v>
      </c>
      <c r="Z201" s="6">
        <v>-112.83165666666665</v>
      </c>
      <c r="AA201" s="6">
        <v>-112.83165666666665</v>
      </c>
      <c r="AB201">
        <v>0</v>
      </c>
      <c r="AC201">
        <v>0</v>
      </c>
      <c r="AD201" s="7">
        <v>123089.08</v>
      </c>
      <c r="AE201" s="13">
        <v>1.0999999999999999E-2</v>
      </c>
      <c r="AF201" s="8">
        <v>0</v>
      </c>
      <c r="AG201" s="6">
        <v>0</v>
      </c>
      <c r="AH201" s="6">
        <v>0</v>
      </c>
      <c r="AI201" s="9">
        <v>-112.83165666666665</v>
      </c>
      <c r="AJ201" t="s">
        <v>6</v>
      </c>
      <c r="AO201" s="9">
        <f t="shared" si="83"/>
        <v>-112.83165666666665</v>
      </c>
      <c r="AP201" s="37">
        <f t="shared" si="82"/>
        <v>-112.83165666666665</v>
      </c>
      <c r="AQ201" s="9">
        <f t="shared" si="84"/>
        <v>-112.83165666666665</v>
      </c>
      <c r="AR201" s="31">
        <v>44845</v>
      </c>
      <c r="AS201" s="32">
        <v>1.34</v>
      </c>
      <c r="AT201" s="10"/>
      <c r="BU201" s="1"/>
      <c r="CC201" s="11"/>
      <c r="CD201" s="11"/>
    </row>
    <row r="202" spans="1:82" ht="15" customHeight="1" x14ac:dyDescent="0.25">
      <c r="A202">
        <v>12683</v>
      </c>
      <c r="B202" t="s">
        <v>1476</v>
      </c>
      <c r="C202" t="s">
        <v>1477</v>
      </c>
      <c r="D202">
        <v>11596</v>
      </c>
      <c r="E202" t="s">
        <v>127</v>
      </c>
      <c r="F202" t="s">
        <v>3</v>
      </c>
      <c r="G202" t="s">
        <v>4</v>
      </c>
      <c r="H202" t="s">
        <v>5</v>
      </c>
      <c r="I202" s="1"/>
      <c r="J202" s="1">
        <v>45000</v>
      </c>
      <c r="K202" s="1">
        <v>45031</v>
      </c>
      <c r="L202" s="1">
        <v>45031</v>
      </c>
      <c r="M202" s="2">
        <v>92358.98</v>
      </c>
      <c r="N202" t="s">
        <v>6</v>
      </c>
      <c r="O202">
        <v>1.0999999999999999E-2</v>
      </c>
      <c r="P202" t="s">
        <v>109</v>
      </c>
      <c r="Q202" s="4"/>
      <c r="R202" s="1">
        <v>45031</v>
      </c>
      <c r="S202" s="1">
        <v>45000</v>
      </c>
      <c r="T202" s="1">
        <v>45031</v>
      </c>
      <c r="U202" s="1">
        <v>45031</v>
      </c>
      <c r="V202" s="5">
        <v>8.3333333333333329E-2</v>
      </c>
      <c r="W202">
        <v>30</v>
      </c>
      <c r="X202" s="6">
        <v>0</v>
      </c>
      <c r="Y202" s="6">
        <v>0</v>
      </c>
      <c r="Z202" s="6">
        <v>-84.662398333333329</v>
      </c>
      <c r="AA202" s="6">
        <v>-84.662398333333329</v>
      </c>
      <c r="AB202">
        <v>0</v>
      </c>
      <c r="AC202">
        <v>0</v>
      </c>
      <c r="AD202" s="7">
        <v>92358.98</v>
      </c>
      <c r="AE202" s="13">
        <v>1.0999999999999999E-2</v>
      </c>
      <c r="AF202" s="8">
        <v>0</v>
      </c>
      <c r="AG202" s="6">
        <v>0</v>
      </c>
      <c r="AH202" s="6">
        <v>0</v>
      </c>
      <c r="AI202" s="9">
        <v>-84.662398333333329</v>
      </c>
      <c r="AJ202" t="s">
        <v>6</v>
      </c>
      <c r="AO202" s="9">
        <f t="shared" si="83"/>
        <v>-84.662398333333329</v>
      </c>
      <c r="AP202" s="37">
        <f t="shared" si="82"/>
        <v>-84.662398333333329</v>
      </c>
      <c r="AQ202" s="9">
        <f t="shared" si="84"/>
        <v>-84.662398333333329</v>
      </c>
      <c r="AR202" s="31">
        <v>44846</v>
      </c>
      <c r="AS202" s="32">
        <v>1.363</v>
      </c>
      <c r="AT202" s="10"/>
      <c r="BU202" s="1"/>
      <c r="CC202" s="11"/>
      <c r="CD202" s="11"/>
    </row>
    <row r="203" spans="1:82" ht="15" customHeight="1" x14ac:dyDescent="0.25">
      <c r="A203">
        <v>12684</v>
      </c>
      <c r="B203" t="s">
        <v>1476</v>
      </c>
      <c r="C203" t="s">
        <v>1477</v>
      </c>
      <c r="D203">
        <v>11596</v>
      </c>
      <c r="E203" t="s">
        <v>127</v>
      </c>
      <c r="F203" t="s">
        <v>3</v>
      </c>
      <c r="G203" t="s">
        <v>4</v>
      </c>
      <c r="H203" t="s">
        <v>5</v>
      </c>
      <c r="I203" s="1"/>
      <c r="J203" s="1">
        <v>45031</v>
      </c>
      <c r="K203" s="1">
        <v>45061</v>
      </c>
      <c r="L203" s="1">
        <v>45061</v>
      </c>
      <c r="M203" s="2">
        <v>61600.84</v>
      </c>
      <c r="N203" t="s">
        <v>6</v>
      </c>
      <c r="O203">
        <v>1.0999999999999999E-2</v>
      </c>
      <c r="P203" t="s">
        <v>109</v>
      </c>
      <c r="Q203" s="4"/>
      <c r="R203" s="1">
        <v>45061</v>
      </c>
      <c r="S203" s="1">
        <v>45031</v>
      </c>
      <c r="T203" s="1">
        <v>45061</v>
      </c>
      <c r="U203" s="1">
        <v>45061</v>
      </c>
      <c r="V203" s="5">
        <v>8.3333333333333329E-2</v>
      </c>
      <c r="W203">
        <v>30</v>
      </c>
      <c r="X203" s="6">
        <v>0</v>
      </c>
      <c r="Y203" s="6">
        <v>0</v>
      </c>
      <c r="Z203" s="6">
        <v>-56.467436666666657</v>
      </c>
      <c r="AA203" s="6">
        <v>-56.467436666666657</v>
      </c>
      <c r="AB203">
        <v>0</v>
      </c>
      <c r="AC203">
        <v>0</v>
      </c>
      <c r="AD203" s="7">
        <v>61600.84</v>
      </c>
      <c r="AE203" s="13">
        <v>1.0999999999999999E-2</v>
      </c>
      <c r="AF203" s="8">
        <v>0</v>
      </c>
      <c r="AG203" s="6">
        <v>0</v>
      </c>
      <c r="AH203" s="6">
        <v>0</v>
      </c>
      <c r="AI203" s="9">
        <v>-56.467436666666657</v>
      </c>
      <c r="AJ203" t="s">
        <v>6</v>
      </c>
      <c r="AO203" s="9">
        <f t="shared" si="83"/>
        <v>-56.467436666666657</v>
      </c>
      <c r="AP203" s="37">
        <f t="shared" si="82"/>
        <v>-56.467436666666657</v>
      </c>
      <c r="AQ203" s="9">
        <f t="shared" si="84"/>
        <v>-56.467436666666657</v>
      </c>
      <c r="AR203" s="31">
        <v>44847</v>
      </c>
      <c r="AS203" s="32">
        <v>1.3779999999999999</v>
      </c>
      <c r="AT203" s="10"/>
      <c r="BU203" s="1"/>
      <c r="CC203" s="11"/>
      <c r="CD203" s="11"/>
    </row>
    <row r="204" spans="1:82" ht="15" customHeight="1" x14ac:dyDescent="0.25">
      <c r="A204">
        <v>12685</v>
      </c>
      <c r="B204" t="s">
        <v>1476</v>
      </c>
      <c r="C204" t="s">
        <v>1477</v>
      </c>
      <c r="D204">
        <v>11596</v>
      </c>
      <c r="E204" t="s">
        <v>127</v>
      </c>
      <c r="F204" t="s">
        <v>3</v>
      </c>
      <c r="G204" t="s">
        <v>4</v>
      </c>
      <c r="H204" t="s">
        <v>5</v>
      </c>
      <c r="I204" s="1"/>
      <c r="J204" s="1">
        <v>45061</v>
      </c>
      <c r="K204" s="1">
        <v>45092</v>
      </c>
      <c r="L204" s="1">
        <v>45092</v>
      </c>
      <c r="M204" s="2">
        <v>30814.63</v>
      </c>
      <c r="N204" t="s">
        <v>6</v>
      </c>
      <c r="O204">
        <v>1.0999999999999999E-2</v>
      </c>
      <c r="P204" t="s">
        <v>109</v>
      </c>
      <c r="Q204" s="4"/>
      <c r="R204" s="1">
        <v>45092</v>
      </c>
      <c r="S204" s="1">
        <v>45061</v>
      </c>
      <c r="T204" s="1">
        <v>45092</v>
      </c>
      <c r="U204" s="1">
        <v>45092</v>
      </c>
      <c r="V204" s="5">
        <v>8.3333333333333329E-2</v>
      </c>
      <c r="W204">
        <v>30</v>
      </c>
      <c r="X204" s="6">
        <v>0</v>
      </c>
      <c r="Y204" s="6">
        <v>0</v>
      </c>
      <c r="Z204" s="6">
        <v>-28.246744166666666</v>
      </c>
      <c r="AA204" s="6">
        <v>-28.246744166666666</v>
      </c>
      <c r="AB204">
        <v>0</v>
      </c>
      <c r="AC204">
        <v>0</v>
      </c>
      <c r="AD204" s="7">
        <v>30814.63</v>
      </c>
      <c r="AE204" s="13">
        <v>1.0999999999999999E-2</v>
      </c>
      <c r="AF204" s="8">
        <v>0</v>
      </c>
      <c r="AG204" s="6">
        <v>0</v>
      </c>
      <c r="AH204" s="6">
        <v>0</v>
      </c>
      <c r="AI204" s="9">
        <v>-28.246744166666666</v>
      </c>
      <c r="AJ204" t="s">
        <v>6</v>
      </c>
      <c r="AO204" s="9">
        <f t="shared" si="83"/>
        <v>-28.246744166666666</v>
      </c>
      <c r="AP204" s="37">
        <f t="shared" si="82"/>
        <v>-28.246744166666666</v>
      </c>
      <c r="AQ204" s="9">
        <f t="shared" si="84"/>
        <v>-28.246744166666666</v>
      </c>
      <c r="AR204" s="31">
        <v>44848</v>
      </c>
      <c r="AS204" s="32">
        <v>1.403</v>
      </c>
      <c r="AT204" s="10"/>
      <c r="BU204" s="1"/>
      <c r="CC204" s="11"/>
      <c r="CD204" s="11"/>
    </row>
    <row r="205" spans="1:82" ht="15" customHeight="1" x14ac:dyDescent="0.25">
      <c r="A205">
        <v>12854</v>
      </c>
      <c r="B205" t="s">
        <v>340</v>
      </c>
      <c r="C205" t="s">
        <v>341</v>
      </c>
      <c r="D205">
        <v>11599</v>
      </c>
      <c r="E205" t="s">
        <v>55</v>
      </c>
      <c r="F205" t="s">
        <v>3</v>
      </c>
      <c r="G205" t="s">
        <v>4</v>
      </c>
      <c r="H205" t="s">
        <v>342</v>
      </c>
      <c r="I205" s="1">
        <v>44924</v>
      </c>
      <c r="J205" s="1">
        <v>44927</v>
      </c>
      <c r="K205" s="1">
        <v>44958</v>
      </c>
      <c r="L205" s="1">
        <v>44958</v>
      </c>
      <c r="M205" s="2">
        <v>1159282.48</v>
      </c>
      <c r="N205" t="s">
        <v>6</v>
      </c>
      <c r="O205">
        <v>0</v>
      </c>
      <c r="P205" t="s">
        <v>109</v>
      </c>
      <c r="Q205" s="4"/>
      <c r="R205" s="1">
        <v>44924</v>
      </c>
      <c r="S205" s="1">
        <v>44927</v>
      </c>
      <c r="T205" s="1">
        <v>44958</v>
      </c>
      <c r="U205" s="1">
        <v>44958</v>
      </c>
      <c r="V205" s="5">
        <v>8.3333333333333329E-2</v>
      </c>
      <c r="W205">
        <v>30</v>
      </c>
      <c r="X205" s="6">
        <v>0</v>
      </c>
      <c r="Y205" s="6">
        <v>0</v>
      </c>
      <c r="Z205" s="6">
        <v>0</v>
      </c>
      <c r="AA205" s="6">
        <v>0</v>
      </c>
      <c r="AB205">
        <v>0</v>
      </c>
      <c r="AC205">
        <v>0</v>
      </c>
      <c r="AD205" s="7">
        <v>1159282.48</v>
      </c>
      <c r="AE205" s="13">
        <v>0</v>
      </c>
      <c r="AF205" s="8">
        <v>0</v>
      </c>
      <c r="AG205" s="6">
        <v>0</v>
      </c>
      <c r="AH205" s="6">
        <v>0</v>
      </c>
      <c r="AI205" s="9">
        <v>0</v>
      </c>
      <c r="AJ205" t="s">
        <v>6</v>
      </c>
      <c r="AO205" s="9">
        <f t="shared" ref="AO205:AO214" si="85">AP205</f>
        <v>0</v>
      </c>
      <c r="AP205" s="37">
        <f t="shared" si="82"/>
        <v>0</v>
      </c>
      <c r="AQ205" s="9">
        <f t="shared" ref="AQ205:AQ214" si="86">AP205</f>
        <v>0</v>
      </c>
      <c r="AR205" s="31">
        <v>44851</v>
      </c>
      <c r="AS205" s="32">
        <v>1.458</v>
      </c>
      <c r="AT205" s="10"/>
      <c r="BU205" s="1"/>
      <c r="CC205" s="11"/>
      <c r="CD205" s="11"/>
    </row>
    <row r="206" spans="1:82" ht="15" customHeight="1" x14ac:dyDescent="0.25">
      <c r="A206">
        <v>12855</v>
      </c>
      <c r="B206" t="s">
        <v>340</v>
      </c>
      <c r="C206" t="s">
        <v>341</v>
      </c>
      <c r="D206">
        <v>11599</v>
      </c>
      <c r="E206" t="s">
        <v>55</v>
      </c>
      <c r="F206" t="s">
        <v>3</v>
      </c>
      <c r="G206" t="s">
        <v>4</v>
      </c>
      <c r="H206" t="s">
        <v>342</v>
      </c>
      <c r="I206" s="1">
        <v>44956</v>
      </c>
      <c r="J206" s="1">
        <v>44958</v>
      </c>
      <c r="K206" s="1">
        <v>44986</v>
      </c>
      <c r="L206" s="1">
        <v>44986</v>
      </c>
      <c r="M206" s="2">
        <v>1152877.48</v>
      </c>
      <c r="N206" t="s">
        <v>6</v>
      </c>
      <c r="O206">
        <v>0</v>
      </c>
      <c r="P206" t="s">
        <v>109</v>
      </c>
      <c r="Q206" s="4"/>
      <c r="R206" s="1">
        <v>44956</v>
      </c>
      <c r="S206" s="1">
        <v>44958</v>
      </c>
      <c r="T206" s="1">
        <v>44986</v>
      </c>
      <c r="U206" s="1">
        <v>44986</v>
      </c>
      <c r="V206" s="5">
        <v>8.3333333333333329E-2</v>
      </c>
      <c r="W206">
        <v>30</v>
      </c>
      <c r="X206" s="6">
        <v>0</v>
      </c>
      <c r="Y206" s="6">
        <v>0</v>
      </c>
      <c r="Z206" s="6">
        <v>0</v>
      </c>
      <c r="AA206" s="6">
        <v>0</v>
      </c>
      <c r="AB206">
        <v>0</v>
      </c>
      <c r="AC206">
        <v>0</v>
      </c>
      <c r="AD206" s="7">
        <v>1152877.48</v>
      </c>
      <c r="AE206" s="13">
        <v>0</v>
      </c>
      <c r="AF206" s="8">
        <v>0</v>
      </c>
      <c r="AG206" s="6">
        <v>0</v>
      </c>
      <c r="AH206" s="6">
        <v>0</v>
      </c>
      <c r="AI206" s="9">
        <v>0</v>
      </c>
      <c r="AJ206" t="s">
        <v>6</v>
      </c>
      <c r="AO206" s="9">
        <f t="shared" si="85"/>
        <v>0</v>
      </c>
      <c r="AP206" s="37">
        <f t="shared" si="82"/>
        <v>0</v>
      </c>
      <c r="AQ206" s="9">
        <f t="shared" si="86"/>
        <v>0</v>
      </c>
      <c r="AR206" s="31">
        <v>44852</v>
      </c>
      <c r="AS206" s="32">
        <v>1.456</v>
      </c>
      <c r="AT206" s="10"/>
      <c r="BU206" s="1"/>
      <c r="CC206" s="11"/>
      <c r="CD206" s="11"/>
    </row>
    <row r="207" spans="1:82" ht="15" customHeight="1" x14ac:dyDescent="0.25">
      <c r="A207">
        <v>12856</v>
      </c>
      <c r="B207" t="s">
        <v>340</v>
      </c>
      <c r="C207" t="s">
        <v>341</v>
      </c>
      <c r="D207">
        <v>11599</v>
      </c>
      <c r="E207" t="s">
        <v>55</v>
      </c>
      <c r="F207" t="s">
        <v>3</v>
      </c>
      <c r="G207" t="s">
        <v>4</v>
      </c>
      <c r="H207" t="s">
        <v>342</v>
      </c>
      <c r="I207" s="1">
        <v>44984</v>
      </c>
      <c r="J207" s="1">
        <v>44986</v>
      </c>
      <c r="K207" s="1">
        <v>45017</v>
      </c>
      <c r="L207" s="1">
        <v>45017</v>
      </c>
      <c r="M207" s="2">
        <v>1146472.48</v>
      </c>
      <c r="N207" t="s">
        <v>6</v>
      </c>
      <c r="O207">
        <v>0</v>
      </c>
      <c r="P207" t="s">
        <v>109</v>
      </c>
      <c r="Q207" s="4"/>
      <c r="R207" s="1">
        <v>44984</v>
      </c>
      <c r="S207" s="1">
        <v>44986</v>
      </c>
      <c r="T207" s="1">
        <v>45017</v>
      </c>
      <c r="U207" s="1">
        <v>45017</v>
      </c>
      <c r="V207" s="5">
        <v>8.3333333333333329E-2</v>
      </c>
      <c r="W207">
        <v>30</v>
      </c>
      <c r="X207" s="6">
        <v>0</v>
      </c>
      <c r="Y207" s="6">
        <v>0</v>
      </c>
      <c r="Z207" s="6">
        <v>0</v>
      </c>
      <c r="AA207" s="6">
        <v>0</v>
      </c>
      <c r="AB207">
        <v>0</v>
      </c>
      <c r="AC207">
        <v>0</v>
      </c>
      <c r="AD207" s="7">
        <v>1146472.48</v>
      </c>
      <c r="AE207" s="13">
        <v>0</v>
      </c>
      <c r="AF207" s="8">
        <v>0</v>
      </c>
      <c r="AG207" s="6">
        <v>0</v>
      </c>
      <c r="AH207" s="6">
        <v>0</v>
      </c>
      <c r="AI207" s="9">
        <v>0</v>
      </c>
      <c r="AJ207" t="s">
        <v>6</v>
      </c>
      <c r="AO207" s="9">
        <f t="shared" si="85"/>
        <v>0</v>
      </c>
      <c r="AP207" s="37">
        <f t="shared" si="82"/>
        <v>0</v>
      </c>
      <c r="AQ207" s="9">
        <f t="shared" si="86"/>
        <v>0</v>
      </c>
      <c r="AR207" s="31">
        <v>44853</v>
      </c>
      <c r="AS207" s="32">
        <v>1.462</v>
      </c>
      <c r="AT207" s="10"/>
      <c r="BU207" s="1"/>
      <c r="CC207" s="11"/>
      <c r="CD207" s="11"/>
    </row>
    <row r="208" spans="1:82" ht="15" customHeight="1" x14ac:dyDescent="0.25">
      <c r="A208">
        <v>12857</v>
      </c>
      <c r="B208" t="s">
        <v>340</v>
      </c>
      <c r="C208" t="s">
        <v>341</v>
      </c>
      <c r="D208">
        <v>11599</v>
      </c>
      <c r="E208" t="s">
        <v>55</v>
      </c>
      <c r="F208" t="s">
        <v>3</v>
      </c>
      <c r="G208" t="s">
        <v>4</v>
      </c>
      <c r="H208" t="s">
        <v>342</v>
      </c>
      <c r="I208" s="1">
        <v>45015</v>
      </c>
      <c r="J208" s="1">
        <v>45017</v>
      </c>
      <c r="K208" s="1">
        <v>45047</v>
      </c>
      <c r="L208" s="1">
        <v>45047</v>
      </c>
      <c r="M208" s="2">
        <v>1140067.48</v>
      </c>
      <c r="N208" t="s">
        <v>6</v>
      </c>
      <c r="O208">
        <v>0</v>
      </c>
      <c r="P208" t="s">
        <v>109</v>
      </c>
      <c r="Q208" s="4"/>
      <c r="R208" s="1">
        <v>45015</v>
      </c>
      <c r="S208" s="1">
        <v>45017</v>
      </c>
      <c r="T208" s="1">
        <v>45047</v>
      </c>
      <c r="U208" s="1">
        <v>45047</v>
      </c>
      <c r="V208" s="5">
        <v>8.3333333333333329E-2</v>
      </c>
      <c r="W208">
        <v>30</v>
      </c>
      <c r="X208" s="6">
        <v>0</v>
      </c>
      <c r="Y208" s="6">
        <v>0</v>
      </c>
      <c r="Z208" s="6">
        <v>0</v>
      </c>
      <c r="AA208" s="6">
        <v>0</v>
      </c>
      <c r="AB208">
        <v>0</v>
      </c>
      <c r="AC208">
        <v>0</v>
      </c>
      <c r="AD208" s="7">
        <v>1140067.48</v>
      </c>
      <c r="AE208" s="13">
        <v>0</v>
      </c>
      <c r="AF208" s="8">
        <v>0</v>
      </c>
      <c r="AG208" s="6">
        <v>0</v>
      </c>
      <c r="AH208" s="6">
        <v>0</v>
      </c>
      <c r="AI208" s="9">
        <v>0</v>
      </c>
      <c r="AJ208" t="s">
        <v>6</v>
      </c>
      <c r="AO208" s="9">
        <f t="shared" si="85"/>
        <v>0</v>
      </c>
      <c r="AP208" s="37">
        <f t="shared" si="82"/>
        <v>0</v>
      </c>
      <c r="AQ208" s="9">
        <f t="shared" si="86"/>
        <v>0</v>
      </c>
      <c r="AR208" s="31">
        <v>44854</v>
      </c>
      <c r="AS208" s="32">
        <v>1.502</v>
      </c>
      <c r="AT208" s="10"/>
      <c r="BU208" s="1"/>
      <c r="CC208" s="11"/>
      <c r="CD208" s="11"/>
    </row>
    <row r="209" spans="1:82" ht="15" customHeight="1" x14ac:dyDescent="0.25">
      <c r="A209">
        <v>12858</v>
      </c>
      <c r="B209" t="s">
        <v>340</v>
      </c>
      <c r="C209" t="s">
        <v>341</v>
      </c>
      <c r="D209">
        <v>11599</v>
      </c>
      <c r="E209" t="s">
        <v>55</v>
      </c>
      <c r="F209" t="s">
        <v>3</v>
      </c>
      <c r="G209" t="s">
        <v>4</v>
      </c>
      <c r="H209" t="s">
        <v>342</v>
      </c>
      <c r="I209" s="1">
        <v>45043</v>
      </c>
      <c r="J209" s="1">
        <v>45047</v>
      </c>
      <c r="K209" s="1">
        <v>45078</v>
      </c>
      <c r="L209" s="1">
        <v>45078</v>
      </c>
      <c r="M209" s="2">
        <v>1133662.48</v>
      </c>
      <c r="N209" t="s">
        <v>6</v>
      </c>
      <c r="O209">
        <v>0</v>
      </c>
      <c r="P209" t="s">
        <v>109</v>
      </c>
      <c r="Q209" s="4"/>
      <c r="R209" s="1">
        <v>45043</v>
      </c>
      <c r="S209" s="1">
        <v>45047</v>
      </c>
      <c r="T209" s="1">
        <v>45078</v>
      </c>
      <c r="U209" s="1">
        <v>45078</v>
      </c>
      <c r="V209" s="5">
        <v>8.3333333333333329E-2</v>
      </c>
      <c r="W209">
        <v>30</v>
      </c>
      <c r="X209" s="6">
        <v>0</v>
      </c>
      <c r="Y209" s="6">
        <v>0</v>
      </c>
      <c r="Z209" s="6">
        <v>0</v>
      </c>
      <c r="AA209" s="6">
        <v>0</v>
      </c>
      <c r="AB209">
        <v>0</v>
      </c>
      <c r="AC209">
        <v>0</v>
      </c>
      <c r="AD209" s="7">
        <v>1133662.48</v>
      </c>
      <c r="AE209" s="13">
        <v>0</v>
      </c>
      <c r="AF209" s="8">
        <v>0</v>
      </c>
      <c r="AG209" s="6">
        <v>0</v>
      </c>
      <c r="AH209" s="6">
        <v>0</v>
      </c>
      <c r="AI209" s="9">
        <v>0</v>
      </c>
      <c r="AJ209" t="s">
        <v>6</v>
      </c>
      <c r="AO209" s="9">
        <f t="shared" si="85"/>
        <v>0</v>
      </c>
      <c r="AP209" s="37">
        <f t="shared" si="82"/>
        <v>0</v>
      </c>
      <c r="AQ209" s="9">
        <f t="shared" si="86"/>
        <v>0</v>
      </c>
      <c r="AR209" s="31">
        <v>44855</v>
      </c>
      <c r="AS209" s="32">
        <v>1.5429999999999999</v>
      </c>
      <c r="AT209" s="10"/>
      <c r="BU209" s="1"/>
      <c r="CC209" s="11"/>
      <c r="CD209" s="11"/>
    </row>
    <row r="210" spans="1:82" ht="15" customHeight="1" x14ac:dyDescent="0.25">
      <c r="A210">
        <v>13094</v>
      </c>
      <c r="B210" t="s">
        <v>343</v>
      </c>
      <c r="C210" t="s">
        <v>344</v>
      </c>
      <c r="D210">
        <v>11600</v>
      </c>
      <c r="E210" t="s">
        <v>55</v>
      </c>
      <c r="F210" t="s">
        <v>3</v>
      </c>
      <c r="G210" t="s">
        <v>4</v>
      </c>
      <c r="H210" t="s">
        <v>342</v>
      </c>
      <c r="I210" s="1">
        <v>44924</v>
      </c>
      <c r="J210" s="1">
        <v>44927</v>
      </c>
      <c r="K210" s="1">
        <v>44958</v>
      </c>
      <c r="L210" s="1">
        <v>44958</v>
      </c>
      <c r="M210" s="2">
        <v>1299261.52</v>
      </c>
      <c r="N210" t="s">
        <v>6</v>
      </c>
      <c r="O210">
        <v>0</v>
      </c>
      <c r="P210" t="s">
        <v>109</v>
      </c>
      <c r="Q210" s="4"/>
      <c r="R210" s="1">
        <v>44924</v>
      </c>
      <c r="S210" s="1">
        <v>44927</v>
      </c>
      <c r="T210" s="1">
        <v>44958</v>
      </c>
      <c r="U210" s="1">
        <v>44958</v>
      </c>
      <c r="V210" s="5">
        <v>8.3333333333333329E-2</v>
      </c>
      <c r="W210">
        <v>30</v>
      </c>
      <c r="X210" s="6">
        <v>0</v>
      </c>
      <c r="Y210" s="6">
        <v>0</v>
      </c>
      <c r="Z210" s="6">
        <v>0</v>
      </c>
      <c r="AA210" s="6">
        <v>0</v>
      </c>
      <c r="AB210">
        <v>0</v>
      </c>
      <c r="AC210">
        <v>0</v>
      </c>
      <c r="AD210" s="7">
        <v>1299261.52</v>
      </c>
      <c r="AE210" s="13">
        <v>0</v>
      </c>
      <c r="AF210" s="8">
        <v>0</v>
      </c>
      <c r="AG210" s="6">
        <v>0</v>
      </c>
      <c r="AH210" s="6">
        <v>0</v>
      </c>
      <c r="AI210" s="9">
        <v>0</v>
      </c>
      <c r="AJ210" t="s">
        <v>6</v>
      </c>
      <c r="AO210" s="9">
        <f t="shared" si="85"/>
        <v>0</v>
      </c>
      <c r="AP210" s="37">
        <f t="shared" si="82"/>
        <v>0</v>
      </c>
      <c r="AQ210" s="9">
        <f t="shared" si="86"/>
        <v>0</v>
      </c>
      <c r="AR210" s="31">
        <v>44858</v>
      </c>
      <c r="AS210" s="32">
        <v>1.5580000000000001</v>
      </c>
      <c r="AT210" s="10"/>
      <c r="BU210" s="1"/>
      <c r="CC210" s="11"/>
      <c r="CD210" s="11"/>
    </row>
    <row r="211" spans="1:82" ht="15" customHeight="1" x14ac:dyDescent="0.25">
      <c r="A211">
        <v>13095</v>
      </c>
      <c r="B211" t="s">
        <v>343</v>
      </c>
      <c r="C211" t="s">
        <v>344</v>
      </c>
      <c r="D211">
        <v>11600</v>
      </c>
      <c r="E211" t="s">
        <v>55</v>
      </c>
      <c r="F211" t="s">
        <v>3</v>
      </c>
      <c r="G211" t="s">
        <v>4</v>
      </c>
      <c r="H211" t="s">
        <v>342</v>
      </c>
      <c r="I211" s="1">
        <v>44956</v>
      </c>
      <c r="J211" s="1">
        <v>44958</v>
      </c>
      <c r="K211" s="1">
        <v>44986</v>
      </c>
      <c r="L211" s="1">
        <v>44986</v>
      </c>
      <c r="M211" s="2">
        <v>1292082.52</v>
      </c>
      <c r="N211" t="s">
        <v>6</v>
      </c>
      <c r="O211">
        <v>0</v>
      </c>
      <c r="P211" t="s">
        <v>109</v>
      </c>
      <c r="Q211" s="4"/>
      <c r="R211" s="1">
        <v>44956</v>
      </c>
      <c r="S211" s="1">
        <v>44958</v>
      </c>
      <c r="T211" s="1">
        <v>44986</v>
      </c>
      <c r="U211" s="1">
        <v>44986</v>
      </c>
      <c r="V211" s="5">
        <v>8.3333333333333329E-2</v>
      </c>
      <c r="W211">
        <v>30</v>
      </c>
      <c r="X211" s="6">
        <v>0</v>
      </c>
      <c r="Y211" s="6">
        <v>0</v>
      </c>
      <c r="Z211" s="6">
        <v>0</v>
      </c>
      <c r="AA211" s="6">
        <v>0</v>
      </c>
      <c r="AB211">
        <v>0</v>
      </c>
      <c r="AC211">
        <v>0</v>
      </c>
      <c r="AD211" s="7">
        <v>1292082.52</v>
      </c>
      <c r="AE211" s="13">
        <v>0</v>
      </c>
      <c r="AF211" s="8">
        <v>0</v>
      </c>
      <c r="AG211" s="6">
        <v>0</v>
      </c>
      <c r="AH211" s="6">
        <v>0</v>
      </c>
      <c r="AI211" s="9">
        <v>0</v>
      </c>
      <c r="AJ211" t="s">
        <v>6</v>
      </c>
      <c r="AO211" s="9">
        <f t="shared" si="85"/>
        <v>0</v>
      </c>
      <c r="AP211" s="37">
        <f t="shared" si="82"/>
        <v>0</v>
      </c>
      <c r="AQ211" s="9">
        <f t="shared" si="86"/>
        <v>0</v>
      </c>
      <c r="AR211" s="31">
        <v>44859</v>
      </c>
      <c r="AS211" s="32">
        <v>1.577</v>
      </c>
      <c r="AT211" s="10"/>
      <c r="BU211" s="1"/>
      <c r="CC211" s="11"/>
      <c r="CD211" s="11"/>
    </row>
    <row r="212" spans="1:82" ht="15" customHeight="1" x14ac:dyDescent="0.25">
      <c r="A212">
        <v>13096</v>
      </c>
      <c r="B212" t="s">
        <v>343</v>
      </c>
      <c r="C212" t="s">
        <v>344</v>
      </c>
      <c r="D212">
        <v>11600</v>
      </c>
      <c r="E212" t="s">
        <v>55</v>
      </c>
      <c r="F212" t="s">
        <v>3</v>
      </c>
      <c r="G212" t="s">
        <v>4</v>
      </c>
      <c r="H212" t="s">
        <v>342</v>
      </c>
      <c r="I212" s="1">
        <v>44984</v>
      </c>
      <c r="J212" s="1">
        <v>44986</v>
      </c>
      <c r="K212" s="1">
        <v>45017</v>
      </c>
      <c r="L212" s="1">
        <v>45017</v>
      </c>
      <c r="M212" s="2">
        <v>1284903.52</v>
      </c>
      <c r="N212" t="s">
        <v>6</v>
      </c>
      <c r="O212">
        <v>0</v>
      </c>
      <c r="P212" t="s">
        <v>109</v>
      </c>
      <c r="Q212" s="4"/>
      <c r="R212" s="1">
        <v>44984</v>
      </c>
      <c r="S212" s="1">
        <v>44986</v>
      </c>
      <c r="T212" s="1">
        <v>45017</v>
      </c>
      <c r="U212" s="1">
        <v>45017</v>
      </c>
      <c r="V212" s="5">
        <v>8.3333333333333329E-2</v>
      </c>
      <c r="W212">
        <v>30</v>
      </c>
      <c r="X212" s="6">
        <v>0</v>
      </c>
      <c r="Y212" s="6">
        <v>0</v>
      </c>
      <c r="Z212" s="6">
        <v>0</v>
      </c>
      <c r="AA212" s="6">
        <v>0</v>
      </c>
      <c r="AB212">
        <v>0</v>
      </c>
      <c r="AC212">
        <v>0</v>
      </c>
      <c r="AD212" s="7">
        <v>1284903.52</v>
      </c>
      <c r="AE212" s="13">
        <v>0</v>
      </c>
      <c r="AF212" s="8">
        <v>0</v>
      </c>
      <c r="AG212" s="6">
        <v>0</v>
      </c>
      <c r="AH212" s="6">
        <v>0</v>
      </c>
      <c r="AI212" s="9">
        <v>0</v>
      </c>
      <c r="AJ212" t="s">
        <v>6</v>
      </c>
      <c r="AO212" s="9">
        <f t="shared" si="85"/>
        <v>0</v>
      </c>
      <c r="AP212" s="37">
        <f t="shared" si="82"/>
        <v>0</v>
      </c>
      <c r="AQ212" s="9">
        <f t="shared" si="86"/>
        <v>0</v>
      </c>
      <c r="AR212" s="31">
        <v>44860</v>
      </c>
      <c r="AS212" s="32">
        <v>1.5780000000000001</v>
      </c>
      <c r="AT212" s="10"/>
      <c r="BU212" s="1"/>
      <c r="CC212" s="11"/>
      <c r="CD212" s="11"/>
    </row>
    <row r="213" spans="1:82" ht="15" customHeight="1" x14ac:dyDescent="0.25">
      <c r="A213">
        <v>13097</v>
      </c>
      <c r="B213" t="s">
        <v>343</v>
      </c>
      <c r="C213" t="s">
        <v>344</v>
      </c>
      <c r="D213">
        <v>11600</v>
      </c>
      <c r="E213" t="s">
        <v>55</v>
      </c>
      <c r="F213" t="s">
        <v>3</v>
      </c>
      <c r="G213" t="s">
        <v>4</v>
      </c>
      <c r="H213" t="s">
        <v>342</v>
      </c>
      <c r="I213" s="1">
        <v>45015</v>
      </c>
      <c r="J213" s="1">
        <v>45017</v>
      </c>
      <c r="K213" s="1">
        <v>45047</v>
      </c>
      <c r="L213" s="1">
        <v>45047</v>
      </c>
      <c r="M213" s="2">
        <v>1277724.52</v>
      </c>
      <c r="N213" t="s">
        <v>6</v>
      </c>
      <c r="O213">
        <v>0</v>
      </c>
      <c r="P213" t="s">
        <v>109</v>
      </c>
      <c r="Q213" s="4"/>
      <c r="R213" s="1">
        <v>45015</v>
      </c>
      <c r="S213" s="1">
        <v>45017</v>
      </c>
      <c r="T213" s="1">
        <v>45047</v>
      </c>
      <c r="U213" s="1">
        <v>45047</v>
      </c>
      <c r="V213" s="5">
        <v>8.3333333333333329E-2</v>
      </c>
      <c r="W213">
        <v>30</v>
      </c>
      <c r="X213" s="6">
        <v>0</v>
      </c>
      <c r="Y213" s="6">
        <v>0</v>
      </c>
      <c r="Z213" s="6">
        <v>0</v>
      </c>
      <c r="AA213" s="6">
        <v>0</v>
      </c>
      <c r="AB213">
        <v>0</v>
      </c>
      <c r="AC213">
        <v>0</v>
      </c>
      <c r="AD213" s="7">
        <v>1277724.52</v>
      </c>
      <c r="AE213" s="13">
        <v>0</v>
      </c>
      <c r="AF213" s="8">
        <v>0</v>
      </c>
      <c r="AG213" s="6">
        <v>0</v>
      </c>
      <c r="AH213" s="6">
        <v>0</v>
      </c>
      <c r="AI213" s="9">
        <v>0</v>
      </c>
      <c r="AJ213" t="s">
        <v>6</v>
      </c>
      <c r="AO213" s="9">
        <f t="shared" si="85"/>
        <v>0</v>
      </c>
      <c r="AP213" s="37">
        <f t="shared" si="82"/>
        <v>0</v>
      </c>
      <c r="AQ213" s="9">
        <f t="shared" si="86"/>
        <v>0</v>
      </c>
      <c r="AR213" s="31">
        <v>44861</v>
      </c>
      <c r="AS213" s="32">
        <v>1.605</v>
      </c>
      <c r="AT213" s="10"/>
      <c r="BU213" s="1"/>
      <c r="CC213" s="11"/>
      <c r="CD213" s="11"/>
    </row>
    <row r="214" spans="1:82" ht="15" customHeight="1" x14ac:dyDescent="0.25">
      <c r="A214">
        <v>13098</v>
      </c>
      <c r="B214" t="s">
        <v>343</v>
      </c>
      <c r="C214" t="s">
        <v>344</v>
      </c>
      <c r="D214">
        <v>11600</v>
      </c>
      <c r="E214" t="s">
        <v>55</v>
      </c>
      <c r="F214" t="s">
        <v>3</v>
      </c>
      <c r="G214" t="s">
        <v>4</v>
      </c>
      <c r="H214" t="s">
        <v>342</v>
      </c>
      <c r="I214" s="1">
        <v>45043</v>
      </c>
      <c r="J214" s="1">
        <v>45047</v>
      </c>
      <c r="K214" s="1">
        <v>45078</v>
      </c>
      <c r="L214" s="1">
        <v>45078</v>
      </c>
      <c r="M214" s="2">
        <v>1270545.52</v>
      </c>
      <c r="N214" t="s">
        <v>6</v>
      </c>
      <c r="O214">
        <v>0</v>
      </c>
      <c r="P214" t="s">
        <v>109</v>
      </c>
      <c r="Q214" s="4"/>
      <c r="R214" s="1">
        <v>45043</v>
      </c>
      <c r="S214" s="1">
        <v>45047</v>
      </c>
      <c r="T214" s="1">
        <v>45078</v>
      </c>
      <c r="U214" s="1">
        <v>45078</v>
      </c>
      <c r="V214" s="5">
        <v>8.3333333333333329E-2</v>
      </c>
      <c r="W214">
        <v>30</v>
      </c>
      <c r="X214" s="6">
        <v>0</v>
      </c>
      <c r="Y214" s="6">
        <v>0</v>
      </c>
      <c r="Z214" s="6">
        <v>0</v>
      </c>
      <c r="AA214" s="6">
        <v>0</v>
      </c>
      <c r="AB214">
        <v>0</v>
      </c>
      <c r="AC214">
        <v>0</v>
      </c>
      <c r="AD214" s="7">
        <v>1270545.52</v>
      </c>
      <c r="AE214" s="13">
        <v>0</v>
      </c>
      <c r="AF214" s="8">
        <v>0</v>
      </c>
      <c r="AG214" s="6">
        <v>0</v>
      </c>
      <c r="AH214" s="6">
        <v>0</v>
      </c>
      <c r="AI214" s="9">
        <v>0</v>
      </c>
      <c r="AJ214" t="s">
        <v>6</v>
      </c>
      <c r="AO214" s="9">
        <f t="shared" si="85"/>
        <v>0</v>
      </c>
      <c r="AP214" s="37">
        <f t="shared" si="82"/>
        <v>0</v>
      </c>
      <c r="AQ214" s="9">
        <f t="shared" si="86"/>
        <v>0</v>
      </c>
      <c r="AR214" s="31">
        <v>44862</v>
      </c>
      <c r="AS214" s="32">
        <v>1.641</v>
      </c>
      <c r="AT214" s="10"/>
      <c r="BU214" s="1"/>
      <c r="CC214" s="11"/>
      <c r="CD214" s="11"/>
    </row>
    <row r="215" spans="1:82" ht="15" customHeight="1" x14ac:dyDescent="0.25">
      <c r="A215">
        <v>14541</v>
      </c>
      <c r="B215" t="s">
        <v>351</v>
      </c>
      <c r="C215" t="s">
        <v>352</v>
      </c>
      <c r="D215">
        <v>11611</v>
      </c>
      <c r="E215" t="s">
        <v>55</v>
      </c>
      <c r="F215" t="s">
        <v>3</v>
      </c>
      <c r="G215" t="s">
        <v>4</v>
      </c>
      <c r="H215" t="s">
        <v>353</v>
      </c>
      <c r="I215" s="1">
        <v>44641</v>
      </c>
      <c r="J215" s="1">
        <v>44947</v>
      </c>
      <c r="K215" s="1">
        <v>45037</v>
      </c>
      <c r="L215" s="1">
        <v>45037</v>
      </c>
      <c r="M215" s="2">
        <v>5315915.34</v>
      </c>
      <c r="N215" t="s">
        <v>6</v>
      </c>
      <c r="O215" t="s">
        <v>354</v>
      </c>
      <c r="P215" t="s">
        <v>223</v>
      </c>
      <c r="Q215" s="4">
        <v>1.2E-2</v>
      </c>
      <c r="R215" s="1">
        <v>44641</v>
      </c>
      <c r="S215" s="1">
        <v>44947</v>
      </c>
      <c r="T215" s="1">
        <v>45037</v>
      </c>
      <c r="U215" s="1">
        <v>45037</v>
      </c>
      <c r="V215" s="5">
        <v>0.24657534246575341</v>
      </c>
      <c r="W215">
        <v>90</v>
      </c>
      <c r="X215" s="6">
        <v>0</v>
      </c>
      <c r="Y215" s="6">
        <v>0</v>
      </c>
      <c r="Z215" s="6">
        <v>2660.8705003232876</v>
      </c>
      <c r="AA215" s="6">
        <v>2660.8705003232876</v>
      </c>
      <c r="AB215">
        <v>0</v>
      </c>
      <c r="AC215">
        <v>0</v>
      </c>
      <c r="AD215" s="7">
        <v>5315915.34</v>
      </c>
      <c r="AE215" s="13">
        <v>-2.0300000000000001E-3</v>
      </c>
      <c r="AF215" s="8">
        <v>1.2E-2</v>
      </c>
      <c r="AG215" s="6">
        <v>0</v>
      </c>
      <c r="AH215" s="6">
        <v>-15729.283745753424</v>
      </c>
      <c r="AI215" s="9">
        <v>-13068.413245430136</v>
      </c>
      <c r="AJ215" t="s">
        <v>6</v>
      </c>
      <c r="AK215">
        <f t="shared" ref="AK215:AK221" si="87">VLOOKUP(I215,$AR$3:$AS$604,2,FALSE)</f>
        <v>-0.49399999999999999</v>
      </c>
      <c r="AL215" s="8">
        <f t="shared" ref="AL215:AL221" si="88">AK215/100+$AT$1</f>
        <v>5.0600000000000003E-3</v>
      </c>
      <c r="AM215" s="35">
        <f t="shared" ref="AM215:AM221" si="89">AK215/100-$AT$1</f>
        <v>-1.494E-2</v>
      </c>
      <c r="AN215" s="4">
        <f t="shared" ref="AN215:AN221" si="90">IF(AND(RIGHT(O215,3)="Max",AM215&lt;0%),0%,AM215)</f>
        <v>-1.494E-2</v>
      </c>
      <c r="AO215" s="36">
        <f t="shared" ref="AO215:AO221" si="91">-(((AL215+AF215)*AD215*V215))</f>
        <v>-22361.798391879449</v>
      </c>
      <c r="AP215" s="37">
        <f t="shared" si="82"/>
        <v>-13068.413245430136</v>
      </c>
      <c r="AQ215" s="36">
        <f t="shared" ref="AQ215:AQ221" si="92">-(((AN215+AF215)*AD215*V215))</f>
        <v>3853.6745177095886</v>
      </c>
      <c r="AR215" s="31">
        <v>44865</v>
      </c>
      <c r="AS215" s="32">
        <v>1.704</v>
      </c>
      <c r="AT215" s="10"/>
      <c r="BU215" s="1"/>
      <c r="CC215" s="11"/>
      <c r="CD215" s="11"/>
    </row>
    <row r="216" spans="1:82" ht="15" customHeight="1" x14ac:dyDescent="0.25">
      <c r="A216">
        <v>15592</v>
      </c>
      <c r="B216" t="s">
        <v>355</v>
      </c>
      <c r="C216" t="s">
        <v>356</v>
      </c>
      <c r="D216">
        <v>11612</v>
      </c>
      <c r="E216" t="s">
        <v>2</v>
      </c>
      <c r="F216" t="s">
        <v>3</v>
      </c>
      <c r="G216" t="s">
        <v>4</v>
      </c>
      <c r="H216" t="s">
        <v>357</v>
      </c>
      <c r="I216" s="1">
        <v>44984</v>
      </c>
      <c r="J216" s="1">
        <v>44986</v>
      </c>
      <c r="K216" s="1">
        <v>45078</v>
      </c>
      <c r="L216" s="1">
        <v>45078</v>
      </c>
      <c r="M216" s="2">
        <v>20000000</v>
      </c>
      <c r="N216" t="s">
        <v>6</v>
      </c>
      <c r="O216" t="s">
        <v>7</v>
      </c>
      <c r="P216" t="s">
        <v>8</v>
      </c>
      <c r="Q216" s="4">
        <v>1.4E-2</v>
      </c>
      <c r="R216" s="1">
        <v>44984</v>
      </c>
      <c r="S216" s="1">
        <v>44986</v>
      </c>
      <c r="T216" s="1">
        <v>45078</v>
      </c>
      <c r="U216" s="1">
        <v>45078</v>
      </c>
      <c r="V216" s="5">
        <v>0.25555555555555554</v>
      </c>
      <c r="W216">
        <v>92</v>
      </c>
      <c r="X216" s="6">
        <v>0</v>
      </c>
      <c r="Y216" s="6">
        <v>0</v>
      </c>
      <c r="Z216" s="6">
        <v>-138817.77777777781</v>
      </c>
      <c r="AA216" s="6">
        <v>-138817.77777777781</v>
      </c>
      <c r="AB216">
        <v>0</v>
      </c>
      <c r="AC216">
        <v>0</v>
      </c>
      <c r="AD216" s="7">
        <v>20000000</v>
      </c>
      <c r="AE216" s="13">
        <v>2.7160000000000004E-2</v>
      </c>
      <c r="AF216" s="8">
        <v>1.4E-2</v>
      </c>
      <c r="AG216" s="6">
        <v>0</v>
      </c>
      <c r="AH216" s="6">
        <v>-71555.555555555547</v>
      </c>
      <c r="AI216" s="9">
        <v>-210373.33333333337</v>
      </c>
      <c r="AJ216" t="s">
        <v>6</v>
      </c>
      <c r="AK216">
        <f t="shared" si="87"/>
        <v>2.7160000000000002</v>
      </c>
      <c r="AL216" s="8">
        <f t="shared" si="88"/>
        <v>3.7160000000000006E-2</v>
      </c>
      <c r="AM216" s="35">
        <f t="shared" si="89"/>
        <v>1.7160000000000002E-2</v>
      </c>
      <c r="AN216" s="4">
        <f t="shared" si="90"/>
        <v>1.7160000000000002E-2</v>
      </c>
      <c r="AO216" s="36">
        <f t="shared" si="91"/>
        <v>-261484.44444444447</v>
      </c>
      <c r="AP216" s="37">
        <f t="shared" si="82"/>
        <v>-210373.33333333337</v>
      </c>
      <c r="AQ216" s="36">
        <f t="shared" si="92"/>
        <v>-159262.22222222222</v>
      </c>
      <c r="AR216" s="31">
        <v>44866</v>
      </c>
      <c r="AS216" s="32">
        <v>1.7370000000000001</v>
      </c>
      <c r="AT216" s="10"/>
      <c r="BU216" s="1"/>
      <c r="CC216" s="11"/>
      <c r="CD216" s="11"/>
    </row>
    <row r="217" spans="1:82" ht="15" customHeight="1" x14ac:dyDescent="0.25">
      <c r="A217">
        <v>15353</v>
      </c>
      <c r="B217" t="s">
        <v>358</v>
      </c>
      <c r="C217" t="s">
        <v>359</v>
      </c>
      <c r="D217">
        <v>11620</v>
      </c>
      <c r="E217" t="s">
        <v>2</v>
      </c>
      <c r="F217" t="s">
        <v>3</v>
      </c>
      <c r="G217" t="s">
        <v>4</v>
      </c>
      <c r="H217" t="s">
        <v>294</v>
      </c>
      <c r="I217" s="1">
        <v>44929</v>
      </c>
      <c r="J217" s="1">
        <v>44931</v>
      </c>
      <c r="K217" s="1">
        <v>44962</v>
      </c>
      <c r="L217" s="1">
        <v>44962</v>
      </c>
      <c r="M217" s="2">
        <v>1585758.32</v>
      </c>
      <c r="N217" t="s">
        <v>6</v>
      </c>
      <c r="O217" t="s">
        <v>7</v>
      </c>
      <c r="P217" t="s">
        <v>109</v>
      </c>
      <c r="Q217" s="4">
        <v>0.03</v>
      </c>
      <c r="R217" s="1">
        <v>44929</v>
      </c>
      <c r="S217" s="1">
        <v>44931</v>
      </c>
      <c r="T217" s="1">
        <v>44962</v>
      </c>
      <c r="U217" s="1">
        <v>44962</v>
      </c>
      <c r="V217" s="5">
        <v>8.3333333333333329E-2</v>
      </c>
      <c r="W217">
        <v>30</v>
      </c>
      <c r="X217" s="6">
        <v>0</v>
      </c>
      <c r="Y217" s="6">
        <v>0</v>
      </c>
      <c r="Z217" s="6">
        <v>-2870.2225592000004</v>
      </c>
      <c r="AA217" s="6">
        <v>-2870.2225592000004</v>
      </c>
      <c r="AB217">
        <v>0</v>
      </c>
      <c r="AC217">
        <v>0</v>
      </c>
      <c r="AD217" s="7">
        <v>1585758.32</v>
      </c>
      <c r="AE217" s="13">
        <v>2.1720000000000003E-2</v>
      </c>
      <c r="AF217" s="8">
        <v>0.03</v>
      </c>
      <c r="AG217" s="6">
        <v>0</v>
      </c>
      <c r="AH217" s="6">
        <v>-3964.3958000000002</v>
      </c>
      <c r="AI217" s="9">
        <v>-6834.6183592000007</v>
      </c>
      <c r="AJ217" t="s">
        <v>6</v>
      </c>
      <c r="AK217">
        <f t="shared" si="87"/>
        <v>2.1720000000000002</v>
      </c>
      <c r="AL217" s="8">
        <f t="shared" si="88"/>
        <v>3.1720000000000005E-2</v>
      </c>
      <c r="AM217" s="35">
        <f t="shared" si="89"/>
        <v>1.1720000000000003E-2</v>
      </c>
      <c r="AN217" s="4">
        <f t="shared" si="90"/>
        <v>1.1720000000000003E-2</v>
      </c>
      <c r="AO217" s="36">
        <f t="shared" si="91"/>
        <v>-8156.0836258666677</v>
      </c>
      <c r="AP217" s="37">
        <f t="shared" si="82"/>
        <v>-6834.6183592000007</v>
      </c>
      <c r="AQ217" s="36">
        <f t="shared" si="92"/>
        <v>-5513.1530925333327</v>
      </c>
      <c r="AR217" s="31">
        <v>44867</v>
      </c>
      <c r="AS217" s="32">
        <v>1.726</v>
      </c>
      <c r="AT217" s="10"/>
      <c r="BU217" s="1"/>
      <c r="CC217" s="11"/>
      <c r="CD217" s="11"/>
    </row>
    <row r="218" spans="1:82" ht="15" customHeight="1" x14ac:dyDescent="0.25">
      <c r="A218">
        <v>15354</v>
      </c>
      <c r="B218" t="s">
        <v>358</v>
      </c>
      <c r="C218" t="s">
        <v>359</v>
      </c>
      <c r="D218">
        <v>11620</v>
      </c>
      <c r="E218" t="s">
        <v>2</v>
      </c>
      <c r="F218" t="s">
        <v>3</v>
      </c>
      <c r="G218" t="s">
        <v>4</v>
      </c>
      <c r="H218" t="s">
        <v>294</v>
      </c>
      <c r="I218" s="1">
        <v>44929</v>
      </c>
      <c r="J218" s="1">
        <v>44962</v>
      </c>
      <c r="K218" s="1">
        <v>44990</v>
      </c>
      <c r="L218" s="1">
        <v>44990</v>
      </c>
      <c r="M218" s="2">
        <v>1569059.8</v>
      </c>
      <c r="N218" t="s">
        <v>6</v>
      </c>
      <c r="O218" t="s">
        <v>7</v>
      </c>
      <c r="P218" t="s">
        <v>109</v>
      </c>
      <c r="Q218" s="4">
        <v>0.03</v>
      </c>
      <c r="R218" s="1">
        <v>44929</v>
      </c>
      <c r="S218" s="1">
        <v>44962</v>
      </c>
      <c r="T218" s="1">
        <v>44990</v>
      </c>
      <c r="U218" s="1">
        <v>44990</v>
      </c>
      <c r="V218" s="5">
        <v>8.3333333333333329E-2</v>
      </c>
      <c r="W218">
        <v>30</v>
      </c>
      <c r="X218" s="6">
        <v>0</v>
      </c>
      <c r="Y218" s="6">
        <v>0</v>
      </c>
      <c r="Z218" s="6">
        <v>-2839.9982380000006</v>
      </c>
      <c r="AA218" s="6">
        <v>-2839.9982380000006</v>
      </c>
      <c r="AB218">
        <v>0</v>
      </c>
      <c r="AC218">
        <v>0</v>
      </c>
      <c r="AD218" s="7">
        <v>1569059.8</v>
      </c>
      <c r="AE218" s="13">
        <v>2.1720000000000003E-2</v>
      </c>
      <c r="AF218" s="8">
        <v>0.03</v>
      </c>
      <c r="AG218" s="6">
        <v>0</v>
      </c>
      <c r="AH218" s="6">
        <v>-3922.6495</v>
      </c>
      <c r="AI218" s="9">
        <v>-6762.6477380000006</v>
      </c>
      <c r="AJ218" t="s">
        <v>6</v>
      </c>
      <c r="AK218">
        <f t="shared" si="87"/>
        <v>2.1720000000000002</v>
      </c>
      <c r="AL218" s="8">
        <f t="shared" si="88"/>
        <v>3.1720000000000005E-2</v>
      </c>
      <c r="AM218" s="35">
        <f t="shared" si="89"/>
        <v>1.1720000000000003E-2</v>
      </c>
      <c r="AN218" s="4">
        <f t="shared" si="90"/>
        <v>1.1720000000000003E-2</v>
      </c>
      <c r="AO218" s="36">
        <f t="shared" si="91"/>
        <v>-8070.1975713333341</v>
      </c>
      <c r="AP218" s="37">
        <f t="shared" si="82"/>
        <v>-6762.6477380000006</v>
      </c>
      <c r="AQ218" s="36">
        <f t="shared" si="92"/>
        <v>-5455.0979046666671</v>
      </c>
      <c r="AR218" s="31">
        <v>44868</v>
      </c>
      <c r="AS218" s="32">
        <v>1.732</v>
      </c>
      <c r="AT218" s="10"/>
      <c r="BU218" s="1"/>
      <c r="CC218" s="11"/>
      <c r="CD218" s="11"/>
    </row>
    <row r="219" spans="1:82" ht="15" customHeight="1" x14ac:dyDescent="0.25">
      <c r="A219">
        <v>15355</v>
      </c>
      <c r="B219" t="s">
        <v>358</v>
      </c>
      <c r="C219" t="s">
        <v>359</v>
      </c>
      <c r="D219">
        <v>11620</v>
      </c>
      <c r="E219" t="s">
        <v>2</v>
      </c>
      <c r="F219" t="s">
        <v>3</v>
      </c>
      <c r="G219" t="s">
        <v>4</v>
      </c>
      <c r="H219" t="s">
        <v>294</v>
      </c>
      <c r="I219" s="1">
        <v>44929</v>
      </c>
      <c r="J219" s="1">
        <v>44990</v>
      </c>
      <c r="K219" s="1">
        <v>45021</v>
      </c>
      <c r="L219" s="1">
        <v>45021</v>
      </c>
      <c r="M219" s="2">
        <v>1552319.53</v>
      </c>
      <c r="N219" t="s">
        <v>6</v>
      </c>
      <c r="O219" t="s">
        <v>7</v>
      </c>
      <c r="P219" t="s">
        <v>109</v>
      </c>
      <c r="Q219" s="4">
        <v>0.03</v>
      </c>
      <c r="R219" s="1">
        <v>44929</v>
      </c>
      <c r="S219" s="1">
        <v>44990</v>
      </c>
      <c r="T219" s="1">
        <v>45021</v>
      </c>
      <c r="U219" s="1">
        <v>45021</v>
      </c>
      <c r="V219" s="5">
        <v>8.3333333333333329E-2</v>
      </c>
      <c r="W219">
        <v>30</v>
      </c>
      <c r="X219" s="6">
        <v>0</v>
      </c>
      <c r="Y219" s="6">
        <v>0</v>
      </c>
      <c r="Z219" s="6">
        <v>-2809.6983493000007</v>
      </c>
      <c r="AA219" s="6">
        <v>-2809.6983493000007</v>
      </c>
      <c r="AB219">
        <v>0</v>
      </c>
      <c r="AC219">
        <v>0</v>
      </c>
      <c r="AD219" s="7">
        <v>1552319.53</v>
      </c>
      <c r="AE219" s="13">
        <v>2.1720000000000003E-2</v>
      </c>
      <c r="AF219" s="8">
        <v>0.03</v>
      </c>
      <c r="AG219" s="6">
        <v>0</v>
      </c>
      <c r="AH219" s="6">
        <v>-3880.7988249999999</v>
      </c>
      <c r="AI219" s="9">
        <v>-6690.4971743000006</v>
      </c>
      <c r="AJ219" t="s">
        <v>6</v>
      </c>
      <c r="AK219">
        <f t="shared" si="87"/>
        <v>2.1720000000000002</v>
      </c>
      <c r="AL219" s="8">
        <f t="shared" si="88"/>
        <v>3.1720000000000005E-2</v>
      </c>
      <c r="AM219" s="35">
        <f t="shared" si="89"/>
        <v>1.1720000000000003E-2</v>
      </c>
      <c r="AN219" s="4">
        <f t="shared" si="90"/>
        <v>1.1720000000000003E-2</v>
      </c>
      <c r="AO219" s="36">
        <f t="shared" si="91"/>
        <v>-7984.0967826333335</v>
      </c>
      <c r="AP219" s="37">
        <f t="shared" si="82"/>
        <v>-6690.4971743000006</v>
      </c>
      <c r="AQ219" s="36">
        <f t="shared" si="92"/>
        <v>-5396.8975659666667</v>
      </c>
      <c r="AR219" s="31">
        <v>44869</v>
      </c>
      <c r="AS219" s="32">
        <v>1.734</v>
      </c>
      <c r="AT219" s="10"/>
      <c r="BU219" s="1"/>
      <c r="CC219" s="11"/>
      <c r="CD219" s="11"/>
    </row>
    <row r="220" spans="1:82" ht="15" customHeight="1" x14ac:dyDescent="0.25">
      <c r="A220">
        <v>15356</v>
      </c>
      <c r="B220" t="s">
        <v>358</v>
      </c>
      <c r="C220" t="s">
        <v>359</v>
      </c>
      <c r="D220">
        <v>11620</v>
      </c>
      <c r="E220" t="s">
        <v>2</v>
      </c>
      <c r="F220" t="s">
        <v>3</v>
      </c>
      <c r="G220" t="s">
        <v>4</v>
      </c>
      <c r="H220" t="s">
        <v>294</v>
      </c>
      <c r="I220" s="1">
        <v>45019</v>
      </c>
      <c r="J220" s="1">
        <v>45021</v>
      </c>
      <c r="K220" s="1">
        <v>45051</v>
      </c>
      <c r="L220" s="1">
        <v>45051</v>
      </c>
      <c r="M220" s="2">
        <v>1535537.41</v>
      </c>
      <c r="N220" t="s">
        <v>6</v>
      </c>
      <c r="O220" t="s">
        <v>7</v>
      </c>
      <c r="P220" t="s">
        <v>109</v>
      </c>
      <c r="Q220" s="4">
        <v>0.03</v>
      </c>
      <c r="R220" s="1">
        <v>45019</v>
      </c>
      <c r="S220" s="1">
        <v>45021</v>
      </c>
      <c r="T220" s="1">
        <v>45051</v>
      </c>
      <c r="U220" s="1">
        <v>45051</v>
      </c>
      <c r="V220" s="5">
        <v>8.3333333333333329E-2</v>
      </c>
      <c r="W220">
        <v>30</v>
      </c>
      <c r="X220" s="6">
        <v>0</v>
      </c>
      <c r="Y220" s="6">
        <v>0</v>
      </c>
      <c r="Z220" s="6">
        <v>-3906.6630939416664</v>
      </c>
      <c r="AA220" s="6">
        <v>-3906.6630939416664</v>
      </c>
      <c r="AB220">
        <v>0</v>
      </c>
      <c r="AC220">
        <v>0</v>
      </c>
      <c r="AD220" s="7">
        <v>1535537.41</v>
      </c>
      <c r="AE220" s="13">
        <v>3.0529999999999998E-2</v>
      </c>
      <c r="AF220" s="8">
        <v>0.03</v>
      </c>
      <c r="AG220" s="6">
        <v>0</v>
      </c>
      <c r="AH220" s="6">
        <v>-3838.8435249999993</v>
      </c>
      <c r="AI220" s="9">
        <v>-7745.5066189416657</v>
      </c>
      <c r="AJ220" t="s">
        <v>6</v>
      </c>
      <c r="AK220">
        <f t="shared" si="87"/>
        <v>3.0529999999999999</v>
      </c>
      <c r="AL220" s="8">
        <f t="shared" si="88"/>
        <v>4.0529999999999997E-2</v>
      </c>
      <c r="AM220" s="35">
        <f t="shared" si="89"/>
        <v>2.053E-2</v>
      </c>
      <c r="AN220" s="4">
        <f t="shared" si="90"/>
        <v>2.053E-2</v>
      </c>
      <c r="AO220" s="36">
        <f t="shared" si="91"/>
        <v>-9025.1211272749988</v>
      </c>
      <c r="AP220" s="37">
        <f t="shared" si="82"/>
        <v>-7745.5066189416657</v>
      </c>
      <c r="AQ220" s="36">
        <f t="shared" si="92"/>
        <v>-6465.8921106083326</v>
      </c>
      <c r="AR220" s="31">
        <v>44872</v>
      </c>
      <c r="AS220" s="32">
        <v>1.742</v>
      </c>
      <c r="AT220" s="10"/>
      <c r="BU220" s="1"/>
      <c r="CC220" s="11"/>
      <c r="CD220" s="11"/>
    </row>
    <row r="221" spans="1:82" ht="15" customHeight="1" x14ac:dyDescent="0.25">
      <c r="A221">
        <v>15357</v>
      </c>
      <c r="B221" t="s">
        <v>358</v>
      </c>
      <c r="C221" t="s">
        <v>359</v>
      </c>
      <c r="D221">
        <v>11620</v>
      </c>
      <c r="E221" t="s">
        <v>2</v>
      </c>
      <c r="F221" t="s">
        <v>3</v>
      </c>
      <c r="G221" t="s">
        <v>4</v>
      </c>
      <c r="H221" t="s">
        <v>294</v>
      </c>
      <c r="I221" s="1">
        <v>45019</v>
      </c>
      <c r="J221" s="1">
        <v>45051</v>
      </c>
      <c r="K221" s="1">
        <v>45082</v>
      </c>
      <c r="L221" s="1">
        <v>45082</v>
      </c>
      <c r="M221" s="2">
        <v>1518713.33</v>
      </c>
      <c r="N221" t="s">
        <v>6</v>
      </c>
      <c r="O221" t="s">
        <v>7</v>
      </c>
      <c r="P221" t="s">
        <v>109</v>
      </c>
      <c r="Q221" s="4">
        <v>0.03</v>
      </c>
      <c r="R221" s="1">
        <v>45019</v>
      </c>
      <c r="S221" s="1">
        <v>45051</v>
      </c>
      <c r="T221" s="1">
        <v>45082</v>
      </c>
      <c r="U221" s="1">
        <v>45082</v>
      </c>
      <c r="V221" s="5">
        <v>8.3333333333333329E-2</v>
      </c>
      <c r="W221">
        <v>30</v>
      </c>
      <c r="X221" s="6">
        <v>0</v>
      </c>
      <c r="Y221" s="6">
        <v>0</v>
      </c>
      <c r="Z221" s="6">
        <v>-3863.8598304083334</v>
      </c>
      <c r="AA221" s="6">
        <v>-3863.8598304083334</v>
      </c>
      <c r="AB221">
        <v>0</v>
      </c>
      <c r="AC221">
        <v>0</v>
      </c>
      <c r="AD221" s="7">
        <v>1518713.33</v>
      </c>
      <c r="AE221" s="13">
        <v>3.0529999999999998E-2</v>
      </c>
      <c r="AF221" s="8">
        <v>0.03</v>
      </c>
      <c r="AG221" s="6">
        <v>0</v>
      </c>
      <c r="AH221" s="6">
        <v>-3796.7833250000003</v>
      </c>
      <c r="AI221" s="9">
        <v>-7660.6431554083338</v>
      </c>
      <c r="AJ221" t="s">
        <v>6</v>
      </c>
      <c r="AK221">
        <f t="shared" si="87"/>
        <v>3.0529999999999999</v>
      </c>
      <c r="AL221" s="8">
        <f t="shared" si="88"/>
        <v>4.0529999999999997E-2</v>
      </c>
      <c r="AM221" s="35">
        <f t="shared" si="89"/>
        <v>2.053E-2</v>
      </c>
      <c r="AN221" s="4">
        <f t="shared" si="90"/>
        <v>2.053E-2</v>
      </c>
      <c r="AO221" s="36">
        <f t="shared" si="91"/>
        <v>-8926.2375970749999</v>
      </c>
      <c r="AP221" s="37">
        <f t="shared" si="82"/>
        <v>-7660.6431554083338</v>
      </c>
      <c r="AQ221" s="36">
        <f t="shared" si="92"/>
        <v>-6395.0487137416658</v>
      </c>
      <c r="AR221" s="31">
        <v>44873</v>
      </c>
      <c r="AS221" s="32">
        <v>1.7909999999999999</v>
      </c>
      <c r="AT221" s="10"/>
      <c r="BU221" s="1"/>
      <c r="CC221" s="11"/>
      <c r="CD221" s="11"/>
    </row>
    <row r="222" spans="1:82" ht="15" customHeight="1" x14ac:dyDescent="0.25">
      <c r="A222">
        <v>8082</v>
      </c>
      <c r="B222" t="s">
        <v>360</v>
      </c>
      <c r="C222" t="s">
        <v>361</v>
      </c>
      <c r="D222">
        <v>11621</v>
      </c>
      <c r="E222" t="s">
        <v>127</v>
      </c>
      <c r="F222" t="s">
        <v>3</v>
      </c>
      <c r="G222" t="s">
        <v>4</v>
      </c>
      <c r="H222" t="s">
        <v>362</v>
      </c>
      <c r="I222" s="1"/>
      <c r="J222" s="1">
        <v>44927</v>
      </c>
      <c r="K222" s="1">
        <v>44958</v>
      </c>
      <c r="L222" s="1">
        <v>44958</v>
      </c>
      <c r="M222" s="2">
        <v>973517.83</v>
      </c>
      <c r="N222" t="s">
        <v>6</v>
      </c>
      <c r="O222">
        <v>0</v>
      </c>
      <c r="P222" t="s">
        <v>109</v>
      </c>
      <c r="Q222" s="4"/>
      <c r="R222" s="1">
        <v>44958</v>
      </c>
      <c r="S222" s="1">
        <v>44927</v>
      </c>
      <c r="T222" s="1">
        <v>44958</v>
      </c>
      <c r="U222" s="1">
        <v>44958</v>
      </c>
      <c r="V222" s="5">
        <v>8.3333333333333329E-2</v>
      </c>
      <c r="W222">
        <v>30</v>
      </c>
      <c r="X222" s="6">
        <v>0</v>
      </c>
      <c r="Y222" s="6">
        <v>0</v>
      </c>
      <c r="Z222" s="6">
        <v>0</v>
      </c>
      <c r="AA222" s="6">
        <v>0</v>
      </c>
      <c r="AB222">
        <v>0</v>
      </c>
      <c r="AC222">
        <v>0</v>
      </c>
      <c r="AD222" s="7">
        <v>973517.83</v>
      </c>
      <c r="AE222" s="13">
        <v>0</v>
      </c>
      <c r="AF222" s="8">
        <v>0</v>
      </c>
      <c r="AG222" s="6">
        <v>0</v>
      </c>
      <c r="AH222" s="6">
        <v>0</v>
      </c>
      <c r="AI222" s="9">
        <v>0</v>
      </c>
      <c r="AJ222" t="s">
        <v>6</v>
      </c>
      <c r="AO222" s="9">
        <f t="shared" ref="AO222:AO228" si="93">AI222</f>
        <v>0</v>
      </c>
      <c r="AP222" s="37">
        <f t="shared" si="82"/>
        <v>0</v>
      </c>
      <c r="AQ222" s="9">
        <f t="shared" ref="AQ222:AQ228" si="94">AI222</f>
        <v>0</v>
      </c>
      <c r="AR222" s="31">
        <v>44874</v>
      </c>
      <c r="AS222" s="32">
        <v>1.802</v>
      </c>
      <c r="AT222" s="10"/>
      <c r="BU222" s="1"/>
      <c r="CC222" s="11"/>
      <c r="CD222" s="11"/>
    </row>
    <row r="223" spans="1:82" ht="15" customHeight="1" x14ac:dyDescent="0.25">
      <c r="A223">
        <v>8083</v>
      </c>
      <c r="B223" t="s">
        <v>360</v>
      </c>
      <c r="C223" t="s">
        <v>361</v>
      </c>
      <c r="D223">
        <v>11621</v>
      </c>
      <c r="E223" t="s">
        <v>127</v>
      </c>
      <c r="F223" t="s">
        <v>3</v>
      </c>
      <c r="G223" t="s">
        <v>4</v>
      </c>
      <c r="H223" t="s">
        <v>362</v>
      </c>
      <c r="I223" s="1"/>
      <c r="J223" s="1">
        <v>44958</v>
      </c>
      <c r="K223" s="1">
        <v>44986</v>
      </c>
      <c r="L223" s="1">
        <v>44986</v>
      </c>
      <c r="M223" s="2">
        <v>952441.83</v>
      </c>
      <c r="N223" t="s">
        <v>6</v>
      </c>
      <c r="O223">
        <v>0</v>
      </c>
      <c r="P223" t="s">
        <v>109</v>
      </c>
      <c r="Q223" s="4"/>
      <c r="R223" s="1">
        <v>44986</v>
      </c>
      <c r="S223" s="1">
        <v>44958</v>
      </c>
      <c r="T223" s="1">
        <v>44986</v>
      </c>
      <c r="U223" s="1">
        <v>44986</v>
      </c>
      <c r="V223" s="5">
        <v>8.3333333333333329E-2</v>
      </c>
      <c r="W223">
        <v>30</v>
      </c>
      <c r="X223" s="6">
        <v>0</v>
      </c>
      <c r="Y223" s="6">
        <v>0</v>
      </c>
      <c r="Z223" s="6">
        <v>0</v>
      </c>
      <c r="AA223" s="6">
        <v>0</v>
      </c>
      <c r="AB223">
        <v>0</v>
      </c>
      <c r="AC223">
        <v>0</v>
      </c>
      <c r="AD223" s="7">
        <v>952441.83</v>
      </c>
      <c r="AE223" s="13">
        <v>0</v>
      </c>
      <c r="AF223" s="8">
        <v>0</v>
      </c>
      <c r="AG223" s="6">
        <v>0</v>
      </c>
      <c r="AH223" s="6">
        <v>0</v>
      </c>
      <c r="AI223" s="9">
        <v>0</v>
      </c>
      <c r="AJ223" t="s">
        <v>6</v>
      </c>
      <c r="AO223" s="9">
        <f t="shared" si="93"/>
        <v>0</v>
      </c>
      <c r="AP223" s="37">
        <f t="shared" si="82"/>
        <v>0</v>
      </c>
      <c r="AQ223" s="9">
        <f t="shared" si="94"/>
        <v>0</v>
      </c>
      <c r="AR223" s="31">
        <v>44875</v>
      </c>
      <c r="AS223" s="32">
        <v>1.798</v>
      </c>
      <c r="AT223" s="10"/>
      <c r="BU223" s="1"/>
      <c r="CC223" s="11"/>
      <c r="CD223" s="11"/>
    </row>
    <row r="224" spans="1:82" ht="15" customHeight="1" x14ac:dyDescent="0.25">
      <c r="A224">
        <v>8084</v>
      </c>
      <c r="B224" t="s">
        <v>360</v>
      </c>
      <c r="C224" t="s">
        <v>361</v>
      </c>
      <c r="D224">
        <v>11621</v>
      </c>
      <c r="E224" t="s">
        <v>127</v>
      </c>
      <c r="F224" t="s">
        <v>3</v>
      </c>
      <c r="G224" t="s">
        <v>4</v>
      </c>
      <c r="H224" t="s">
        <v>362</v>
      </c>
      <c r="I224" s="1"/>
      <c r="J224" s="1">
        <v>44986</v>
      </c>
      <c r="K224" s="1">
        <v>45016</v>
      </c>
      <c r="L224" s="1">
        <v>45016</v>
      </c>
      <c r="M224" s="2">
        <v>931365.83</v>
      </c>
      <c r="N224" t="s">
        <v>6</v>
      </c>
      <c r="O224">
        <v>0</v>
      </c>
      <c r="P224" t="s">
        <v>109</v>
      </c>
      <c r="Q224" s="4"/>
      <c r="R224" s="1">
        <v>45016</v>
      </c>
      <c r="S224" s="1">
        <v>44986</v>
      </c>
      <c r="T224" s="1">
        <v>45016</v>
      </c>
      <c r="U224" s="1">
        <v>45016</v>
      </c>
      <c r="V224" s="5">
        <v>8.3333333333333329E-2</v>
      </c>
      <c r="W224">
        <v>30</v>
      </c>
      <c r="X224" s="6">
        <v>0</v>
      </c>
      <c r="Y224" s="6">
        <v>0</v>
      </c>
      <c r="Z224" s="6">
        <v>0</v>
      </c>
      <c r="AA224" s="6">
        <v>0</v>
      </c>
      <c r="AB224">
        <v>0</v>
      </c>
      <c r="AC224">
        <v>0</v>
      </c>
      <c r="AD224" s="7">
        <v>931365.83</v>
      </c>
      <c r="AE224" s="13">
        <v>0</v>
      </c>
      <c r="AF224" s="8">
        <v>0</v>
      </c>
      <c r="AG224" s="6">
        <v>0</v>
      </c>
      <c r="AH224" s="6">
        <v>0</v>
      </c>
      <c r="AI224" s="9">
        <v>0</v>
      </c>
      <c r="AJ224" t="s">
        <v>6</v>
      </c>
      <c r="AO224" s="9">
        <f t="shared" si="93"/>
        <v>0</v>
      </c>
      <c r="AP224" s="37">
        <f t="shared" si="82"/>
        <v>0</v>
      </c>
      <c r="AQ224" s="9">
        <f t="shared" si="94"/>
        <v>0</v>
      </c>
      <c r="AR224" s="31">
        <v>44876</v>
      </c>
      <c r="AS224" s="32">
        <v>1.762</v>
      </c>
      <c r="AT224" s="10"/>
      <c r="BU224" s="1"/>
      <c r="CC224" s="11"/>
      <c r="CD224" s="11"/>
    </row>
    <row r="225" spans="1:82" ht="15" customHeight="1" x14ac:dyDescent="0.25">
      <c r="A225">
        <v>8085</v>
      </c>
      <c r="B225" t="s">
        <v>360</v>
      </c>
      <c r="C225" t="s">
        <v>361</v>
      </c>
      <c r="D225">
        <v>11621</v>
      </c>
      <c r="E225" t="s">
        <v>127</v>
      </c>
      <c r="F225" t="s">
        <v>3</v>
      </c>
      <c r="G225" t="s">
        <v>4</v>
      </c>
      <c r="H225" t="s">
        <v>362</v>
      </c>
      <c r="I225" s="1"/>
      <c r="J225" s="1">
        <v>45016</v>
      </c>
      <c r="K225" s="1">
        <v>45017</v>
      </c>
      <c r="L225" s="1">
        <v>45017</v>
      </c>
      <c r="M225" s="2">
        <v>931365.83</v>
      </c>
      <c r="N225" t="s">
        <v>6</v>
      </c>
      <c r="O225">
        <v>0</v>
      </c>
      <c r="P225" t="s">
        <v>109</v>
      </c>
      <c r="Q225" s="4"/>
      <c r="R225" s="1">
        <v>45017</v>
      </c>
      <c r="S225" s="1">
        <v>45016</v>
      </c>
      <c r="T225" s="1">
        <v>45017</v>
      </c>
      <c r="U225" s="1">
        <v>45017</v>
      </c>
      <c r="V225" s="5">
        <v>2.7777777777777779E-3</v>
      </c>
      <c r="W225">
        <v>1</v>
      </c>
      <c r="X225" s="6">
        <v>0</v>
      </c>
      <c r="Y225" s="6">
        <v>0</v>
      </c>
      <c r="Z225" s="6">
        <v>0</v>
      </c>
      <c r="AA225" s="6">
        <v>0</v>
      </c>
      <c r="AB225">
        <v>0</v>
      </c>
      <c r="AC225">
        <v>0</v>
      </c>
      <c r="AD225" s="7">
        <v>931365.83</v>
      </c>
      <c r="AE225" s="13">
        <v>0</v>
      </c>
      <c r="AF225" s="8">
        <v>0</v>
      </c>
      <c r="AG225" s="6">
        <v>0</v>
      </c>
      <c r="AH225" s="6">
        <v>0</v>
      </c>
      <c r="AI225" s="9">
        <v>0</v>
      </c>
      <c r="AJ225" t="s">
        <v>6</v>
      </c>
      <c r="AO225" s="9">
        <f t="shared" si="93"/>
        <v>0</v>
      </c>
      <c r="AP225" s="37">
        <f t="shared" si="82"/>
        <v>0</v>
      </c>
      <c r="AQ225" s="9">
        <f t="shared" si="94"/>
        <v>0</v>
      </c>
      <c r="AR225" s="31">
        <v>44879</v>
      </c>
      <c r="AS225" s="32">
        <v>1.7909999999999999</v>
      </c>
      <c r="AT225" s="10"/>
      <c r="BU225" s="1"/>
      <c r="CC225" s="11"/>
      <c r="CD225" s="11"/>
    </row>
    <row r="226" spans="1:82" ht="15" customHeight="1" x14ac:dyDescent="0.25">
      <c r="A226">
        <v>8086</v>
      </c>
      <c r="B226" t="s">
        <v>360</v>
      </c>
      <c r="C226" t="s">
        <v>361</v>
      </c>
      <c r="D226">
        <v>11621</v>
      </c>
      <c r="E226" t="s">
        <v>127</v>
      </c>
      <c r="F226" t="s">
        <v>3</v>
      </c>
      <c r="G226" t="s">
        <v>4</v>
      </c>
      <c r="H226" t="s">
        <v>362</v>
      </c>
      <c r="I226" s="1"/>
      <c r="J226" s="1">
        <v>45017</v>
      </c>
      <c r="K226" s="1">
        <v>45047</v>
      </c>
      <c r="L226" s="1">
        <v>45047</v>
      </c>
      <c r="M226" s="2">
        <v>910289.83</v>
      </c>
      <c r="N226" t="s">
        <v>6</v>
      </c>
      <c r="O226">
        <v>0</v>
      </c>
      <c r="P226" t="s">
        <v>109</v>
      </c>
      <c r="Q226" s="4"/>
      <c r="R226" s="1">
        <v>45047</v>
      </c>
      <c r="S226" s="1">
        <v>45017</v>
      </c>
      <c r="T226" s="1">
        <v>45047</v>
      </c>
      <c r="U226" s="1">
        <v>45047</v>
      </c>
      <c r="V226" s="5">
        <v>8.3333333333333329E-2</v>
      </c>
      <c r="W226">
        <v>30</v>
      </c>
      <c r="X226" s="6">
        <v>0</v>
      </c>
      <c r="Y226" s="6">
        <v>0</v>
      </c>
      <c r="Z226" s="6">
        <v>0</v>
      </c>
      <c r="AA226" s="6">
        <v>0</v>
      </c>
      <c r="AB226">
        <v>0</v>
      </c>
      <c r="AC226">
        <v>0</v>
      </c>
      <c r="AD226" s="7">
        <v>910289.83</v>
      </c>
      <c r="AE226" s="13">
        <v>0</v>
      </c>
      <c r="AF226" s="8">
        <v>0</v>
      </c>
      <c r="AG226" s="6">
        <v>0</v>
      </c>
      <c r="AH226" s="6">
        <v>0</v>
      </c>
      <c r="AI226" s="9">
        <v>0</v>
      </c>
      <c r="AJ226" t="s">
        <v>6</v>
      </c>
      <c r="AO226" s="9">
        <f t="shared" si="93"/>
        <v>0</v>
      </c>
      <c r="AP226" s="37">
        <f t="shared" si="82"/>
        <v>0</v>
      </c>
      <c r="AQ226" s="9">
        <f t="shared" si="94"/>
        <v>0</v>
      </c>
      <c r="AR226" s="31">
        <v>44880</v>
      </c>
      <c r="AS226" s="32">
        <v>1.7949999999999999</v>
      </c>
      <c r="AT226" s="10"/>
      <c r="BU226" s="1"/>
      <c r="CC226" s="11"/>
      <c r="CD226" s="11"/>
    </row>
    <row r="227" spans="1:82" ht="15" customHeight="1" x14ac:dyDescent="0.25">
      <c r="A227">
        <v>8087</v>
      </c>
      <c r="B227" t="s">
        <v>360</v>
      </c>
      <c r="C227" t="s">
        <v>361</v>
      </c>
      <c r="D227">
        <v>11621</v>
      </c>
      <c r="E227" t="s">
        <v>127</v>
      </c>
      <c r="F227" t="s">
        <v>3</v>
      </c>
      <c r="G227" t="s">
        <v>4</v>
      </c>
      <c r="H227" t="s">
        <v>362</v>
      </c>
      <c r="I227" s="1"/>
      <c r="J227" s="1">
        <v>45047</v>
      </c>
      <c r="K227" s="1">
        <v>45078</v>
      </c>
      <c r="L227" s="1">
        <v>45078</v>
      </c>
      <c r="M227" s="2">
        <v>889213.83</v>
      </c>
      <c r="N227" t="s">
        <v>6</v>
      </c>
      <c r="O227">
        <v>0</v>
      </c>
      <c r="P227" t="s">
        <v>109</v>
      </c>
      <c r="Q227" s="4"/>
      <c r="R227" s="1">
        <v>45078</v>
      </c>
      <c r="S227" s="1">
        <v>45047</v>
      </c>
      <c r="T227" s="1">
        <v>45078</v>
      </c>
      <c r="U227" s="1">
        <v>45078</v>
      </c>
      <c r="V227" s="5">
        <v>8.3333333333333329E-2</v>
      </c>
      <c r="W227">
        <v>30</v>
      </c>
      <c r="X227" s="6">
        <v>0</v>
      </c>
      <c r="Y227" s="6">
        <v>0</v>
      </c>
      <c r="Z227" s="6">
        <v>0</v>
      </c>
      <c r="AA227" s="6">
        <v>0</v>
      </c>
      <c r="AB227">
        <v>0</v>
      </c>
      <c r="AC227">
        <v>0</v>
      </c>
      <c r="AD227" s="7">
        <v>889213.83</v>
      </c>
      <c r="AE227" s="13">
        <v>0</v>
      </c>
      <c r="AF227" s="8">
        <v>0</v>
      </c>
      <c r="AG227" s="6">
        <v>0</v>
      </c>
      <c r="AH227" s="6">
        <v>0</v>
      </c>
      <c r="AI227" s="9">
        <v>0</v>
      </c>
      <c r="AJ227" t="s">
        <v>6</v>
      </c>
      <c r="AO227" s="9">
        <f t="shared" si="93"/>
        <v>0</v>
      </c>
      <c r="AP227" s="37">
        <f t="shared" si="82"/>
        <v>0</v>
      </c>
      <c r="AQ227" s="9">
        <f t="shared" si="94"/>
        <v>0</v>
      </c>
      <c r="AR227" s="1">
        <v>44881</v>
      </c>
      <c r="AS227" s="33">
        <v>1.8029999999999999</v>
      </c>
      <c r="AT227" s="10"/>
      <c r="BU227" s="1"/>
      <c r="CC227" s="11"/>
      <c r="CD227" s="11"/>
    </row>
    <row r="228" spans="1:82" ht="15" customHeight="1" x14ac:dyDescent="0.25">
      <c r="A228">
        <v>8088</v>
      </c>
      <c r="B228" t="s">
        <v>360</v>
      </c>
      <c r="C228" t="s">
        <v>361</v>
      </c>
      <c r="D228">
        <v>11621</v>
      </c>
      <c r="E228" t="s">
        <v>127</v>
      </c>
      <c r="F228" t="s">
        <v>3</v>
      </c>
      <c r="G228" t="s">
        <v>4</v>
      </c>
      <c r="H228" t="s">
        <v>362</v>
      </c>
      <c r="I228" s="1"/>
      <c r="J228" s="1">
        <v>45078</v>
      </c>
      <c r="K228" s="1">
        <v>45107</v>
      </c>
      <c r="L228" s="1">
        <v>45107</v>
      </c>
      <c r="M228" s="2">
        <v>868137.83</v>
      </c>
      <c r="N228" t="s">
        <v>6</v>
      </c>
      <c r="O228">
        <v>0</v>
      </c>
      <c r="P228" t="s">
        <v>109</v>
      </c>
      <c r="Q228" s="4"/>
      <c r="R228" s="1">
        <v>45107</v>
      </c>
      <c r="S228" s="1">
        <v>45078</v>
      </c>
      <c r="T228" s="1">
        <v>45107</v>
      </c>
      <c r="U228" s="1">
        <v>45107</v>
      </c>
      <c r="V228" s="5">
        <v>8.0555555555555561E-2</v>
      </c>
      <c r="W228">
        <v>29</v>
      </c>
      <c r="X228" s="6">
        <v>0</v>
      </c>
      <c r="Y228" s="6">
        <v>0</v>
      </c>
      <c r="Z228" s="6">
        <v>0</v>
      </c>
      <c r="AA228" s="6">
        <v>0</v>
      </c>
      <c r="AB228">
        <v>0</v>
      </c>
      <c r="AC228">
        <v>0</v>
      </c>
      <c r="AD228" s="7">
        <v>868137.83</v>
      </c>
      <c r="AE228" s="13">
        <v>0</v>
      </c>
      <c r="AF228" s="8">
        <v>0</v>
      </c>
      <c r="AG228" s="6">
        <v>0</v>
      </c>
      <c r="AH228" s="6">
        <v>0</v>
      </c>
      <c r="AI228" s="9">
        <v>0</v>
      </c>
      <c r="AJ228" t="s">
        <v>6</v>
      </c>
      <c r="AO228" s="9">
        <f t="shared" si="93"/>
        <v>0</v>
      </c>
      <c r="AP228" s="37">
        <f t="shared" si="82"/>
        <v>0</v>
      </c>
      <c r="AQ228" s="9">
        <f t="shared" si="94"/>
        <v>0</v>
      </c>
      <c r="AR228" s="31">
        <v>44882</v>
      </c>
      <c r="AS228" s="32">
        <v>1.802</v>
      </c>
      <c r="AT228" s="10"/>
      <c r="BU228" s="1"/>
      <c r="CC228" s="11"/>
      <c r="CD228" s="11"/>
    </row>
    <row r="229" spans="1:82" ht="15" customHeight="1" x14ac:dyDescent="0.25">
      <c r="A229">
        <v>15616</v>
      </c>
      <c r="B229" t="s">
        <v>363</v>
      </c>
      <c r="C229" t="s">
        <v>364</v>
      </c>
      <c r="D229">
        <v>11622</v>
      </c>
      <c r="E229" t="s">
        <v>2</v>
      </c>
      <c r="F229" t="s">
        <v>3</v>
      </c>
      <c r="G229" t="s">
        <v>4</v>
      </c>
      <c r="H229" t="s">
        <v>357</v>
      </c>
      <c r="I229" s="1">
        <v>44984</v>
      </c>
      <c r="J229" s="1">
        <v>44986</v>
      </c>
      <c r="K229" s="1">
        <v>45078</v>
      </c>
      <c r="L229" s="1">
        <v>45078</v>
      </c>
      <c r="M229" s="2">
        <v>20000000</v>
      </c>
      <c r="N229" t="s">
        <v>6</v>
      </c>
      <c r="O229" t="s">
        <v>7</v>
      </c>
      <c r="P229" t="s">
        <v>8</v>
      </c>
      <c r="Q229" s="4">
        <v>1.4E-2</v>
      </c>
      <c r="R229" s="1">
        <v>44984</v>
      </c>
      <c r="S229" s="1">
        <v>44986</v>
      </c>
      <c r="T229" s="1">
        <v>45078</v>
      </c>
      <c r="U229" s="1">
        <v>45078</v>
      </c>
      <c r="V229" s="5">
        <v>0.25555555555555554</v>
      </c>
      <c r="W229">
        <v>92</v>
      </c>
      <c r="X229" s="6">
        <v>0</v>
      </c>
      <c r="Y229" s="6">
        <v>0</v>
      </c>
      <c r="Z229" s="6">
        <v>-138817.77777777781</v>
      </c>
      <c r="AA229" s="6">
        <v>-138817.77777777781</v>
      </c>
      <c r="AB229">
        <v>0</v>
      </c>
      <c r="AC229">
        <v>0</v>
      </c>
      <c r="AD229" s="7">
        <v>20000000</v>
      </c>
      <c r="AE229" s="13">
        <v>2.7160000000000004E-2</v>
      </c>
      <c r="AF229" s="8">
        <v>1.4E-2</v>
      </c>
      <c r="AG229" s="6">
        <v>0</v>
      </c>
      <c r="AH229" s="6">
        <v>-71555.555555555547</v>
      </c>
      <c r="AI229" s="9">
        <v>-210373.33333333337</v>
      </c>
      <c r="AJ229" t="s">
        <v>6</v>
      </c>
      <c r="AK229">
        <f t="shared" ref="AK229:AK239" si="95">VLOOKUP(I229,$AR$3:$AS$604,2,FALSE)</f>
        <v>2.7160000000000002</v>
      </c>
      <c r="AL229" s="8">
        <f t="shared" ref="AL229:AL276" si="96">AK229/100+$AT$1</f>
        <v>3.7160000000000006E-2</v>
      </c>
      <c r="AM229" s="35">
        <f t="shared" ref="AM229:AM276" si="97">AK229/100-$AT$1</f>
        <v>1.7160000000000002E-2</v>
      </c>
      <c r="AN229" s="4">
        <f t="shared" ref="AN229:AN276" si="98">IF(AND(RIGHT(O229,3)="Max",AM229&lt;0%),0%,AM229)</f>
        <v>1.7160000000000002E-2</v>
      </c>
      <c r="AO229" s="36">
        <f t="shared" ref="AO229:AO276" si="99">-(((AL229+AF229)*AD229*V229))</f>
        <v>-261484.44444444447</v>
      </c>
      <c r="AP229" s="37">
        <f t="shared" si="82"/>
        <v>-210373.33333333337</v>
      </c>
      <c r="AQ229" s="36">
        <f t="shared" ref="AQ229:AQ276" si="100">-(((AN229+AF229)*AD229*V229))</f>
        <v>-159262.22222222222</v>
      </c>
      <c r="AR229" s="31">
        <v>44883</v>
      </c>
      <c r="AS229" s="32">
        <v>1.821</v>
      </c>
      <c r="AT229" s="10"/>
      <c r="BU229" s="1"/>
      <c r="CC229" s="11"/>
      <c r="CD229" s="11"/>
    </row>
    <row r="230" spans="1:82" ht="15" customHeight="1" x14ac:dyDescent="0.25">
      <c r="A230">
        <v>16302</v>
      </c>
      <c r="B230" t="s">
        <v>365</v>
      </c>
      <c r="C230" t="s">
        <v>366</v>
      </c>
      <c r="D230">
        <v>11625</v>
      </c>
      <c r="E230" t="s">
        <v>2</v>
      </c>
      <c r="F230" t="s">
        <v>3</v>
      </c>
      <c r="G230" t="s">
        <v>4</v>
      </c>
      <c r="H230" t="s">
        <v>367</v>
      </c>
      <c r="I230" s="1">
        <v>45014</v>
      </c>
      <c r="J230" s="1">
        <v>45016</v>
      </c>
      <c r="K230" s="1">
        <v>45107</v>
      </c>
      <c r="L230" s="1">
        <v>45107</v>
      </c>
      <c r="M230" s="2">
        <v>20000000</v>
      </c>
      <c r="N230" t="s">
        <v>6</v>
      </c>
      <c r="O230" t="s">
        <v>7</v>
      </c>
      <c r="P230" t="s">
        <v>8</v>
      </c>
      <c r="Q230" s="4">
        <v>1.7999999999999999E-2</v>
      </c>
      <c r="R230" s="1">
        <v>45014</v>
      </c>
      <c r="S230" s="1">
        <v>45016</v>
      </c>
      <c r="T230" s="1">
        <v>45107</v>
      </c>
      <c r="U230" s="1">
        <v>45107</v>
      </c>
      <c r="V230" s="5">
        <v>0.25277777777777777</v>
      </c>
      <c r="W230">
        <v>91</v>
      </c>
      <c r="X230" s="6">
        <v>0</v>
      </c>
      <c r="Y230" s="6">
        <v>0</v>
      </c>
      <c r="Z230" s="6">
        <v>-152425</v>
      </c>
      <c r="AA230" s="6">
        <v>-152425</v>
      </c>
      <c r="AB230">
        <v>0</v>
      </c>
      <c r="AC230">
        <v>0</v>
      </c>
      <c r="AD230" s="7">
        <v>20000000</v>
      </c>
      <c r="AE230" s="13">
        <v>3.015E-2</v>
      </c>
      <c r="AF230" s="8">
        <v>1.7999999999999999E-2</v>
      </c>
      <c r="AG230" s="6">
        <v>0</v>
      </c>
      <c r="AH230" s="6">
        <v>-91000</v>
      </c>
      <c r="AI230" s="9">
        <v>-243425</v>
      </c>
      <c r="AJ230" t="s">
        <v>6</v>
      </c>
      <c r="AK230">
        <f t="shared" si="95"/>
        <v>3.0150000000000001</v>
      </c>
      <c r="AL230" s="8">
        <f t="shared" si="96"/>
        <v>4.0149999999999998E-2</v>
      </c>
      <c r="AM230" s="35">
        <f t="shared" si="97"/>
        <v>2.0150000000000001E-2</v>
      </c>
      <c r="AN230" s="4">
        <f t="shared" si="98"/>
        <v>2.0150000000000001E-2</v>
      </c>
      <c r="AO230" s="36">
        <f t="shared" si="99"/>
        <v>-293980.5555555555</v>
      </c>
      <c r="AP230" s="37">
        <f t="shared" si="82"/>
        <v>-243425</v>
      </c>
      <c r="AQ230" s="36">
        <f t="shared" si="100"/>
        <v>-192869.44444444447</v>
      </c>
      <c r="AR230" s="31">
        <v>44886</v>
      </c>
      <c r="AS230" s="32">
        <v>1.8169999999999999</v>
      </c>
      <c r="AT230" s="10"/>
      <c r="BU230" s="1"/>
      <c r="CC230" s="11"/>
      <c r="CD230" s="11"/>
    </row>
    <row r="231" spans="1:82" ht="15" customHeight="1" x14ac:dyDescent="0.25">
      <c r="A231">
        <v>12465</v>
      </c>
      <c r="B231" t="s">
        <v>379</v>
      </c>
      <c r="C231" t="s">
        <v>380</v>
      </c>
      <c r="D231">
        <v>11636</v>
      </c>
      <c r="E231" t="s">
        <v>2</v>
      </c>
      <c r="F231" t="s">
        <v>3</v>
      </c>
      <c r="G231" t="s">
        <v>4</v>
      </c>
      <c r="H231" t="s">
        <v>266</v>
      </c>
      <c r="I231" s="1">
        <v>45014</v>
      </c>
      <c r="J231" s="1">
        <v>45016</v>
      </c>
      <c r="K231" s="1">
        <v>45107</v>
      </c>
      <c r="L231" s="1">
        <v>45107</v>
      </c>
      <c r="M231" s="2">
        <v>14195000</v>
      </c>
      <c r="N231" t="s">
        <v>6</v>
      </c>
      <c r="O231" t="s">
        <v>7</v>
      </c>
      <c r="P231" t="s">
        <v>8</v>
      </c>
      <c r="Q231" s="4">
        <v>1.4E-2</v>
      </c>
      <c r="R231" s="1">
        <v>45014</v>
      </c>
      <c r="S231" s="1">
        <v>45016</v>
      </c>
      <c r="T231" s="1">
        <v>45107</v>
      </c>
      <c r="U231" s="1">
        <v>45107</v>
      </c>
      <c r="V231" s="5">
        <v>0.25277777777777777</v>
      </c>
      <c r="W231">
        <v>91</v>
      </c>
      <c r="X231" s="6">
        <v>0</v>
      </c>
      <c r="Y231" s="6">
        <v>0</v>
      </c>
      <c r="Z231" s="6">
        <v>-108183.64375</v>
      </c>
      <c r="AA231" s="6">
        <v>-108183.64375</v>
      </c>
      <c r="AB231">
        <v>0</v>
      </c>
      <c r="AC231">
        <v>0</v>
      </c>
      <c r="AD231" s="7">
        <v>14195000</v>
      </c>
      <c r="AE231" s="13">
        <v>3.015E-2</v>
      </c>
      <c r="AF231" s="8">
        <v>1.4E-2</v>
      </c>
      <c r="AG231" s="6">
        <v>0</v>
      </c>
      <c r="AH231" s="6">
        <v>-50234.527777777774</v>
      </c>
      <c r="AI231" s="9">
        <v>-158418.17152777777</v>
      </c>
      <c r="AJ231" t="s">
        <v>6</v>
      </c>
      <c r="AK231">
        <f t="shared" si="95"/>
        <v>3.0150000000000001</v>
      </c>
      <c r="AL231" s="8">
        <f t="shared" si="96"/>
        <v>4.0149999999999998E-2</v>
      </c>
      <c r="AM231" s="35">
        <f t="shared" si="97"/>
        <v>2.0150000000000001E-2</v>
      </c>
      <c r="AN231" s="4">
        <f t="shared" si="98"/>
        <v>2.0150000000000001E-2</v>
      </c>
      <c r="AO231" s="36">
        <f t="shared" si="99"/>
        <v>-194299.97708333333</v>
      </c>
      <c r="AP231" s="37">
        <f t="shared" si="82"/>
        <v>-158418.17152777777</v>
      </c>
      <c r="AQ231" s="36">
        <f t="shared" si="100"/>
        <v>-122536.36597222222</v>
      </c>
      <c r="AR231" s="31">
        <v>44887</v>
      </c>
      <c r="AS231" s="32">
        <v>1.863</v>
      </c>
      <c r="AT231" s="10"/>
      <c r="BU231" s="1"/>
      <c r="CC231" s="11"/>
      <c r="CD231" s="11"/>
    </row>
    <row r="232" spans="1:82" ht="15" customHeight="1" x14ac:dyDescent="0.25">
      <c r="A232">
        <v>11075</v>
      </c>
      <c r="B232" t="s">
        <v>381</v>
      </c>
      <c r="C232" t="s">
        <v>382</v>
      </c>
      <c r="D232">
        <v>11637</v>
      </c>
      <c r="E232" t="s">
        <v>2</v>
      </c>
      <c r="F232" t="s">
        <v>3</v>
      </c>
      <c r="G232" t="s">
        <v>4</v>
      </c>
      <c r="H232" t="s">
        <v>147</v>
      </c>
      <c r="I232" s="1">
        <v>44924</v>
      </c>
      <c r="J232" s="1">
        <v>44927</v>
      </c>
      <c r="K232" s="1">
        <v>45017</v>
      </c>
      <c r="L232" s="1">
        <v>44927</v>
      </c>
      <c r="M232" s="2">
        <v>9126661.4399999995</v>
      </c>
      <c r="N232" t="s">
        <v>6</v>
      </c>
      <c r="O232" t="s">
        <v>7</v>
      </c>
      <c r="P232" t="s">
        <v>8</v>
      </c>
      <c r="Q232" s="4"/>
      <c r="R232" s="1">
        <v>44924</v>
      </c>
      <c r="S232" s="1">
        <v>44927</v>
      </c>
      <c r="T232" s="1">
        <v>45017</v>
      </c>
      <c r="U232" s="1">
        <v>44927</v>
      </c>
      <c r="V232" s="5">
        <v>0.25</v>
      </c>
      <c r="W232">
        <v>90</v>
      </c>
      <c r="X232" s="6">
        <v>0</v>
      </c>
      <c r="Y232" s="6">
        <v>0</v>
      </c>
      <c r="Z232" s="6">
        <v>-49831.571462400003</v>
      </c>
      <c r="AA232" s="6">
        <v>-49831.571462400003</v>
      </c>
      <c r="AB232">
        <v>0</v>
      </c>
      <c r="AC232">
        <v>0</v>
      </c>
      <c r="AD232" s="7">
        <v>9126661.4399999995</v>
      </c>
      <c r="AE232" s="13">
        <v>2.1840000000000002E-2</v>
      </c>
      <c r="AF232" s="8">
        <v>0</v>
      </c>
      <c r="AG232" s="6">
        <v>0</v>
      </c>
      <c r="AH232" s="6">
        <v>0</v>
      </c>
      <c r="AI232" s="9">
        <v>-49831.571462400003</v>
      </c>
      <c r="AJ232" t="s">
        <v>6</v>
      </c>
      <c r="AK232">
        <f t="shared" si="95"/>
        <v>2.1840000000000002</v>
      </c>
      <c r="AL232" s="8">
        <f t="shared" si="96"/>
        <v>3.184E-2</v>
      </c>
      <c r="AM232" s="35">
        <f t="shared" si="97"/>
        <v>1.1840000000000002E-2</v>
      </c>
      <c r="AN232" s="4">
        <f t="shared" si="98"/>
        <v>1.1840000000000002E-2</v>
      </c>
      <c r="AO232" s="36">
        <f t="shared" si="99"/>
        <v>-72648.225062400001</v>
      </c>
      <c r="AP232" s="37">
        <f t="shared" si="82"/>
        <v>-49831.571462400003</v>
      </c>
      <c r="AQ232" s="36">
        <f t="shared" si="100"/>
        <v>-27014.917862400001</v>
      </c>
      <c r="AR232" s="31">
        <v>44888</v>
      </c>
      <c r="AS232" s="32">
        <v>1.8979999999999999</v>
      </c>
      <c r="AT232" s="10"/>
      <c r="BU232" s="1"/>
      <c r="CC232" s="11"/>
      <c r="CD232" s="11"/>
    </row>
    <row r="233" spans="1:82" ht="15" customHeight="1" x14ac:dyDescent="0.25">
      <c r="A233">
        <v>10709</v>
      </c>
      <c r="B233" t="s">
        <v>383</v>
      </c>
      <c r="C233" t="s">
        <v>384</v>
      </c>
      <c r="D233">
        <v>11638</v>
      </c>
      <c r="E233" t="s">
        <v>2</v>
      </c>
      <c r="F233" t="s">
        <v>3</v>
      </c>
      <c r="G233" t="s">
        <v>4</v>
      </c>
      <c r="H233" t="s">
        <v>144</v>
      </c>
      <c r="I233" s="1">
        <v>44897</v>
      </c>
      <c r="J233" s="1">
        <v>44927</v>
      </c>
      <c r="K233" s="1">
        <v>45017</v>
      </c>
      <c r="L233" s="1">
        <v>44927</v>
      </c>
      <c r="M233" s="2">
        <v>8733099.9299999997</v>
      </c>
      <c r="N233" t="s">
        <v>6</v>
      </c>
      <c r="O233" t="s">
        <v>7</v>
      </c>
      <c r="P233" t="s">
        <v>8</v>
      </c>
      <c r="Q233" s="4">
        <v>1.2500000000000001E-2</v>
      </c>
      <c r="R233" s="1">
        <v>44897</v>
      </c>
      <c r="S233" s="1">
        <v>44927</v>
      </c>
      <c r="T233" s="1">
        <v>45017</v>
      </c>
      <c r="U233" s="1">
        <v>44927</v>
      </c>
      <c r="V233" s="5">
        <v>0.25</v>
      </c>
      <c r="W233">
        <v>90</v>
      </c>
      <c r="X233" s="6">
        <v>0</v>
      </c>
      <c r="Y233" s="6">
        <v>0</v>
      </c>
      <c r="Z233" s="6">
        <v>-43119.680904374996</v>
      </c>
      <c r="AA233" s="6">
        <v>-43119.680904374996</v>
      </c>
      <c r="AB233">
        <v>0</v>
      </c>
      <c r="AC233">
        <v>0</v>
      </c>
      <c r="AD233" s="7">
        <v>8733099.9299999997</v>
      </c>
      <c r="AE233" s="13">
        <v>1.975E-2</v>
      </c>
      <c r="AF233" s="8">
        <v>1.2500000000000001E-2</v>
      </c>
      <c r="AG233" s="6">
        <v>0</v>
      </c>
      <c r="AH233" s="6">
        <v>-27290.937281250001</v>
      </c>
      <c r="AI233" s="9">
        <v>-70410.618185625004</v>
      </c>
      <c r="AJ233" t="s">
        <v>6</v>
      </c>
      <c r="AK233">
        <f t="shared" si="95"/>
        <v>1.9750000000000001</v>
      </c>
      <c r="AL233" s="8">
        <f t="shared" si="96"/>
        <v>2.9749999999999999E-2</v>
      </c>
      <c r="AM233" s="35">
        <f t="shared" si="97"/>
        <v>9.75E-3</v>
      </c>
      <c r="AN233" s="4">
        <f t="shared" si="98"/>
        <v>9.75E-3</v>
      </c>
      <c r="AO233" s="36">
        <f t="shared" si="99"/>
        <v>-92243.368010624981</v>
      </c>
      <c r="AP233" s="37">
        <f t="shared" si="82"/>
        <v>-70410.618185625004</v>
      </c>
      <c r="AQ233" s="36">
        <f t="shared" si="100"/>
        <v>-48577.868360624998</v>
      </c>
      <c r="AR233" s="31">
        <v>44889</v>
      </c>
      <c r="AS233" s="32">
        <v>1.9079999999999999</v>
      </c>
      <c r="AT233" s="10"/>
      <c r="BU233" s="1"/>
      <c r="CC233" s="11"/>
      <c r="CD233" s="11"/>
    </row>
    <row r="234" spans="1:82" ht="15" customHeight="1" x14ac:dyDescent="0.25">
      <c r="A234">
        <v>7222</v>
      </c>
      <c r="B234" t="s">
        <v>385</v>
      </c>
      <c r="C234" t="s">
        <v>386</v>
      </c>
      <c r="D234">
        <v>11639</v>
      </c>
      <c r="E234" t="s">
        <v>2</v>
      </c>
      <c r="F234" t="s">
        <v>3</v>
      </c>
      <c r="G234" t="s">
        <v>4</v>
      </c>
      <c r="H234" t="s">
        <v>144</v>
      </c>
      <c r="I234" s="1">
        <v>44896</v>
      </c>
      <c r="J234" s="1">
        <v>44927</v>
      </c>
      <c r="K234" s="1">
        <v>45017</v>
      </c>
      <c r="L234" s="1">
        <v>44927</v>
      </c>
      <c r="M234" s="2">
        <v>8910839.2300000004</v>
      </c>
      <c r="N234" t="s">
        <v>6</v>
      </c>
      <c r="O234" t="s">
        <v>7</v>
      </c>
      <c r="P234" t="s">
        <v>8</v>
      </c>
      <c r="Q234" s="4">
        <v>1.6E-2</v>
      </c>
      <c r="R234" s="1">
        <v>44896</v>
      </c>
      <c r="S234" s="1">
        <v>44927</v>
      </c>
      <c r="T234" s="1">
        <v>45017</v>
      </c>
      <c r="U234" s="1">
        <v>44927</v>
      </c>
      <c r="V234" s="5">
        <v>0.25</v>
      </c>
      <c r="W234">
        <v>90</v>
      </c>
      <c r="X234" s="6">
        <v>0</v>
      </c>
      <c r="Y234" s="6">
        <v>0</v>
      </c>
      <c r="Z234" s="6">
        <v>-43930.437403900003</v>
      </c>
      <c r="AA234" s="6">
        <v>-43930.437403900003</v>
      </c>
      <c r="AB234">
        <v>0</v>
      </c>
      <c r="AC234">
        <v>0</v>
      </c>
      <c r="AD234" s="7">
        <v>8910839.2300000004</v>
      </c>
      <c r="AE234" s="13">
        <v>1.9720000000000001E-2</v>
      </c>
      <c r="AF234" s="8">
        <v>1.6E-2</v>
      </c>
      <c r="AG234" s="6">
        <v>0</v>
      </c>
      <c r="AH234" s="6">
        <v>-35643.356920000006</v>
      </c>
      <c r="AI234" s="9">
        <v>-79573.794323900016</v>
      </c>
      <c r="AJ234" t="s">
        <v>6</v>
      </c>
      <c r="AK234">
        <f t="shared" si="95"/>
        <v>1.972</v>
      </c>
      <c r="AL234" s="8">
        <f t="shared" si="96"/>
        <v>2.9720000000000003E-2</v>
      </c>
      <c r="AM234" s="35">
        <f t="shared" si="97"/>
        <v>9.7200000000000012E-3</v>
      </c>
      <c r="AN234" s="4">
        <f t="shared" si="98"/>
        <v>9.7200000000000012E-3</v>
      </c>
      <c r="AO234" s="36">
        <f t="shared" si="99"/>
        <v>-101850.89239890002</v>
      </c>
      <c r="AP234" s="37">
        <f t="shared" si="82"/>
        <v>-79573.794323900016</v>
      </c>
      <c r="AQ234" s="36">
        <f t="shared" si="100"/>
        <v>-57296.6962489</v>
      </c>
      <c r="AR234" s="31">
        <v>44890</v>
      </c>
      <c r="AS234" s="32">
        <v>1.9219999999999999</v>
      </c>
      <c r="AT234" s="10"/>
      <c r="BU234" s="1"/>
      <c r="CC234" s="11"/>
      <c r="CD234" s="11"/>
    </row>
    <row r="235" spans="1:82" ht="15" customHeight="1" x14ac:dyDescent="0.25">
      <c r="A235">
        <v>53713</v>
      </c>
      <c r="B235" t="s">
        <v>387</v>
      </c>
      <c r="C235" t="s">
        <v>388</v>
      </c>
      <c r="D235">
        <v>11641</v>
      </c>
      <c r="E235" t="s">
        <v>2</v>
      </c>
      <c r="F235" t="s">
        <v>3</v>
      </c>
      <c r="G235" t="s">
        <v>4</v>
      </c>
      <c r="H235" t="s">
        <v>389</v>
      </c>
      <c r="I235" s="1">
        <v>44903</v>
      </c>
      <c r="J235" s="1">
        <v>44934</v>
      </c>
      <c r="K235" s="1">
        <v>44965</v>
      </c>
      <c r="L235" s="1">
        <v>44965</v>
      </c>
      <c r="M235" s="2">
        <v>7360744.21</v>
      </c>
      <c r="N235" t="s">
        <v>6</v>
      </c>
      <c r="O235" t="s">
        <v>15</v>
      </c>
      <c r="P235" t="s">
        <v>8</v>
      </c>
      <c r="Q235" s="4">
        <v>3.5000000000000003E-2</v>
      </c>
      <c r="R235" s="1">
        <v>44903</v>
      </c>
      <c r="S235" s="1">
        <v>44934</v>
      </c>
      <c r="T235" s="1">
        <v>44965</v>
      </c>
      <c r="U235" s="1">
        <v>44965</v>
      </c>
      <c r="V235" s="5">
        <v>8.611111111111111E-2</v>
      </c>
      <c r="W235">
        <v>31</v>
      </c>
      <c r="X235" s="6">
        <v>0</v>
      </c>
      <c r="Y235" s="6">
        <v>0</v>
      </c>
      <c r="Z235" s="6">
        <v>-12613.453064302777</v>
      </c>
      <c r="AA235" s="6">
        <v>-12613.453064302777</v>
      </c>
      <c r="AB235">
        <v>0</v>
      </c>
      <c r="AC235">
        <v>0</v>
      </c>
      <c r="AD235" s="7">
        <v>7360744.21</v>
      </c>
      <c r="AE235" s="13">
        <v>1.9900000000000001E-2</v>
      </c>
      <c r="AF235" s="8">
        <v>3.5000000000000003E-2</v>
      </c>
      <c r="AG235" s="6">
        <v>0</v>
      </c>
      <c r="AH235" s="6">
        <v>-22184.465188472226</v>
      </c>
      <c r="AI235" s="9">
        <v>-34797.918252775002</v>
      </c>
      <c r="AJ235" t="s">
        <v>6</v>
      </c>
      <c r="AK235">
        <f t="shared" si="95"/>
        <v>1.99</v>
      </c>
      <c r="AL235" s="8">
        <f t="shared" si="96"/>
        <v>2.9900000000000003E-2</v>
      </c>
      <c r="AM235" s="35">
        <f t="shared" si="97"/>
        <v>9.9000000000000008E-3</v>
      </c>
      <c r="AN235" s="4">
        <f t="shared" si="98"/>
        <v>9.9000000000000008E-3</v>
      </c>
      <c r="AO235" s="36">
        <f t="shared" si="99"/>
        <v>-41136.336878052789</v>
      </c>
      <c r="AP235" s="37">
        <f t="shared" si="82"/>
        <v>-34797.918252775002</v>
      </c>
      <c r="AQ235" s="36">
        <f t="shared" si="100"/>
        <v>-28459.499627497225</v>
      </c>
      <c r="AR235" s="31">
        <v>44893</v>
      </c>
      <c r="AS235" s="32">
        <v>1.954</v>
      </c>
      <c r="AT235" s="10"/>
      <c r="BU235" s="1"/>
      <c r="CC235" s="11"/>
      <c r="CD235" s="11"/>
    </row>
    <row r="236" spans="1:82" ht="15" customHeight="1" x14ac:dyDescent="0.25">
      <c r="A236">
        <v>53714</v>
      </c>
      <c r="B236" t="s">
        <v>387</v>
      </c>
      <c r="C236" t="s">
        <v>388</v>
      </c>
      <c r="D236">
        <v>11641</v>
      </c>
      <c r="E236" t="s">
        <v>2</v>
      </c>
      <c r="F236" t="s">
        <v>3</v>
      </c>
      <c r="G236" t="s">
        <v>4</v>
      </c>
      <c r="H236" t="s">
        <v>389</v>
      </c>
      <c r="I236" s="1">
        <v>44903</v>
      </c>
      <c r="J236" s="1">
        <v>44965</v>
      </c>
      <c r="K236" s="1">
        <v>44993</v>
      </c>
      <c r="L236" s="1">
        <v>44993</v>
      </c>
      <c r="M236" s="2">
        <v>7294881.0800000001</v>
      </c>
      <c r="N236" t="s">
        <v>6</v>
      </c>
      <c r="O236" t="s">
        <v>15</v>
      </c>
      <c r="P236" t="s">
        <v>8</v>
      </c>
      <c r="Q236" s="4">
        <v>3.5000000000000003E-2</v>
      </c>
      <c r="R236" s="1">
        <v>44903</v>
      </c>
      <c r="S236" s="1">
        <v>44965</v>
      </c>
      <c r="T236" s="1">
        <v>44993</v>
      </c>
      <c r="U236" s="1">
        <v>44993</v>
      </c>
      <c r="V236" s="5">
        <v>7.7777777777777779E-2</v>
      </c>
      <c r="W236">
        <v>28</v>
      </c>
      <c r="X236" s="6">
        <v>0</v>
      </c>
      <c r="Y236" s="6">
        <v>0</v>
      </c>
      <c r="Z236" s="6">
        <v>-11290.854827155557</v>
      </c>
      <c r="AA236" s="6">
        <v>-11290.854827155557</v>
      </c>
      <c r="AB236">
        <v>0</v>
      </c>
      <c r="AC236">
        <v>0</v>
      </c>
      <c r="AD236" s="7">
        <v>7294881.0800000001</v>
      </c>
      <c r="AE236" s="13">
        <v>1.9900000000000001E-2</v>
      </c>
      <c r="AF236" s="8">
        <v>3.5000000000000003E-2</v>
      </c>
      <c r="AG236" s="6">
        <v>0</v>
      </c>
      <c r="AH236" s="6">
        <v>-19858.287384444448</v>
      </c>
      <c r="AI236" s="9">
        <v>-31149.142211600003</v>
      </c>
      <c r="AJ236" t="s">
        <v>6</v>
      </c>
      <c r="AK236">
        <f t="shared" si="95"/>
        <v>1.99</v>
      </c>
      <c r="AL236" s="8">
        <f t="shared" si="96"/>
        <v>2.9900000000000003E-2</v>
      </c>
      <c r="AM236" s="35">
        <f t="shared" si="97"/>
        <v>9.9000000000000008E-3</v>
      </c>
      <c r="AN236" s="4">
        <f t="shared" si="98"/>
        <v>9.9000000000000008E-3</v>
      </c>
      <c r="AO236" s="36">
        <f t="shared" si="99"/>
        <v>-36822.938607155564</v>
      </c>
      <c r="AP236" s="37">
        <f t="shared" si="82"/>
        <v>-31149.142211600003</v>
      </c>
      <c r="AQ236" s="36">
        <f t="shared" si="100"/>
        <v>-25475.345816044446</v>
      </c>
      <c r="AR236" s="31">
        <v>44894</v>
      </c>
      <c r="AS236" s="32">
        <v>1.984</v>
      </c>
      <c r="AT236" s="10"/>
      <c r="BU236" s="1"/>
      <c r="CC236" s="11"/>
      <c r="CD236" s="11"/>
    </row>
    <row r="237" spans="1:82" ht="15" customHeight="1" x14ac:dyDescent="0.25">
      <c r="A237">
        <v>53715</v>
      </c>
      <c r="B237" t="s">
        <v>387</v>
      </c>
      <c r="C237" t="s">
        <v>388</v>
      </c>
      <c r="D237">
        <v>11641</v>
      </c>
      <c r="E237" t="s">
        <v>2</v>
      </c>
      <c r="F237" t="s">
        <v>3</v>
      </c>
      <c r="G237" t="s">
        <v>4</v>
      </c>
      <c r="H237" t="s">
        <v>389</v>
      </c>
      <c r="I237" s="1">
        <v>44993</v>
      </c>
      <c r="J237" s="1">
        <v>44993</v>
      </c>
      <c r="K237" s="1">
        <v>45024</v>
      </c>
      <c r="L237" s="1">
        <v>45024</v>
      </c>
      <c r="M237" s="2">
        <v>7226851.5499999998</v>
      </c>
      <c r="N237" t="s">
        <v>6</v>
      </c>
      <c r="O237" t="s">
        <v>15</v>
      </c>
      <c r="P237" t="s">
        <v>8</v>
      </c>
      <c r="Q237" s="4">
        <v>3.5000000000000003E-2</v>
      </c>
      <c r="R237" s="1">
        <v>44993</v>
      </c>
      <c r="S237" s="1">
        <v>44993</v>
      </c>
      <c r="T237" s="1">
        <v>45024</v>
      </c>
      <c r="U237" s="1">
        <v>45024</v>
      </c>
      <c r="V237" s="5">
        <v>8.611111111111111E-2</v>
      </c>
      <c r="W237">
        <v>31</v>
      </c>
      <c r="X237" s="6">
        <v>0</v>
      </c>
      <c r="Y237" s="6">
        <v>0</v>
      </c>
      <c r="Z237" s="6">
        <v>-18320.871662755555</v>
      </c>
      <c r="AA237" s="6">
        <v>-18320.871662755555</v>
      </c>
      <c r="AB237">
        <v>0</v>
      </c>
      <c r="AC237">
        <v>0</v>
      </c>
      <c r="AD237" s="7">
        <v>7226851.5499999998</v>
      </c>
      <c r="AE237" s="13">
        <v>2.9440000000000001E-2</v>
      </c>
      <c r="AF237" s="8">
        <v>3.5000000000000003E-2</v>
      </c>
      <c r="AG237" s="6">
        <v>0</v>
      </c>
      <c r="AH237" s="6">
        <v>-21780.927588194445</v>
      </c>
      <c r="AI237" s="9">
        <v>-40101.799250950004</v>
      </c>
      <c r="AJ237" t="s">
        <v>6</v>
      </c>
      <c r="AK237">
        <f t="shared" si="95"/>
        <v>2.944</v>
      </c>
      <c r="AL237" s="8">
        <f t="shared" si="96"/>
        <v>3.9440000000000003E-2</v>
      </c>
      <c r="AM237" s="35">
        <f t="shared" si="97"/>
        <v>1.9439999999999999E-2</v>
      </c>
      <c r="AN237" s="4">
        <f t="shared" si="98"/>
        <v>1.9439999999999999E-2</v>
      </c>
      <c r="AO237" s="36">
        <f t="shared" si="99"/>
        <v>-46324.921419005557</v>
      </c>
      <c r="AP237" s="37">
        <f t="shared" si="82"/>
        <v>-40101.799250950004</v>
      </c>
      <c r="AQ237" s="36">
        <f t="shared" si="100"/>
        <v>-33878.677082894443</v>
      </c>
      <c r="AR237" s="31">
        <v>44895</v>
      </c>
      <c r="AS237" s="32">
        <v>1.9730000000000001</v>
      </c>
      <c r="AT237" s="10"/>
      <c r="BU237" s="1"/>
      <c r="CC237" s="11"/>
      <c r="CD237" s="11"/>
    </row>
    <row r="238" spans="1:82" ht="15" customHeight="1" x14ac:dyDescent="0.25">
      <c r="A238">
        <v>53716</v>
      </c>
      <c r="B238" t="s">
        <v>387</v>
      </c>
      <c r="C238" t="s">
        <v>388</v>
      </c>
      <c r="D238">
        <v>11641</v>
      </c>
      <c r="E238" t="s">
        <v>2</v>
      </c>
      <c r="F238" t="s">
        <v>3</v>
      </c>
      <c r="G238" t="s">
        <v>4</v>
      </c>
      <c r="H238" t="s">
        <v>389</v>
      </c>
      <c r="I238" s="1">
        <v>44993</v>
      </c>
      <c r="J238" s="1">
        <v>45024</v>
      </c>
      <c r="K238" s="1">
        <v>45054</v>
      </c>
      <c r="L238" s="1">
        <v>45054</v>
      </c>
      <c r="M238" s="2">
        <v>7160613.04</v>
      </c>
      <c r="N238" t="s">
        <v>6</v>
      </c>
      <c r="O238" t="s">
        <v>15</v>
      </c>
      <c r="P238" t="s">
        <v>8</v>
      </c>
      <c r="Q238" s="4">
        <v>3.5000000000000003E-2</v>
      </c>
      <c r="R238" s="1">
        <v>44993</v>
      </c>
      <c r="S238" s="1">
        <v>45024</v>
      </c>
      <c r="T238" s="1">
        <v>45054</v>
      </c>
      <c r="U238" s="1">
        <v>45054</v>
      </c>
      <c r="V238" s="5">
        <v>8.3333333333333329E-2</v>
      </c>
      <c r="W238">
        <v>30</v>
      </c>
      <c r="X238" s="6">
        <v>0</v>
      </c>
      <c r="Y238" s="6">
        <v>0</v>
      </c>
      <c r="Z238" s="6">
        <v>-17567.370658133332</v>
      </c>
      <c r="AA238" s="6">
        <v>-17567.370658133332</v>
      </c>
      <c r="AB238">
        <v>0</v>
      </c>
      <c r="AC238">
        <v>0</v>
      </c>
      <c r="AD238" s="7">
        <v>7160613.04</v>
      </c>
      <c r="AE238" s="13">
        <v>2.9440000000000001E-2</v>
      </c>
      <c r="AF238" s="8">
        <v>3.5000000000000003E-2</v>
      </c>
      <c r="AG238" s="6">
        <v>0</v>
      </c>
      <c r="AH238" s="6">
        <v>-20885.121366666666</v>
      </c>
      <c r="AI238" s="9">
        <v>-38452.492024799998</v>
      </c>
      <c r="AJ238" t="s">
        <v>6</v>
      </c>
      <c r="AK238">
        <f t="shared" si="95"/>
        <v>2.944</v>
      </c>
      <c r="AL238" s="8">
        <f t="shared" si="96"/>
        <v>3.9440000000000003E-2</v>
      </c>
      <c r="AM238" s="35">
        <f t="shared" si="97"/>
        <v>1.9439999999999999E-2</v>
      </c>
      <c r="AN238" s="4">
        <f t="shared" si="98"/>
        <v>1.9439999999999999E-2</v>
      </c>
      <c r="AO238" s="36">
        <f t="shared" si="99"/>
        <v>-44419.669558133333</v>
      </c>
      <c r="AP238" s="37">
        <f t="shared" si="82"/>
        <v>-38452.492024799998</v>
      </c>
      <c r="AQ238" s="36">
        <f t="shared" si="100"/>
        <v>-32485.314491466666</v>
      </c>
      <c r="AR238" s="31">
        <v>44896</v>
      </c>
      <c r="AS238" s="32">
        <v>1.972</v>
      </c>
      <c r="AT238" s="10"/>
      <c r="BU238" s="1"/>
      <c r="CC238" s="11"/>
      <c r="CD238" s="11"/>
    </row>
    <row r="239" spans="1:82" ht="15" customHeight="1" x14ac:dyDescent="0.25">
      <c r="A239">
        <v>53717</v>
      </c>
      <c r="B239" t="s">
        <v>387</v>
      </c>
      <c r="C239" t="s">
        <v>388</v>
      </c>
      <c r="D239">
        <v>11641</v>
      </c>
      <c r="E239" t="s">
        <v>2</v>
      </c>
      <c r="F239" t="s">
        <v>3</v>
      </c>
      <c r="G239" t="s">
        <v>4</v>
      </c>
      <c r="H239" t="s">
        <v>389</v>
      </c>
      <c r="I239" s="1">
        <v>44993</v>
      </c>
      <c r="J239" s="1">
        <v>45054</v>
      </c>
      <c r="K239" s="1">
        <v>45085</v>
      </c>
      <c r="L239" s="1">
        <v>45085</v>
      </c>
      <c r="M239" s="2">
        <v>7093540.3399999999</v>
      </c>
      <c r="N239" t="s">
        <v>6</v>
      </c>
      <c r="O239" t="s">
        <v>15</v>
      </c>
      <c r="P239" t="s">
        <v>8</v>
      </c>
      <c r="Q239" s="4">
        <v>3.5000000000000003E-2</v>
      </c>
      <c r="R239" s="1">
        <v>44993</v>
      </c>
      <c r="S239" s="1">
        <v>45054</v>
      </c>
      <c r="T239" s="1">
        <v>45085</v>
      </c>
      <c r="U239" s="1">
        <v>45085</v>
      </c>
      <c r="V239" s="5">
        <v>8.611111111111111E-2</v>
      </c>
      <c r="W239">
        <v>31</v>
      </c>
      <c r="X239" s="6">
        <v>0</v>
      </c>
      <c r="Y239" s="6">
        <v>0</v>
      </c>
      <c r="Z239" s="6">
        <v>-17982.91293304889</v>
      </c>
      <c r="AA239" s="6">
        <v>-17982.91293304889</v>
      </c>
      <c r="AB239">
        <v>0</v>
      </c>
      <c r="AC239">
        <v>0</v>
      </c>
      <c r="AD239" s="7">
        <v>7093540.3399999999</v>
      </c>
      <c r="AE239" s="13">
        <v>2.9440000000000001E-2</v>
      </c>
      <c r="AF239" s="8">
        <v>3.5000000000000003E-2</v>
      </c>
      <c r="AG239" s="6">
        <v>0</v>
      </c>
      <c r="AH239" s="6">
        <v>-21379.142413611113</v>
      </c>
      <c r="AI239" s="9">
        <v>-39362.055346660003</v>
      </c>
      <c r="AJ239" t="s">
        <v>6</v>
      </c>
      <c r="AK239">
        <f t="shared" si="95"/>
        <v>2.944</v>
      </c>
      <c r="AL239" s="8">
        <f t="shared" si="96"/>
        <v>3.9440000000000003E-2</v>
      </c>
      <c r="AM239" s="35">
        <f t="shared" si="97"/>
        <v>1.9439999999999999E-2</v>
      </c>
      <c r="AN239" s="4">
        <f t="shared" si="98"/>
        <v>1.9439999999999999E-2</v>
      </c>
      <c r="AO239" s="36">
        <f t="shared" si="99"/>
        <v>-45470.381750548891</v>
      </c>
      <c r="AP239" s="37">
        <f t="shared" si="82"/>
        <v>-39362.055346660003</v>
      </c>
      <c r="AQ239" s="36">
        <f t="shared" si="100"/>
        <v>-33253.728942771115</v>
      </c>
      <c r="AR239" s="31">
        <v>44897</v>
      </c>
      <c r="AS239" s="32">
        <v>1.9750000000000001</v>
      </c>
      <c r="AT239" s="10"/>
      <c r="BU239" s="1"/>
      <c r="CC239" s="11"/>
      <c r="CD239" s="11"/>
    </row>
    <row r="240" spans="1:82" ht="15" customHeight="1" x14ac:dyDescent="0.25">
      <c r="A240">
        <v>5468</v>
      </c>
      <c r="B240" t="s">
        <v>390</v>
      </c>
      <c r="C240" t="s">
        <v>391</v>
      </c>
      <c r="D240">
        <v>11643</v>
      </c>
      <c r="E240" t="s">
        <v>2</v>
      </c>
      <c r="F240" t="s">
        <v>3</v>
      </c>
      <c r="G240" t="s">
        <v>4</v>
      </c>
      <c r="H240" t="s">
        <v>95</v>
      </c>
      <c r="I240" s="1">
        <v>44906</v>
      </c>
      <c r="J240" s="1">
        <v>44941</v>
      </c>
      <c r="K240" s="1">
        <v>45031</v>
      </c>
      <c r="L240" s="1">
        <v>44941</v>
      </c>
      <c r="M240" s="2">
        <v>7255712.8600000003</v>
      </c>
      <c r="N240" t="s">
        <v>6</v>
      </c>
      <c r="O240" t="s">
        <v>7</v>
      </c>
      <c r="P240" t="s">
        <v>8</v>
      </c>
      <c r="Q240" s="4">
        <v>1.7000000000000001E-2</v>
      </c>
      <c r="R240" s="1">
        <v>44906</v>
      </c>
      <c r="S240" s="1">
        <v>44941</v>
      </c>
      <c r="T240" s="1">
        <v>45031</v>
      </c>
      <c r="U240" s="1">
        <v>44941</v>
      </c>
      <c r="V240" s="5">
        <v>0.25</v>
      </c>
      <c r="W240">
        <v>90</v>
      </c>
      <c r="X240" s="6">
        <v>0</v>
      </c>
      <c r="Y240" s="6">
        <v>0</v>
      </c>
      <c r="Z240" s="6">
        <v>-36369.260710750001</v>
      </c>
      <c r="AA240" s="6">
        <v>-36369.260710750001</v>
      </c>
      <c r="AB240">
        <v>0</v>
      </c>
      <c r="AC240">
        <v>0</v>
      </c>
      <c r="AD240" s="7">
        <v>7255712.8600000003</v>
      </c>
      <c r="AE240" s="13">
        <v>2.0049999999999998E-2</v>
      </c>
      <c r="AF240" s="8">
        <v>1.7000000000000001E-2</v>
      </c>
      <c r="AG240" s="6">
        <v>0</v>
      </c>
      <c r="AH240" s="6">
        <v>-30836.779655000002</v>
      </c>
      <c r="AI240" s="9">
        <v>-67206.040365749999</v>
      </c>
      <c r="AJ240" t="s">
        <v>6</v>
      </c>
      <c r="AK240">
        <f>VLOOKUP(I240,$AR$3:$AS$604,2,TRUE)</f>
        <v>2.0049999999999999</v>
      </c>
      <c r="AL240" s="8">
        <f t="shared" si="96"/>
        <v>3.005E-2</v>
      </c>
      <c r="AM240" s="35">
        <f t="shared" si="97"/>
        <v>1.0049999999999998E-2</v>
      </c>
      <c r="AN240" s="4">
        <f t="shared" si="98"/>
        <v>1.0049999999999998E-2</v>
      </c>
      <c r="AO240" s="36">
        <f t="shared" si="99"/>
        <v>-85345.322515750013</v>
      </c>
      <c r="AP240" s="37">
        <f t="shared" si="82"/>
        <v>-67206.040365749999</v>
      </c>
      <c r="AQ240" s="36">
        <f t="shared" si="100"/>
        <v>-49066.75821575</v>
      </c>
      <c r="AR240" s="31">
        <v>44900</v>
      </c>
      <c r="AS240" s="32">
        <v>1.9750000000000001</v>
      </c>
      <c r="AT240" s="10"/>
      <c r="BU240" s="1"/>
      <c r="CC240" s="11"/>
      <c r="CD240" s="11"/>
    </row>
    <row r="241" spans="1:82" ht="15" customHeight="1" x14ac:dyDescent="0.25">
      <c r="A241">
        <v>34708</v>
      </c>
      <c r="B241" t="s">
        <v>392</v>
      </c>
      <c r="C241" t="s">
        <v>393</v>
      </c>
      <c r="D241">
        <v>11644</v>
      </c>
      <c r="E241" t="s">
        <v>2</v>
      </c>
      <c r="F241" t="s">
        <v>3</v>
      </c>
      <c r="G241" t="s">
        <v>4</v>
      </c>
      <c r="H241" t="s">
        <v>42</v>
      </c>
      <c r="I241" s="1">
        <v>44926</v>
      </c>
      <c r="J241" s="1">
        <v>44956</v>
      </c>
      <c r="K241" s="1">
        <v>45046</v>
      </c>
      <c r="L241" s="1">
        <v>44956</v>
      </c>
      <c r="M241" s="2">
        <v>6384560.3099999996</v>
      </c>
      <c r="N241" t="s">
        <v>6</v>
      </c>
      <c r="O241" t="s">
        <v>7</v>
      </c>
      <c r="P241" t="s">
        <v>8</v>
      </c>
      <c r="Q241" s="4">
        <v>1.7299999999999999E-2</v>
      </c>
      <c r="R241" s="1">
        <v>44926</v>
      </c>
      <c r="S241" s="1">
        <v>44956</v>
      </c>
      <c r="T241" s="1">
        <v>45046</v>
      </c>
      <c r="U241" s="1">
        <v>44956</v>
      </c>
      <c r="V241" s="5">
        <v>0.25</v>
      </c>
      <c r="W241">
        <v>90</v>
      </c>
      <c r="X241" s="6">
        <v>0</v>
      </c>
      <c r="Y241" s="6">
        <v>0</v>
      </c>
      <c r="Z241" s="6">
        <v>-34029.706452300001</v>
      </c>
      <c r="AA241" s="6">
        <v>-34029.706452300001</v>
      </c>
      <c r="AB241">
        <v>0</v>
      </c>
      <c r="AC241">
        <v>0</v>
      </c>
      <c r="AD241" s="7">
        <v>6384560.3099999996</v>
      </c>
      <c r="AE241" s="13">
        <v>2.1320000000000002E-2</v>
      </c>
      <c r="AF241" s="8">
        <v>1.7299999999999999E-2</v>
      </c>
      <c r="AG241" s="6">
        <v>0</v>
      </c>
      <c r="AH241" s="6">
        <v>-27613.223340749999</v>
      </c>
      <c r="AI241" s="9">
        <v>-61642.929793050003</v>
      </c>
      <c r="AJ241" t="s">
        <v>6</v>
      </c>
      <c r="AK241">
        <f>VLOOKUP(I241,$AR$3:$AS$604,2,TRUE)</f>
        <v>2.1320000000000001</v>
      </c>
      <c r="AL241" s="8">
        <f t="shared" si="96"/>
        <v>3.1320000000000001E-2</v>
      </c>
      <c r="AM241" s="35">
        <f t="shared" si="97"/>
        <v>1.1320000000000002E-2</v>
      </c>
      <c r="AN241" s="4">
        <f t="shared" si="98"/>
        <v>1.1320000000000002E-2</v>
      </c>
      <c r="AO241" s="36">
        <f t="shared" si="99"/>
        <v>-77604.330568049991</v>
      </c>
      <c r="AP241" s="37">
        <f t="shared" si="82"/>
        <v>-61642.929793050003</v>
      </c>
      <c r="AQ241" s="36">
        <f t="shared" si="100"/>
        <v>-45681.529018049994</v>
      </c>
      <c r="AR241" s="31">
        <v>44901</v>
      </c>
      <c r="AS241" s="32">
        <v>1.9930000000000001</v>
      </c>
      <c r="AT241" s="10"/>
      <c r="BU241" s="1"/>
      <c r="CC241" s="11"/>
      <c r="CD241" s="11"/>
    </row>
    <row r="242" spans="1:82" ht="15" customHeight="1" x14ac:dyDescent="0.25">
      <c r="A242">
        <v>5517</v>
      </c>
      <c r="B242" t="s">
        <v>394</v>
      </c>
      <c r="C242" t="s">
        <v>395</v>
      </c>
      <c r="D242">
        <v>11646</v>
      </c>
      <c r="E242" t="s">
        <v>2</v>
      </c>
      <c r="F242" t="s">
        <v>3</v>
      </c>
      <c r="G242" t="s">
        <v>4</v>
      </c>
      <c r="H242" t="s">
        <v>167</v>
      </c>
      <c r="I242" s="1">
        <v>44924</v>
      </c>
      <c r="J242" s="1">
        <v>44927</v>
      </c>
      <c r="K242" s="1">
        <v>45017</v>
      </c>
      <c r="L242" s="1">
        <v>44927</v>
      </c>
      <c r="M242" s="2">
        <v>5931579.1699999999</v>
      </c>
      <c r="N242" t="s">
        <v>6</v>
      </c>
      <c r="O242" t="s">
        <v>7</v>
      </c>
      <c r="P242" t="s">
        <v>8</v>
      </c>
      <c r="Q242" s="4">
        <v>1.6E-2</v>
      </c>
      <c r="R242" s="1">
        <v>44924</v>
      </c>
      <c r="S242" s="1">
        <v>44927</v>
      </c>
      <c r="T242" s="1">
        <v>45017</v>
      </c>
      <c r="U242" s="1">
        <v>44927</v>
      </c>
      <c r="V242" s="5">
        <v>0.25</v>
      </c>
      <c r="W242">
        <v>90</v>
      </c>
      <c r="X242" s="6">
        <v>0</v>
      </c>
      <c r="Y242" s="6">
        <v>0</v>
      </c>
      <c r="Z242" s="6">
        <v>-32386.422268200004</v>
      </c>
      <c r="AA242" s="6">
        <v>-32386.422268200004</v>
      </c>
      <c r="AB242">
        <v>0</v>
      </c>
      <c r="AC242">
        <v>0</v>
      </c>
      <c r="AD242" s="7">
        <v>5931579.1699999999</v>
      </c>
      <c r="AE242" s="13">
        <v>2.1840000000000002E-2</v>
      </c>
      <c r="AF242" s="8">
        <v>1.6E-2</v>
      </c>
      <c r="AG242" s="6">
        <v>0</v>
      </c>
      <c r="AH242" s="6">
        <v>-23726.31668</v>
      </c>
      <c r="AI242" s="9">
        <v>-56112.7389482</v>
      </c>
      <c r="AJ242" t="s">
        <v>6</v>
      </c>
      <c r="AK242">
        <f t="shared" ref="AK242:AK250" si="101">VLOOKUP(I242,$AR$3:$AS$604,2,FALSE)</f>
        <v>2.1840000000000002</v>
      </c>
      <c r="AL242" s="8">
        <f t="shared" si="96"/>
        <v>3.184E-2</v>
      </c>
      <c r="AM242" s="35">
        <f t="shared" si="97"/>
        <v>1.1840000000000002E-2</v>
      </c>
      <c r="AN242" s="4">
        <f t="shared" si="98"/>
        <v>1.1840000000000002E-2</v>
      </c>
      <c r="AO242" s="36">
        <f t="shared" si="99"/>
        <v>-70941.6868732</v>
      </c>
      <c r="AP242" s="37">
        <f t="shared" si="82"/>
        <v>-56112.7389482</v>
      </c>
      <c r="AQ242" s="36">
        <f t="shared" si="100"/>
        <v>-41283.791023200007</v>
      </c>
      <c r="AR242" s="31">
        <v>44902</v>
      </c>
      <c r="AS242" s="32">
        <v>1.9770000000000001</v>
      </c>
      <c r="AT242" s="10"/>
      <c r="BU242" s="1"/>
      <c r="CC242" s="11"/>
      <c r="CD242" s="11"/>
    </row>
    <row r="243" spans="1:82" ht="15" customHeight="1" x14ac:dyDescent="0.25">
      <c r="A243">
        <v>34159</v>
      </c>
      <c r="B243" t="s">
        <v>396</v>
      </c>
      <c r="C243" t="s">
        <v>397</v>
      </c>
      <c r="D243">
        <v>11647</v>
      </c>
      <c r="E243" t="s">
        <v>2</v>
      </c>
      <c r="F243" t="s">
        <v>3</v>
      </c>
      <c r="G243" t="s">
        <v>4</v>
      </c>
      <c r="H243" t="s">
        <v>124</v>
      </c>
      <c r="I243" s="1">
        <v>44924</v>
      </c>
      <c r="J243" s="1">
        <v>44927</v>
      </c>
      <c r="K243" s="1">
        <v>45017</v>
      </c>
      <c r="L243" s="1">
        <v>44927</v>
      </c>
      <c r="M243" s="2">
        <v>7161211.2199999997</v>
      </c>
      <c r="N243" t="s">
        <v>6</v>
      </c>
      <c r="O243" t="s">
        <v>7</v>
      </c>
      <c r="P243" t="s">
        <v>8</v>
      </c>
      <c r="Q243" s="4">
        <v>1.2500000000000001E-2</v>
      </c>
      <c r="R243" s="1">
        <v>44924</v>
      </c>
      <c r="S243" s="1">
        <v>44927</v>
      </c>
      <c r="T243" s="1">
        <v>45017</v>
      </c>
      <c r="U243" s="1">
        <v>44927</v>
      </c>
      <c r="V243" s="5">
        <v>0.25</v>
      </c>
      <c r="W243">
        <v>90</v>
      </c>
      <c r="X243" s="6">
        <v>0</v>
      </c>
      <c r="Y243" s="6">
        <v>0</v>
      </c>
      <c r="Z243" s="6">
        <v>-39100.213261199999</v>
      </c>
      <c r="AA243" s="6">
        <v>-39100.213261199999</v>
      </c>
      <c r="AB243">
        <v>0</v>
      </c>
      <c r="AC243">
        <v>0</v>
      </c>
      <c r="AD243" s="7">
        <v>7161211.2199999997</v>
      </c>
      <c r="AE243" s="13">
        <v>2.1840000000000002E-2</v>
      </c>
      <c r="AF243" s="8">
        <v>1.2500000000000001E-2</v>
      </c>
      <c r="AG243" s="6">
        <v>0</v>
      </c>
      <c r="AH243" s="6">
        <v>-22378.785062499999</v>
      </c>
      <c r="AI243" s="9">
        <v>-61478.998323699998</v>
      </c>
      <c r="AJ243" t="s">
        <v>6</v>
      </c>
      <c r="AK243">
        <f t="shared" si="101"/>
        <v>2.1840000000000002</v>
      </c>
      <c r="AL243" s="8">
        <f t="shared" si="96"/>
        <v>3.184E-2</v>
      </c>
      <c r="AM243" s="35">
        <f t="shared" si="97"/>
        <v>1.1840000000000002E-2</v>
      </c>
      <c r="AN243" s="4">
        <f t="shared" si="98"/>
        <v>1.1840000000000002E-2</v>
      </c>
      <c r="AO243" s="36">
        <f t="shared" si="99"/>
        <v>-79382.026373700006</v>
      </c>
      <c r="AP243" s="37">
        <f t="shared" si="82"/>
        <v>-61478.998323699998</v>
      </c>
      <c r="AQ243" s="36">
        <f t="shared" si="100"/>
        <v>-43575.970273699997</v>
      </c>
      <c r="AR243" s="31">
        <v>44903</v>
      </c>
      <c r="AS243" s="32">
        <v>1.99</v>
      </c>
      <c r="AT243" s="10"/>
      <c r="BU243" s="1"/>
      <c r="CC243" s="11"/>
      <c r="CD243" s="11"/>
    </row>
    <row r="244" spans="1:82" ht="15" customHeight="1" x14ac:dyDescent="0.25">
      <c r="A244">
        <v>1950</v>
      </c>
      <c r="B244" t="s">
        <v>398</v>
      </c>
      <c r="C244" t="s">
        <v>399</v>
      </c>
      <c r="D244">
        <v>11648</v>
      </c>
      <c r="E244" t="s">
        <v>2</v>
      </c>
      <c r="F244" t="s">
        <v>3</v>
      </c>
      <c r="G244" t="s">
        <v>4</v>
      </c>
      <c r="H244" t="s">
        <v>95</v>
      </c>
      <c r="I244" s="1">
        <v>44984</v>
      </c>
      <c r="J244" s="1">
        <v>44986</v>
      </c>
      <c r="K244" s="1">
        <v>45078</v>
      </c>
      <c r="L244" s="1">
        <v>44986</v>
      </c>
      <c r="M244" s="2">
        <v>4126178.94</v>
      </c>
      <c r="N244" t="s">
        <v>6</v>
      </c>
      <c r="O244" t="s">
        <v>7</v>
      </c>
      <c r="P244" t="s">
        <v>8</v>
      </c>
      <c r="Q244" s="4"/>
      <c r="R244" s="1">
        <v>44984</v>
      </c>
      <c r="S244" s="1">
        <v>44986</v>
      </c>
      <c r="T244" s="1">
        <v>45078</v>
      </c>
      <c r="U244" s="1">
        <v>44986</v>
      </c>
      <c r="V244" s="5">
        <v>0.25555555555555554</v>
      </c>
      <c r="W244">
        <v>92</v>
      </c>
      <c r="X244" s="6">
        <v>0</v>
      </c>
      <c r="Y244" s="6">
        <v>0</v>
      </c>
      <c r="Z244" s="6">
        <v>-28639.349558213333</v>
      </c>
      <c r="AA244" s="6">
        <v>-28639.349558213333</v>
      </c>
      <c r="AB244">
        <v>0</v>
      </c>
      <c r="AC244">
        <v>0</v>
      </c>
      <c r="AD244" s="7">
        <v>4126178.94</v>
      </c>
      <c r="AE244" s="13">
        <v>2.7160000000000004E-2</v>
      </c>
      <c r="AF244" s="8">
        <v>0</v>
      </c>
      <c r="AG244" s="6">
        <v>0</v>
      </c>
      <c r="AH244" s="6">
        <v>0</v>
      </c>
      <c r="AI244" s="9">
        <v>-28639.349558213333</v>
      </c>
      <c r="AJ244" t="s">
        <v>6</v>
      </c>
      <c r="AK244">
        <f t="shared" si="101"/>
        <v>2.7160000000000002</v>
      </c>
      <c r="AL244" s="8">
        <f t="shared" si="96"/>
        <v>3.7160000000000006E-2</v>
      </c>
      <c r="AM244" s="35">
        <f t="shared" si="97"/>
        <v>1.7160000000000002E-2</v>
      </c>
      <c r="AN244" s="4">
        <f t="shared" si="98"/>
        <v>1.7160000000000002E-2</v>
      </c>
      <c r="AO244" s="36">
        <f t="shared" si="99"/>
        <v>-39184.029071546669</v>
      </c>
      <c r="AP244" s="37">
        <f t="shared" si="82"/>
        <v>-28639.349558213333</v>
      </c>
      <c r="AQ244" s="36">
        <f t="shared" si="100"/>
        <v>-18094.67004488</v>
      </c>
      <c r="AR244" s="31">
        <v>44904</v>
      </c>
      <c r="AS244" s="32">
        <v>2.0049999999999999</v>
      </c>
      <c r="AT244" s="10"/>
      <c r="BU244" s="1"/>
      <c r="CC244" s="11"/>
      <c r="CD244" s="11"/>
    </row>
    <row r="245" spans="1:82" ht="15" customHeight="1" x14ac:dyDescent="0.25">
      <c r="A245">
        <v>37678</v>
      </c>
      <c r="B245" t="s">
        <v>400</v>
      </c>
      <c r="C245" t="s">
        <v>401</v>
      </c>
      <c r="D245">
        <v>11649</v>
      </c>
      <c r="E245" t="s">
        <v>2</v>
      </c>
      <c r="F245" t="s">
        <v>3</v>
      </c>
      <c r="G245" t="s">
        <v>4</v>
      </c>
      <c r="H245" t="s">
        <v>229</v>
      </c>
      <c r="I245" s="1">
        <v>44866</v>
      </c>
      <c r="J245" s="1">
        <v>44927</v>
      </c>
      <c r="K245" s="1">
        <v>44958</v>
      </c>
      <c r="L245" s="1">
        <v>44927</v>
      </c>
      <c r="M245" s="2">
        <v>2733964.14</v>
      </c>
      <c r="N245" t="s">
        <v>6</v>
      </c>
      <c r="O245" t="s">
        <v>15</v>
      </c>
      <c r="P245" t="s">
        <v>8</v>
      </c>
      <c r="Q245" s="4">
        <v>1.4999999999999999E-2</v>
      </c>
      <c r="R245" s="1">
        <v>44866</v>
      </c>
      <c r="S245" s="1">
        <v>44927</v>
      </c>
      <c r="T245" s="1">
        <v>44958</v>
      </c>
      <c r="U245" s="1">
        <v>44927</v>
      </c>
      <c r="V245" s="5">
        <v>8.611111111111111E-2</v>
      </c>
      <c r="W245">
        <v>31</v>
      </c>
      <c r="X245" s="6">
        <v>0</v>
      </c>
      <c r="Y245" s="6">
        <v>0</v>
      </c>
      <c r="Z245" s="6">
        <v>-4089.3268624050002</v>
      </c>
      <c r="AA245" s="6">
        <v>-4089.3268624050002</v>
      </c>
      <c r="AB245">
        <v>0</v>
      </c>
      <c r="AC245">
        <v>0</v>
      </c>
      <c r="AD245" s="7">
        <v>2733964.14</v>
      </c>
      <c r="AE245" s="13">
        <v>1.737E-2</v>
      </c>
      <c r="AF245" s="8">
        <v>1.4999999999999999E-2</v>
      </c>
      <c r="AG245" s="6">
        <v>0</v>
      </c>
      <c r="AH245" s="6">
        <v>-3531.3703474999998</v>
      </c>
      <c r="AI245" s="9">
        <v>-7620.6972099049999</v>
      </c>
      <c r="AJ245" t="s">
        <v>6</v>
      </c>
      <c r="AK245">
        <f t="shared" si="101"/>
        <v>1.7370000000000001</v>
      </c>
      <c r="AL245" s="8">
        <f t="shared" si="96"/>
        <v>2.7369999999999998E-2</v>
      </c>
      <c r="AM245" s="35">
        <f t="shared" si="97"/>
        <v>7.3699999999999998E-3</v>
      </c>
      <c r="AN245" s="4">
        <f t="shared" si="98"/>
        <v>7.3699999999999998E-3</v>
      </c>
      <c r="AO245" s="36">
        <f t="shared" si="99"/>
        <v>-9974.9441082383328</v>
      </c>
      <c r="AP245" s="37">
        <f t="shared" si="82"/>
        <v>-7620.6972099049999</v>
      </c>
      <c r="AQ245" s="36">
        <f t="shared" si="100"/>
        <v>-5266.450311571667</v>
      </c>
      <c r="AR245" s="31">
        <v>44907</v>
      </c>
      <c r="AS245" s="32">
        <v>2.052</v>
      </c>
      <c r="AT245" s="10"/>
      <c r="BU245" s="1"/>
      <c r="CC245" s="11"/>
      <c r="CD245" s="11"/>
    </row>
    <row r="246" spans="1:82" ht="15" customHeight="1" x14ac:dyDescent="0.25">
      <c r="A246">
        <v>37679</v>
      </c>
      <c r="B246" t="s">
        <v>400</v>
      </c>
      <c r="C246" t="s">
        <v>401</v>
      </c>
      <c r="D246">
        <v>11649</v>
      </c>
      <c r="E246" t="s">
        <v>2</v>
      </c>
      <c r="F246" t="s">
        <v>3</v>
      </c>
      <c r="G246" t="s">
        <v>4</v>
      </c>
      <c r="H246" t="s">
        <v>229</v>
      </c>
      <c r="I246" s="1">
        <v>44956</v>
      </c>
      <c r="J246" s="1">
        <v>44958</v>
      </c>
      <c r="K246" s="1">
        <v>45047</v>
      </c>
      <c r="L246" s="1">
        <v>44958</v>
      </c>
      <c r="M246" s="2">
        <v>2660000</v>
      </c>
      <c r="N246" t="s">
        <v>6</v>
      </c>
      <c r="O246" t="s">
        <v>15</v>
      </c>
      <c r="P246" t="s">
        <v>8</v>
      </c>
      <c r="Q246" s="4"/>
      <c r="R246" s="1">
        <v>44956</v>
      </c>
      <c r="S246" s="1">
        <v>44958</v>
      </c>
      <c r="T246" s="1">
        <v>45047</v>
      </c>
      <c r="U246" s="1">
        <v>44958</v>
      </c>
      <c r="V246" s="5">
        <v>0.24722222222222223</v>
      </c>
      <c r="W246">
        <v>89</v>
      </c>
      <c r="X246" s="6">
        <v>0</v>
      </c>
      <c r="Y246" s="6">
        <v>0</v>
      </c>
      <c r="Z246" s="6">
        <v>-16321.907777777782</v>
      </c>
      <c r="AA246" s="6">
        <v>-16321.907777777782</v>
      </c>
      <c r="AB246">
        <v>0</v>
      </c>
      <c r="AC246">
        <v>0</v>
      </c>
      <c r="AD246" s="7">
        <v>2660000</v>
      </c>
      <c r="AE246" s="13">
        <v>2.4820000000000002E-2</v>
      </c>
      <c r="AF246" s="8">
        <v>0</v>
      </c>
      <c r="AG246" s="6">
        <v>0</v>
      </c>
      <c r="AH246" s="6">
        <v>0</v>
      </c>
      <c r="AI246" s="9">
        <v>-16321.907777777782</v>
      </c>
      <c r="AJ246" t="s">
        <v>6</v>
      </c>
      <c r="AK246">
        <f t="shared" si="101"/>
        <v>2.4820000000000002</v>
      </c>
      <c r="AL246" s="8">
        <f t="shared" si="96"/>
        <v>3.4820000000000004E-2</v>
      </c>
      <c r="AM246" s="35">
        <f t="shared" si="97"/>
        <v>1.4820000000000002E-2</v>
      </c>
      <c r="AN246" s="4">
        <f t="shared" si="98"/>
        <v>1.4820000000000002E-2</v>
      </c>
      <c r="AO246" s="36">
        <f t="shared" si="99"/>
        <v>-22898.018888888892</v>
      </c>
      <c r="AP246" s="37">
        <f t="shared" si="82"/>
        <v>-16321.907777777782</v>
      </c>
      <c r="AQ246" s="36">
        <f t="shared" si="100"/>
        <v>-9745.7966666666689</v>
      </c>
      <c r="AR246" s="31">
        <v>44908</v>
      </c>
      <c r="AS246" s="32">
        <v>2.0459999999999998</v>
      </c>
      <c r="AT246" s="10"/>
      <c r="BU246" s="1"/>
      <c r="CC246" s="11"/>
      <c r="CD246" s="11"/>
    </row>
    <row r="247" spans="1:82" ht="15" customHeight="1" x14ac:dyDescent="0.25">
      <c r="A247">
        <v>34117</v>
      </c>
      <c r="B247" t="s">
        <v>402</v>
      </c>
      <c r="C247" t="s">
        <v>403</v>
      </c>
      <c r="D247">
        <v>11650</v>
      </c>
      <c r="E247" t="s">
        <v>2</v>
      </c>
      <c r="F247" t="s">
        <v>3</v>
      </c>
      <c r="G247" t="s">
        <v>4</v>
      </c>
      <c r="H247" t="s">
        <v>124</v>
      </c>
      <c r="I247" s="1">
        <v>44924</v>
      </c>
      <c r="J247" s="1">
        <v>44927</v>
      </c>
      <c r="K247" s="1">
        <v>45017</v>
      </c>
      <c r="L247" s="1">
        <v>44927</v>
      </c>
      <c r="M247" s="2">
        <v>3362861.9</v>
      </c>
      <c r="N247" t="s">
        <v>6</v>
      </c>
      <c r="O247" t="s">
        <v>7</v>
      </c>
      <c r="P247" t="s">
        <v>8</v>
      </c>
      <c r="Q247" s="4">
        <v>1.2500000000000001E-2</v>
      </c>
      <c r="R247" s="1">
        <v>44924</v>
      </c>
      <c r="S247" s="1">
        <v>44927</v>
      </c>
      <c r="T247" s="1">
        <v>45017</v>
      </c>
      <c r="U247" s="1">
        <v>44927</v>
      </c>
      <c r="V247" s="5">
        <v>0.25</v>
      </c>
      <c r="W247">
        <v>90</v>
      </c>
      <c r="X247" s="6">
        <v>0</v>
      </c>
      <c r="Y247" s="6">
        <v>0</v>
      </c>
      <c r="Z247" s="6">
        <v>-18361.225974000001</v>
      </c>
      <c r="AA247" s="6">
        <v>-18361.225974000001</v>
      </c>
      <c r="AB247">
        <v>0</v>
      </c>
      <c r="AC247">
        <v>0</v>
      </c>
      <c r="AD247" s="7">
        <v>3362861.9</v>
      </c>
      <c r="AE247" s="13">
        <v>2.1840000000000002E-2</v>
      </c>
      <c r="AF247" s="8">
        <v>1.2500000000000001E-2</v>
      </c>
      <c r="AG247" s="6">
        <v>0</v>
      </c>
      <c r="AH247" s="6">
        <v>-10508.9434375</v>
      </c>
      <c r="AI247" s="9">
        <v>-28870.169411499999</v>
      </c>
      <c r="AJ247" t="s">
        <v>6</v>
      </c>
      <c r="AK247">
        <f t="shared" si="101"/>
        <v>2.1840000000000002</v>
      </c>
      <c r="AL247" s="8">
        <f t="shared" si="96"/>
        <v>3.184E-2</v>
      </c>
      <c r="AM247" s="35">
        <f t="shared" si="97"/>
        <v>1.1840000000000002E-2</v>
      </c>
      <c r="AN247" s="4">
        <f t="shared" si="98"/>
        <v>1.1840000000000002E-2</v>
      </c>
      <c r="AO247" s="36">
        <f t="shared" si="99"/>
        <v>-37277.324161500001</v>
      </c>
      <c r="AP247" s="37">
        <f t="shared" si="82"/>
        <v>-28870.169411499999</v>
      </c>
      <c r="AQ247" s="36">
        <f t="shared" si="100"/>
        <v>-20463.014661500001</v>
      </c>
      <c r="AR247" s="31">
        <v>44909</v>
      </c>
      <c r="AS247" s="32">
        <v>2.081</v>
      </c>
      <c r="AT247" s="10"/>
      <c r="BU247" s="1"/>
      <c r="CC247" s="11"/>
      <c r="CD247" s="11"/>
    </row>
    <row r="248" spans="1:82" ht="15" customHeight="1" x14ac:dyDescent="0.25">
      <c r="A248">
        <v>39799</v>
      </c>
      <c r="B248" t="s">
        <v>404</v>
      </c>
      <c r="C248" t="s">
        <v>405</v>
      </c>
      <c r="D248">
        <v>11651</v>
      </c>
      <c r="E248" t="s">
        <v>2</v>
      </c>
      <c r="F248" t="s">
        <v>3</v>
      </c>
      <c r="G248" t="s">
        <v>4</v>
      </c>
      <c r="H248" t="s">
        <v>167</v>
      </c>
      <c r="I248" s="1">
        <v>44896</v>
      </c>
      <c r="J248" s="1">
        <v>44927</v>
      </c>
      <c r="K248" s="1">
        <v>45017</v>
      </c>
      <c r="L248" s="1">
        <v>44927</v>
      </c>
      <c r="M248" s="2">
        <v>2614281.77</v>
      </c>
      <c r="N248" t="s">
        <v>6</v>
      </c>
      <c r="O248" s="3" t="s">
        <v>15</v>
      </c>
      <c r="P248" t="s">
        <v>8</v>
      </c>
      <c r="Q248" s="4">
        <v>1.7000000000000001E-2</v>
      </c>
      <c r="R248" s="1">
        <v>44896</v>
      </c>
      <c r="S248" s="1">
        <v>44927</v>
      </c>
      <c r="T248" s="1">
        <v>45017</v>
      </c>
      <c r="U248" s="1">
        <v>44927</v>
      </c>
      <c r="V248" s="5">
        <v>0.25</v>
      </c>
      <c r="W248">
        <v>90</v>
      </c>
      <c r="X248" s="6">
        <v>0</v>
      </c>
      <c r="Y248" s="6">
        <v>0</v>
      </c>
      <c r="Z248" s="6">
        <v>-12888.409126100001</v>
      </c>
      <c r="AA248" s="6">
        <v>-12888.409126100001</v>
      </c>
      <c r="AB248">
        <v>0</v>
      </c>
      <c r="AC248">
        <v>0</v>
      </c>
      <c r="AD248" s="7">
        <v>2614281.77</v>
      </c>
      <c r="AE248" s="13">
        <v>1.9720000000000001E-2</v>
      </c>
      <c r="AF248" s="8">
        <v>1.7000000000000001E-2</v>
      </c>
      <c r="AG248" s="6">
        <v>0</v>
      </c>
      <c r="AH248" s="6">
        <v>-11110.697522500001</v>
      </c>
      <c r="AI248" s="9">
        <v>-23999.106648600002</v>
      </c>
      <c r="AJ248" t="s">
        <v>6</v>
      </c>
      <c r="AK248">
        <f t="shared" si="101"/>
        <v>1.972</v>
      </c>
      <c r="AL248" s="8">
        <f t="shared" si="96"/>
        <v>2.9720000000000003E-2</v>
      </c>
      <c r="AM248" s="35">
        <f t="shared" si="97"/>
        <v>9.7200000000000012E-3</v>
      </c>
      <c r="AN248" s="4">
        <f t="shared" si="98"/>
        <v>9.7200000000000012E-3</v>
      </c>
      <c r="AO248" s="36">
        <f t="shared" si="99"/>
        <v>-30534.811073600002</v>
      </c>
      <c r="AP248" s="37">
        <f t="shared" si="82"/>
        <v>-23999.106648600002</v>
      </c>
      <c r="AQ248" s="36">
        <f t="shared" si="100"/>
        <v>-17463.402223600002</v>
      </c>
      <c r="AR248" s="31">
        <v>44910</v>
      </c>
      <c r="AS248" s="32">
        <v>2.0619999999999998</v>
      </c>
      <c r="AT248" s="10"/>
      <c r="BU248" s="1"/>
      <c r="CC248" s="11"/>
      <c r="CD248" s="11"/>
    </row>
    <row r="249" spans="1:82" ht="15" customHeight="1" x14ac:dyDescent="0.25">
      <c r="A249">
        <v>14447</v>
      </c>
      <c r="B249" t="s">
        <v>406</v>
      </c>
      <c r="C249" t="s">
        <v>407</v>
      </c>
      <c r="D249">
        <v>11652</v>
      </c>
      <c r="E249" t="s">
        <v>55</v>
      </c>
      <c r="F249" t="s">
        <v>3</v>
      </c>
      <c r="G249" t="s">
        <v>4</v>
      </c>
      <c r="H249" t="s">
        <v>408</v>
      </c>
      <c r="I249" s="1">
        <v>44638</v>
      </c>
      <c r="J249" s="1">
        <v>44944</v>
      </c>
      <c r="K249" s="1">
        <v>44975</v>
      </c>
      <c r="L249" s="1">
        <v>44975</v>
      </c>
      <c r="M249" s="2">
        <v>1552323.11</v>
      </c>
      <c r="N249" t="s">
        <v>6</v>
      </c>
      <c r="O249" t="s">
        <v>354</v>
      </c>
      <c r="P249" t="s">
        <v>109</v>
      </c>
      <c r="Q249" s="4">
        <v>1.4999999999999999E-2</v>
      </c>
      <c r="R249" s="1">
        <v>44638</v>
      </c>
      <c r="S249" s="1">
        <v>44944</v>
      </c>
      <c r="T249" s="1">
        <v>44975</v>
      </c>
      <c r="U249" s="1">
        <v>44975</v>
      </c>
      <c r="V249" s="5">
        <v>8.3333333333333329E-2</v>
      </c>
      <c r="W249">
        <v>30</v>
      </c>
      <c r="X249" s="6">
        <v>0</v>
      </c>
      <c r="Y249" s="6">
        <v>0</v>
      </c>
      <c r="Z249" s="6">
        <v>267.77573647499997</v>
      </c>
      <c r="AA249" s="6">
        <v>267.77573647499997</v>
      </c>
      <c r="AB249">
        <v>0</v>
      </c>
      <c r="AC249">
        <v>0</v>
      </c>
      <c r="AD249" s="7">
        <v>1552323.11</v>
      </c>
      <c r="AE249" s="13">
        <v>-2.0699999999999998E-3</v>
      </c>
      <c r="AF249" s="8">
        <v>1.4999999999999999E-2</v>
      </c>
      <c r="AG249" s="6">
        <v>0</v>
      </c>
      <c r="AH249" s="6">
        <v>-1940.4038874999999</v>
      </c>
      <c r="AI249" s="9">
        <v>-1672.6281510249999</v>
      </c>
      <c r="AJ249" t="s">
        <v>6</v>
      </c>
      <c r="AK249">
        <f t="shared" si="101"/>
        <v>-0.48699999999999999</v>
      </c>
      <c r="AL249" s="8">
        <f t="shared" si="96"/>
        <v>5.13E-3</v>
      </c>
      <c r="AM249" s="35">
        <f t="shared" si="97"/>
        <v>-1.4870000000000001E-2</v>
      </c>
      <c r="AN249" s="4">
        <f t="shared" si="98"/>
        <v>-1.4870000000000001E-2</v>
      </c>
      <c r="AO249" s="36">
        <f t="shared" si="99"/>
        <v>-2604.022017025</v>
      </c>
      <c r="AP249" s="37">
        <f t="shared" si="82"/>
        <v>-1672.6281510249999</v>
      </c>
      <c r="AQ249" s="36">
        <f t="shared" si="100"/>
        <v>-16.816833691666432</v>
      </c>
      <c r="AR249" s="31">
        <v>44911</v>
      </c>
      <c r="AS249" s="32">
        <v>2.0470000000000002</v>
      </c>
      <c r="AT249" s="10"/>
      <c r="BU249" s="1"/>
      <c r="CC249" s="11"/>
      <c r="CD249" s="11"/>
    </row>
    <row r="250" spans="1:82" ht="15" customHeight="1" x14ac:dyDescent="0.25">
      <c r="A250">
        <v>14448</v>
      </c>
      <c r="B250" t="s">
        <v>406</v>
      </c>
      <c r="C250" t="s">
        <v>407</v>
      </c>
      <c r="D250">
        <v>11652</v>
      </c>
      <c r="E250" t="s">
        <v>55</v>
      </c>
      <c r="F250" t="s">
        <v>3</v>
      </c>
      <c r="G250" t="s">
        <v>4</v>
      </c>
      <c r="H250" t="s">
        <v>408</v>
      </c>
      <c r="I250" s="1">
        <v>44638</v>
      </c>
      <c r="J250" s="1">
        <v>44975</v>
      </c>
      <c r="K250" s="1">
        <v>45003</v>
      </c>
      <c r="L250" s="1">
        <v>45003</v>
      </c>
      <c r="M250" s="2">
        <v>1493336.71</v>
      </c>
      <c r="N250" t="s">
        <v>6</v>
      </c>
      <c r="O250" t="s">
        <v>354</v>
      </c>
      <c r="P250" t="s">
        <v>109</v>
      </c>
      <c r="Q250" s="4">
        <v>1.4999999999999999E-2</v>
      </c>
      <c r="R250" s="1">
        <v>44638</v>
      </c>
      <c r="S250" s="1">
        <v>44975</v>
      </c>
      <c r="T250" s="1">
        <v>45003</v>
      </c>
      <c r="U250" s="1">
        <v>45003</v>
      </c>
      <c r="V250" s="5">
        <v>8.3333333333333329E-2</v>
      </c>
      <c r="W250">
        <v>30</v>
      </c>
      <c r="X250" s="6">
        <v>0</v>
      </c>
      <c r="Y250" s="6">
        <v>0</v>
      </c>
      <c r="Z250" s="6">
        <v>257.60058247499995</v>
      </c>
      <c r="AA250" s="6">
        <v>257.60058247499995</v>
      </c>
      <c r="AB250">
        <v>0</v>
      </c>
      <c r="AC250">
        <v>0</v>
      </c>
      <c r="AD250" s="7">
        <v>1493336.71</v>
      </c>
      <c r="AE250" s="13">
        <v>-2.0699999999999998E-3</v>
      </c>
      <c r="AF250" s="8">
        <v>1.4999999999999999E-2</v>
      </c>
      <c r="AG250" s="6">
        <v>0</v>
      </c>
      <c r="AH250" s="6">
        <v>-1866.6708874999997</v>
      </c>
      <c r="AI250" s="9">
        <v>-1609.0703050249997</v>
      </c>
      <c r="AJ250" t="s">
        <v>6</v>
      </c>
      <c r="AK250">
        <f t="shared" si="101"/>
        <v>-0.48699999999999999</v>
      </c>
      <c r="AL250" s="8">
        <f t="shared" si="96"/>
        <v>5.13E-3</v>
      </c>
      <c r="AM250" s="35">
        <f t="shared" si="97"/>
        <v>-1.4870000000000001E-2</v>
      </c>
      <c r="AN250" s="4">
        <f t="shared" si="98"/>
        <v>-1.4870000000000001E-2</v>
      </c>
      <c r="AO250" s="36">
        <f t="shared" si="99"/>
        <v>-2505.0723310249996</v>
      </c>
      <c r="AP250" s="37">
        <f t="shared" si="82"/>
        <v>-1609.0703050249997</v>
      </c>
      <c r="AQ250" s="36">
        <f t="shared" si="100"/>
        <v>-16.177814358333105</v>
      </c>
      <c r="AR250" s="31">
        <v>44914</v>
      </c>
      <c r="AS250" s="32">
        <v>2.0630000000000002</v>
      </c>
      <c r="AT250" s="10"/>
      <c r="BU250" s="1"/>
      <c r="CC250" s="11"/>
      <c r="CD250" s="11"/>
    </row>
    <row r="251" spans="1:82" ht="15" customHeight="1" x14ac:dyDescent="0.25">
      <c r="A251">
        <v>14449</v>
      </c>
      <c r="B251" t="s">
        <v>406</v>
      </c>
      <c r="C251" t="s">
        <v>407</v>
      </c>
      <c r="D251">
        <v>11652</v>
      </c>
      <c r="E251" t="s">
        <v>55</v>
      </c>
      <c r="F251" t="s">
        <v>3</v>
      </c>
      <c r="G251" t="s">
        <v>4</v>
      </c>
      <c r="H251" t="s">
        <v>408</v>
      </c>
      <c r="I251" s="1">
        <v>45003</v>
      </c>
      <c r="J251" s="1">
        <v>45003</v>
      </c>
      <c r="K251" s="1">
        <v>45034</v>
      </c>
      <c r="L251" s="1">
        <v>45034</v>
      </c>
      <c r="M251" s="2">
        <v>1434293.25</v>
      </c>
      <c r="N251" t="s">
        <v>6</v>
      </c>
      <c r="O251" t="s">
        <v>354</v>
      </c>
      <c r="P251" t="s">
        <v>109</v>
      </c>
      <c r="Q251" s="4">
        <v>1.4999999999999999E-2</v>
      </c>
      <c r="R251" s="1">
        <v>45003</v>
      </c>
      <c r="S251" s="1">
        <v>45003</v>
      </c>
      <c r="T251" s="1">
        <v>45034</v>
      </c>
      <c r="U251" s="1">
        <v>45034</v>
      </c>
      <c r="V251" s="5">
        <v>8.3333333333333329E-2</v>
      </c>
      <c r="W251">
        <v>30</v>
      </c>
      <c r="X251" s="6">
        <v>0</v>
      </c>
      <c r="Y251" s="6">
        <v>0</v>
      </c>
      <c r="Z251" s="6">
        <v>-4039.9259874999993</v>
      </c>
      <c r="AA251" s="6">
        <v>-4039.9259874999993</v>
      </c>
      <c r="AB251">
        <v>0</v>
      </c>
      <c r="AC251">
        <v>0</v>
      </c>
      <c r="AD251" s="7">
        <v>1434293.25</v>
      </c>
      <c r="AE251" s="13">
        <v>3.3799999999999997E-2</v>
      </c>
      <c r="AF251" s="8">
        <v>1.4999999999999999E-2</v>
      </c>
      <c r="AG251" s="6">
        <v>0</v>
      </c>
      <c r="AH251" s="6">
        <v>-1792.8665624999999</v>
      </c>
      <c r="AI251" s="9">
        <v>-5832.7925499999992</v>
      </c>
      <c r="AJ251" t="s">
        <v>6</v>
      </c>
      <c r="AK251">
        <f>VLOOKUP(I251,$AR$3:$AS$604,2,TRUE)</f>
        <v>2.75</v>
      </c>
      <c r="AL251" s="8">
        <f t="shared" si="96"/>
        <v>3.7499999999999999E-2</v>
      </c>
      <c r="AM251" s="35">
        <f t="shared" si="97"/>
        <v>1.7500000000000002E-2</v>
      </c>
      <c r="AN251" s="4">
        <f t="shared" si="98"/>
        <v>1.7500000000000002E-2</v>
      </c>
      <c r="AO251" s="36">
        <f t="shared" si="99"/>
        <v>-6275.0329687499989</v>
      </c>
      <c r="AP251" s="37">
        <f t="shared" si="82"/>
        <v>-5832.7925499999992</v>
      </c>
      <c r="AQ251" s="36">
        <f t="shared" si="100"/>
        <v>-3884.5442187499998</v>
      </c>
      <c r="AR251" s="31">
        <v>44915</v>
      </c>
      <c r="AS251" s="32">
        <v>2.081</v>
      </c>
      <c r="AT251" s="10"/>
      <c r="BU251" s="1"/>
      <c r="CC251" s="11"/>
      <c r="CD251" s="11"/>
    </row>
    <row r="252" spans="1:82" ht="15" customHeight="1" x14ac:dyDescent="0.25">
      <c r="A252">
        <v>14450</v>
      </c>
      <c r="B252" t="s">
        <v>406</v>
      </c>
      <c r="C252" t="s">
        <v>407</v>
      </c>
      <c r="D252">
        <v>11652</v>
      </c>
      <c r="E252" t="s">
        <v>55</v>
      </c>
      <c r="F252" t="s">
        <v>3</v>
      </c>
      <c r="G252" t="s">
        <v>4</v>
      </c>
      <c r="H252" t="s">
        <v>408</v>
      </c>
      <c r="I252" s="1">
        <v>45003</v>
      </c>
      <c r="J252" s="1">
        <v>45034</v>
      </c>
      <c r="K252" s="1">
        <v>45064</v>
      </c>
      <c r="L252" s="1">
        <v>45064</v>
      </c>
      <c r="M252" s="2">
        <v>1377361.62</v>
      </c>
      <c r="N252" t="s">
        <v>6</v>
      </c>
      <c r="O252" t="s">
        <v>354</v>
      </c>
      <c r="P252" t="s">
        <v>109</v>
      </c>
      <c r="Q252" s="4">
        <v>1.4999999999999999E-2</v>
      </c>
      <c r="R252" s="1">
        <v>45003</v>
      </c>
      <c r="S252" s="1">
        <v>45034</v>
      </c>
      <c r="T252" s="1">
        <v>45064</v>
      </c>
      <c r="U252" s="1">
        <v>45064</v>
      </c>
      <c r="V252" s="5">
        <v>8.3333333333333329E-2</v>
      </c>
      <c r="W252">
        <v>30</v>
      </c>
      <c r="X252" s="6">
        <v>0</v>
      </c>
      <c r="Y252" s="6">
        <v>0</v>
      </c>
      <c r="Z252" s="6">
        <v>-3879.5685629999998</v>
      </c>
      <c r="AA252" s="6">
        <v>-3879.5685629999998</v>
      </c>
      <c r="AB252">
        <v>0</v>
      </c>
      <c r="AC252">
        <v>0</v>
      </c>
      <c r="AD252" s="7">
        <v>1377361.62</v>
      </c>
      <c r="AE252" s="13">
        <v>3.3799999999999997E-2</v>
      </c>
      <c r="AF252" s="8">
        <v>1.4999999999999999E-2</v>
      </c>
      <c r="AG252" s="6">
        <v>0</v>
      </c>
      <c r="AH252" s="6">
        <v>-1721.702025</v>
      </c>
      <c r="AI252" s="9">
        <v>-5601.2705879999994</v>
      </c>
      <c r="AJ252" t="s">
        <v>6</v>
      </c>
      <c r="AK252">
        <f>VLOOKUP(I252,$AR$3:$AS$604,2,TRUE)</f>
        <v>2.75</v>
      </c>
      <c r="AL252" s="8">
        <f t="shared" si="96"/>
        <v>3.7499999999999999E-2</v>
      </c>
      <c r="AM252" s="35">
        <f t="shared" si="97"/>
        <v>1.7500000000000002E-2</v>
      </c>
      <c r="AN252" s="4">
        <f t="shared" si="98"/>
        <v>1.7500000000000002E-2</v>
      </c>
      <c r="AO252" s="36">
        <f t="shared" si="99"/>
        <v>-6025.9570874999999</v>
      </c>
      <c r="AP252" s="37">
        <f t="shared" si="82"/>
        <v>-5601.2705879999994</v>
      </c>
      <c r="AQ252" s="36">
        <f t="shared" si="100"/>
        <v>-3730.3543875</v>
      </c>
      <c r="AR252" s="31">
        <v>44916</v>
      </c>
      <c r="AS252" s="32">
        <v>2.1019999999999999</v>
      </c>
      <c r="AT252" s="10"/>
      <c r="BU252" s="1"/>
      <c r="CC252" s="11"/>
      <c r="CD252" s="11"/>
    </row>
    <row r="253" spans="1:82" ht="15" customHeight="1" x14ac:dyDescent="0.25">
      <c r="A253">
        <v>14451</v>
      </c>
      <c r="B253" t="s">
        <v>406</v>
      </c>
      <c r="C253" t="s">
        <v>407</v>
      </c>
      <c r="D253">
        <v>11652</v>
      </c>
      <c r="E253" t="s">
        <v>55</v>
      </c>
      <c r="F253" t="s">
        <v>3</v>
      </c>
      <c r="G253" t="s">
        <v>4</v>
      </c>
      <c r="H253" t="s">
        <v>408</v>
      </c>
      <c r="I253" s="1">
        <v>45003</v>
      </c>
      <c r="J253" s="1">
        <v>45064</v>
      </c>
      <c r="K253" s="1">
        <v>45095</v>
      </c>
      <c r="L253" s="1">
        <v>45095</v>
      </c>
      <c r="M253" s="2">
        <v>1320191.3500000001</v>
      </c>
      <c r="N253" t="s">
        <v>6</v>
      </c>
      <c r="O253" t="s">
        <v>354</v>
      </c>
      <c r="P253" t="s">
        <v>109</v>
      </c>
      <c r="Q253" s="4">
        <v>1.4999999999999999E-2</v>
      </c>
      <c r="R253" s="1">
        <v>45003</v>
      </c>
      <c r="S253" s="1">
        <v>45064</v>
      </c>
      <c r="T253" s="1">
        <v>45095</v>
      </c>
      <c r="U253" s="1">
        <v>45095</v>
      </c>
      <c r="V253" s="5">
        <v>8.3333333333333329E-2</v>
      </c>
      <c r="W253">
        <v>30</v>
      </c>
      <c r="X253" s="6">
        <v>0</v>
      </c>
      <c r="Y253" s="6">
        <v>0</v>
      </c>
      <c r="Z253" s="6">
        <v>-3718.5389691666664</v>
      </c>
      <c r="AA253" s="6">
        <v>-3718.5389691666664</v>
      </c>
      <c r="AB253">
        <v>0</v>
      </c>
      <c r="AC253">
        <v>0</v>
      </c>
      <c r="AD253" s="7">
        <v>1320191.3500000001</v>
      </c>
      <c r="AE253" s="13">
        <v>3.3799999999999997E-2</v>
      </c>
      <c r="AF253" s="8">
        <v>1.4999999999999999E-2</v>
      </c>
      <c r="AG253" s="6">
        <v>0</v>
      </c>
      <c r="AH253" s="6">
        <v>-1650.2391874999998</v>
      </c>
      <c r="AI253" s="9">
        <v>-5368.7781566666663</v>
      </c>
      <c r="AJ253" t="s">
        <v>6</v>
      </c>
      <c r="AK253">
        <f>VLOOKUP(I253,$AR$3:$AS$604,2,TRUE)</f>
        <v>2.75</v>
      </c>
      <c r="AL253" s="8">
        <f t="shared" si="96"/>
        <v>3.7499999999999999E-2</v>
      </c>
      <c r="AM253" s="35">
        <f t="shared" si="97"/>
        <v>1.7500000000000002E-2</v>
      </c>
      <c r="AN253" s="4">
        <f t="shared" si="98"/>
        <v>1.7500000000000002E-2</v>
      </c>
      <c r="AO253" s="36">
        <f t="shared" si="99"/>
        <v>-5775.8371562499997</v>
      </c>
      <c r="AP253" s="37">
        <f t="shared" si="82"/>
        <v>-5368.7781566666663</v>
      </c>
      <c r="AQ253" s="36">
        <f t="shared" si="100"/>
        <v>-3575.5182395833335</v>
      </c>
      <c r="AR253" s="31">
        <v>44917</v>
      </c>
      <c r="AS253" s="32">
        <v>2.125</v>
      </c>
      <c r="AT253" s="10"/>
      <c r="BU253" s="1"/>
      <c r="CC253" s="11"/>
      <c r="CD253" s="11"/>
    </row>
    <row r="254" spans="1:82" ht="15" customHeight="1" x14ac:dyDescent="0.25">
      <c r="A254">
        <v>2124</v>
      </c>
      <c r="B254" t="s">
        <v>409</v>
      </c>
      <c r="C254" t="s">
        <v>410</v>
      </c>
      <c r="D254">
        <v>11653</v>
      </c>
      <c r="E254" t="s">
        <v>2</v>
      </c>
      <c r="F254" t="s">
        <v>3</v>
      </c>
      <c r="G254" t="s">
        <v>4</v>
      </c>
      <c r="H254" t="s">
        <v>95</v>
      </c>
      <c r="I254" s="1">
        <v>45004</v>
      </c>
      <c r="J254" s="1">
        <v>45004</v>
      </c>
      <c r="K254" s="1">
        <v>45096</v>
      </c>
      <c r="L254" s="1">
        <v>45096</v>
      </c>
      <c r="M254" s="2">
        <v>2258843.46</v>
      </c>
      <c r="N254" t="s">
        <v>6</v>
      </c>
      <c r="O254" t="s">
        <v>15</v>
      </c>
      <c r="P254" t="s">
        <v>8</v>
      </c>
      <c r="Q254" s="4">
        <v>1.95E-2</v>
      </c>
      <c r="R254" s="1">
        <v>45004</v>
      </c>
      <c r="S254" s="1">
        <v>45004</v>
      </c>
      <c r="T254" s="1">
        <v>45096</v>
      </c>
      <c r="U254" s="1">
        <v>45096</v>
      </c>
      <c r="V254" s="5">
        <v>0.25555555555555554</v>
      </c>
      <c r="W254">
        <v>92</v>
      </c>
      <c r="X254" s="6">
        <v>0</v>
      </c>
      <c r="Y254" s="6">
        <v>0</v>
      </c>
      <c r="Z254" s="6">
        <v>-15874.649871666665</v>
      </c>
      <c r="AA254" s="6">
        <v>-15874.649871666665</v>
      </c>
      <c r="AB254">
        <v>0</v>
      </c>
      <c r="AC254">
        <v>0</v>
      </c>
      <c r="AD254" s="7">
        <v>2258843.46</v>
      </c>
      <c r="AE254" s="13">
        <v>2.75E-2</v>
      </c>
      <c r="AF254" s="8">
        <v>1.95E-2</v>
      </c>
      <c r="AG254" s="6">
        <v>0</v>
      </c>
      <c r="AH254" s="6">
        <v>-11256.569908999998</v>
      </c>
      <c r="AI254" s="9">
        <v>-27131.219780666663</v>
      </c>
      <c r="AJ254" t="s">
        <v>6</v>
      </c>
      <c r="AK254">
        <f>VLOOKUP(I254,$AR$3:$AS$604,2,TRUE)</f>
        <v>2.75</v>
      </c>
      <c r="AL254" s="8">
        <f t="shared" si="96"/>
        <v>3.7499999999999999E-2</v>
      </c>
      <c r="AM254" s="35">
        <f t="shared" si="97"/>
        <v>1.7500000000000002E-2</v>
      </c>
      <c r="AN254" s="4">
        <f t="shared" si="98"/>
        <v>1.7500000000000002E-2</v>
      </c>
      <c r="AO254" s="36">
        <f t="shared" si="99"/>
        <v>-32903.819733999997</v>
      </c>
      <c r="AP254" s="37">
        <f t="shared" si="82"/>
        <v>-27131.219780666663</v>
      </c>
      <c r="AQ254" s="36">
        <f t="shared" si="100"/>
        <v>-21358.619827333332</v>
      </c>
      <c r="AR254" s="31">
        <v>44918</v>
      </c>
      <c r="AS254" s="32">
        <v>2.141</v>
      </c>
      <c r="AT254" s="10"/>
      <c r="BU254" s="1"/>
      <c r="CC254" s="11"/>
      <c r="CD254" s="11"/>
    </row>
    <row r="255" spans="1:82" ht="15" customHeight="1" x14ac:dyDescent="0.25">
      <c r="A255">
        <v>2093</v>
      </c>
      <c r="B255" t="s">
        <v>411</v>
      </c>
      <c r="C255" t="s">
        <v>412</v>
      </c>
      <c r="D255">
        <v>11654</v>
      </c>
      <c r="E255" t="s">
        <v>2</v>
      </c>
      <c r="F255" t="s">
        <v>3</v>
      </c>
      <c r="G255" t="s">
        <v>4</v>
      </c>
      <c r="H255" t="s">
        <v>95</v>
      </c>
      <c r="I255" s="1">
        <v>45004</v>
      </c>
      <c r="J255" s="1">
        <v>45004</v>
      </c>
      <c r="K255" s="1">
        <v>45096</v>
      </c>
      <c r="L255" s="1">
        <v>45096</v>
      </c>
      <c r="M255" s="2">
        <v>2258698.04</v>
      </c>
      <c r="N255" t="s">
        <v>6</v>
      </c>
      <c r="O255" t="s">
        <v>15</v>
      </c>
      <c r="P255" t="s">
        <v>8</v>
      </c>
      <c r="Q255" s="4">
        <v>1.95E-2</v>
      </c>
      <c r="R255" s="1">
        <v>45004</v>
      </c>
      <c r="S255" s="1">
        <v>45004</v>
      </c>
      <c r="T255" s="1">
        <v>45096</v>
      </c>
      <c r="U255" s="1">
        <v>45096</v>
      </c>
      <c r="V255" s="5">
        <v>0.25555555555555554</v>
      </c>
      <c r="W255">
        <v>92</v>
      </c>
      <c r="X255" s="6">
        <v>0</v>
      </c>
      <c r="Y255" s="6">
        <v>0</v>
      </c>
      <c r="Z255" s="6">
        <v>-15873.627892222221</v>
      </c>
      <c r="AA255" s="6">
        <v>-15873.627892222221</v>
      </c>
      <c r="AB255">
        <v>0</v>
      </c>
      <c r="AC255">
        <v>0</v>
      </c>
      <c r="AD255" s="7">
        <v>2258698.04</v>
      </c>
      <c r="AE255" s="13">
        <v>2.75E-2</v>
      </c>
      <c r="AF255" s="8">
        <v>1.95E-2</v>
      </c>
      <c r="AG255" s="6">
        <v>0</v>
      </c>
      <c r="AH255" s="6">
        <v>-11255.845232666665</v>
      </c>
      <c r="AI255" s="9">
        <v>-27129.473124888886</v>
      </c>
      <c r="AJ255" t="s">
        <v>6</v>
      </c>
      <c r="AK255">
        <f>VLOOKUP(I255,$AR$3:$AS$604,2,TRUE)</f>
        <v>2.75</v>
      </c>
      <c r="AL255" s="8">
        <f t="shared" si="96"/>
        <v>3.7499999999999999E-2</v>
      </c>
      <c r="AM255" s="35">
        <f t="shared" si="97"/>
        <v>1.7500000000000002E-2</v>
      </c>
      <c r="AN255" s="4">
        <f t="shared" si="98"/>
        <v>1.7500000000000002E-2</v>
      </c>
      <c r="AO255" s="36">
        <f t="shared" si="99"/>
        <v>-32901.701449333326</v>
      </c>
      <c r="AP255" s="37">
        <f t="shared" si="82"/>
        <v>-27129.473124888886</v>
      </c>
      <c r="AQ255" s="36">
        <f t="shared" si="100"/>
        <v>-21357.244800444445</v>
      </c>
      <c r="AR255" s="31">
        <v>44922</v>
      </c>
      <c r="AS255" s="32">
        <v>2.1280000000000001</v>
      </c>
      <c r="AT255" s="10"/>
      <c r="BU255" s="1"/>
      <c r="CC255" s="11"/>
      <c r="CD255" s="11"/>
    </row>
    <row r="256" spans="1:82" ht="15" customHeight="1" x14ac:dyDescent="0.25">
      <c r="A256">
        <v>36540</v>
      </c>
      <c r="B256" t="s">
        <v>413</v>
      </c>
      <c r="C256" t="s">
        <v>414</v>
      </c>
      <c r="D256">
        <v>11655</v>
      </c>
      <c r="E256" t="s">
        <v>2</v>
      </c>
      <c r="F256" t="s">
        <v>3</v>
      </c>
      <c r="G256" t="s">
        <v>4</v>
      </c>
      <c r="H256" t="s">
        <v>56</v>
      </c>
      <c r="I256" s="1">
        <v>44924</v>
      </c>
      <c r="J256" s="1">
        <v>44927</v>
      </c>
      <c r="K256" s="1">
        <v>45017</v>
      </c>
      <c r="L256" s="1">
        <v>44927</v>
      </c>
      <c r="M256" s="2">
        <v>2307403.87</v>
      </c>
      <c r="N256" t="s">
        <v>6</v>
      </c>
      <c r="O256" t="s">
        <v>7</v>
      </c>
      <c r="P256" t="s">
        <v>8</v>
      </c>
      <c r="Q256" s="4">
        <v>1.2500000000000001E-2</v>
      </c>
      <c r="R256" s="1">
        <v>44924</v>
      </c>
      <c r="S256" s="1">
        <v>44927</v>
      </c>
      <c r="T256" s="1">
        <v>45017</v>
      </c>
      <c r="U256" s="1">
        <v>44927</v>
      </c>
      <c r="V256" s="5">
        <v>0.25</v>
      </c>
      <c r="W256">
        <v>90</v>
      </c>
      <c r="X256" s="6">
        <v>0</v>
      </c>
      <c r="Y256" s="6">
        <v>0</v>
      </c>
      <c r="Z256" s="6">
        <v>-12598.425130200001</v>
      </c>
      <c r="AA256" s="6">
        <v>-12598.425130200001</v>
      </c>
      <c r="AB256">
        <v>0</v>
      </c>
      <c r="AC256">
        <v>0</v>
      </c>
      <c r="AD256" s="7">
        <v>2307403.87</v>
      </c>
      <c r="AE256" s="13">
        <v>2.1840000000000002E-2</v>
      </c>
      <c r="AF256" s="8">
        <v>1.2500000000000001E-2</v>
      </c>
      <c r="AG256" s="6">
        <v>0</v>
      </c>
      <c r="AH256" s="6">
        <v>-7210.6370937500005</v>
      </c>
      <c r="AI256" s="9">
        <v>-19809.062223950001</v>
      </c>
      <c r="AJ256" t="s">
        <v>6</v>
      </c>
      <c r="AK256">
        <f t="shared" ref="AK256:AK270" si="102">VLOOKUP(I256,$AR$3:$AS$604,2,FALSE)</f>
        <v>2.1840000000000002</v>
      </c>
      <c r="AL256" s="8">
        <f t="shared" si="96"/>
        <v>3.184E-2</v>
      </c>
      <c r="AM256" s="35">
        <f t="shared" si="97"/>
        <v>1.1840000000000002E-2</v>
      </c>
      <c r="AN256" s="4">
        <f t="shared" si="98"/>
        <v>1.1840000000000002E-2</v>
      </c>
      <c r="AO256" s="36">
        <f t="shared" si="99"/>
        <v>-25577.571898950006</v>
      </c>
      <c r="AP256" s="37">
        <f t="shared" si="82"/>
        <v>-19809.062223950001</v>
      </c>
      <c r="AQ256" s="36">
        <f t="shared" si="100"/>
        <v>-14040.552548950001</v>
      </c>
      <c r="AR256" s="31">
        <v>44923</v>
      </c>
      <c r="AS256" s="32">
        <v>2.202</v>
      </c>
      <c r="AT256" s="10"/>
      <c r="BU256" s="1"/>
      <c r="CC256" s="11"/>
      <c r="CD256" s="11"/>
    </row>
    <row r="257" spans="1:82" ht="15" customHeight="1" x14ac:dyDescent="0.25">
      <c r="A257">
        <v>2471</v>
      </c>
      <c r="B257" t="s">
        <v>415</v>
      </c>
      <c r="C257" t="s">
        <v>416</v>
      </c>
      <c r="D257">
        <v>11660</v>
      </c>
      <c r="E257" t="s">
        <v>2</v>
      </c>
      <c r="F257" t="s">
        <v>3</v>
      </c>
      <c r="G257" t="s">
        <v>4</v>
      </c>
      <c r="H257" t="s">
        <v>144</v>
      </c>
      <c r="I257" s="1">
        <v>44896</v>
      </c>
      <c r="J257" s="1">
        <v>44927</v>
      </c>
      <c r="K257" s="1">
        <v>45017</v>
      </c>
      <c r="L257" s="1">
        <v>44927</v>
      </c>
      <c r="M257" s="2">
        <v>1385150.34</v>
      </c>
      <c r="N257" t="s">
        <v>6</v>
      </c>
      <c r="O257" t="s">
        <v>15</v>
      </c>
      <c r="P257" t="s">
        <v>8</v>
      </c>
      <c r="Q257" s="4">
        <v>1.9E-2</v>
      </c>
      <c r="R257" s="1">
        <v>44896</v>
      </c>
      <c r="S257" s="1">
        <v>44927</v>
      </c>
      <c r="T257" s="1">
        <v>45017</v>
      </c>
      <c r="U257" s="1">
        <v>44927</v>
      </c>
      <c r="V257" s="5">
        <v>0.25</v>
      </c>
      <c r="W257">
        <v>90</v>
      </c>
      <c r="X257" s="6">
        <v>0</v>
      </c>
      <c r="Y257" s="6">
        <v>0</v>
      </c>
      <c r="Z257" s="6">
        <v>-6828.7911762000012</v>
      </c>
      <c r="AA257" s="6">
        <v>-6828.7911762000012</v>
      </c>
      <c r="AB257">
        <v>0</v>
      </c>
      <c r="AC257">
        <v>0</v>
      </c>
      <c r="AD257" s="7">
        <v>1385150.34</v>
      </c>
      <c r="AE257" s="13">
        <v>1.9720000000000001E-2</v>
      </c>
      <c r="AF257" s="8">
        <v>1.9E-2</v>
      </c>
      <c r="AG257" s="6">
        <v>0</v>
      </c>
      <c r="AH257" s="6">
        <v>-6579.4641150000007</v>
      </c>
      <c r="AI257" s="9">
        <v>-13408.255291200003</v>
      </c>
      <c r="AJ257" t="s">
        <v>6</v>
      </c>
      <c r="AK257">
        <f t="shared" si="102"/>
        <v>1.972</v>
      </c>
      <c r="AL257" s="8">
        <f t="shared" si="96"/>
        <v>2.9720000000000003E-2</v>
      </c>
      <c r="AM257" s="35">
        <f t="shared" si="97"/>
        <v>9.7200000000000012E-3</v>
      </c>
      <c r="AN257" s="4">
        <f t="shared" si="98"/>
        <v>9.7200000000000012E-3</v>
      </c>
      <c r="AO257" s="36">
        <f t="shared" si="99"/>
        <v>-16871.1311412</v>
      </c>
      <c r="AP257" s="37">
        <f t="shared" si="82"/>
        <v>-13408.255291200003</v>
      </c>
      <c r="AQ257" s="36">
        <f t="shared" si="100"/>
        <v>-9945.3794412000007</v>
      </c>
      <c r="AR257" s="31">
        <v>44924</v>
      </c>
      <c r="AS257" s="32">
        <v>2.1840000000000002</v>
      </c>
      <c r="AT257" s="10"/>
      <c r="BU257" s="1"/>
      <c r="CC257" s="11"/>
      <c r="CD257" s="11"/>
    </row>
    <row r="258" spans="1:82" ht="15" customHeight="1" x14ac:dyDescent="0.25">
      <c r="A258">
        <v>37436</v>
      </c>
      <c r="B258" t="s">
        <v>1478</v>
      </c>
      <c r="C258" t="s">
        <v>1479</v>
      </c>
      <c r="D258">
        <v>11661</v>
      </c>
      <c r="E258" t="s">
        <v>2</v>
      </c>
      <c r="F258" t="s">
        <v>3</v>
      </c>
      <c r="G258" t="s">
        <v>4</v>
      </c>
      <c r="H258" t="s">
        <v>144</v>
      </c>
      <c r="I258" s="1">
        <v>44896</v>
      </c>
      <c r="J258" s="1">
        <v>44927</v>
      </c>
      <c r="K258" s="1">
        <v>45017</v>
      </c>
      <c r="L258" s="1">
        <v>44927</v>
      </c>
      <c r="M258" s="2">
        <v>723000</v>
      </c>
      <c r="N258" t="s">
        <v>6</v>
      </c>
      <c r="O258" s="3" t="s">
        <v>15</v>
      </c>
      <c r="P258" t="s">
        <v>8</v>
      </c>
      <c r="Q258" s="4">
        <v>1.7500000000000002E-2</v>
      </c>
      <c r="R258" s="1">
        <v>44896</v>
      </c>
      <c r="S258" s="1">
        <v>44927</v>
      </c>
      <c r="T258" s="1">
        <v>45017</v>
      </c>
      <c r="U258" s="1">
        <v>44927</v>
      </c>
      <c r="V258" s="5">
        <v>0.25</v>
      </c>
      <c r="W258">
        <v>90</v>
      </c>
      <c r="X258" s="6">
        <v>0</v>
      </c>
      <c r="Y258" s="6">
        <v>0</v>
      </c>
      <c r="Z258" s="6">
        <v>-3564.3900000000003</v>
      </c>
      <c r="AA258" s="6">
        <v>-3564.3900000000003</v>
      </c>
      <c r="AB258">
        <v>0</v>
      </c>
      <c r="AC258">
        <v>0</v>
      </c>
      <c r="AD258" s="7">
        <v>723000</v>
      </c>
      <c r="AE258" s="13">
        <v>1.9720000000000001E-2</v>
      </c>
      <c r="AF258" s="8">
        <v>1.7500000000000002E-2</v>
      </c>
      <c r="AG258" s="6">
        <v>0</v>
      </c>
      <c r="AH258" s="6">
        <v>-3163.1250000000005</v>
      </c>
      <c r="AI258" s="9">
        <v>-6727.5150000000012</v>
      </c>
      <c r="AJ258" t="s">
        <v>6</v>
      </c>
      <c r="AK258">
        <f t="shared" si="102"/>
        <v>1.972</v>
      </c>
      <c r="AL258" s="8">
        <f t="shared" si="96"/>
        <v>2.9720000000000003E-2</v>
      </c>
      <c r="AM258" s="35">
        <f t="shared" si="97"/>
        <v>9.7200000000000012E-3</v>
      </c>
      <c r="AN258" s="4">
        <f t="shared" si="98"/>
        <v>9.7200000000000012E-3</v>
      </c>
      <c r="AO258" s="36">
        <f t="shared" si="99"/>
        <v>-8535.0150000000012</v>
      </c>
      <c r="AP258" s="37">
        <f t="shared" si="82"/>
        <v>-6727.5150000000012</v>
      </c>
      <c r="AQ258" s="36">
        <f t="shared" si="100"/>
        <v>-4920.0150000000003</v>
      </c>
      <c r="AR258" s="31">
        <v>44925</v>
      </c>
      <c r="AS258" s="32">
        <v>2.1320000000000001</v>
      </c>
      <c r="AT258" s="10"/>
      <c r="BU258" s="1"/>
      <c r="CC258" s="11"/>
      <c r="CD258" s="11"/>
    </row>
    <row r="259" spans="1:82" ht="15" customHeight="1" x14ac:dyDescent="0.25">
      <c r="A259">
        <v>37437</v>
      </c>
      <c r="B259" t="s">
        <v>1478</v>
      </c>
      <c r="C259" t="s">
        <v>1479</v>
      </c>
      <c r="D259">
        <v>11661</v>
      </c>
      <c r="E259" t="s">
        <v>2</v>
      </c>
      <c r="F259" t="s">
        <v>3</v>
      </c>
      <c r="G259" t="s">
        <v>4</v>
      </c>
      <c r="H259" t="s">
        <v>144</v>
      </c>
      <c r="I259" s="1">
        <v>45015</v>
      </c>
      <c r="J259" s="1">
        <v>45017</v>
      </c>
      <c r="K259" s="1">
        <v>45068</v>
      </c>
      <c r="L259" s="1">
        <v>45017</v>
      </c>
      <c r="M259" s="2">
        <v>723000</v>
      </c>
      <c r="N259" t="s">
        <v>6</v>
      </c>
      <c r="O259" s="3" t="s">
        <v>15</v>
      </c>
      <c r="P259" t="s">
        <v>8</v>
      </c>
      <c r="Q259" s="4"/>
      <c r="R259" s="1">
        <v>45015</v>
      </c>
      <c r="S259" s="1">
        <v>45017</v>
      </c>
      <c r="T259" s="1">
        <v>45068</v>
      </c>
      <c r="U259" s="1">
        <v>45017</v>
      </c>
      <c r="V259" s="5">
        <v>0.14166666666666666</v>
      </c>
      <c r="W259">
        <v>51</v>
      </c>
      <c r="X259" s="6">
        <v>0</v>
      </c>
      <c r="Y259" s="6">
        <v>0</v>
      </c>
      <c r="Z259" s="6">
        <v>-3126.0110000000004</v>
      </c>
      <c r="AA259" s="6">
        <v>-3126.0110000000004</v>
      </c>
      <c r="AB259">
        <v>0</v>
      </c>
      <c r="AC259">
        <v>0</v>
      </c>
      <c r="AD259" s="7">
        <v>723000</v>
      </c>
      <c r="AE259" s="13">
        <v>3.0520000000000002E-2</v>
      </c>
      <c r="AF259" s="8">
        <v>0</v>
      </c>
      <c r="AG259" s="6">
        <v>0</v>
      </c>
      <c r="AH259" s="6">
        <v>0</v>
      </c>
      <c r="AI259" s="9">
        <v>-3126.0110000000004</v>
      </c>
      <c r="AJ259" t="s">
        <v>6</v>
      </c>
      <c r="AK259">
        <f t="shared" si="102"/>
        <v>3.052</v>
      </c>
      <c r="AL259" s="8">
        <f t="shared" si="96"/>
        <v>4.052E-2</v>
      </c>
      <c r="AM259" s="35">
        <f t="shared" si="97"/>
        <v>2.0520000000000004E-2</v>
      </c>
      <c r="AN259" s="4">
        <f t="shared" si="98"/>
        <v>2.0520000000000004E-2</v>
      </c>
      <c r="AO259" s="36">
        <f t="shared" si="99"/>
        <v>-4150.2609999999995</v>
      </c>
      <c r="AP259" s="37">
        <f t="shared" ref="AP259:AP322" si="103">AI259</f>
        <v>-3126.0110000000004</v>
      </c>
      <c r="AQ259" s="36">
        <f t="shared" si="100"/>
        <v>-2101.7610000000004</v>
      </c>
      <c r="AR259" s="31">
        <v>44928</v>
      </c>
      <c r="AS259" s="32">
        <v>2.1619999999999999</v>
      </c>
      <c r="AT259" s="10"/>
      <c r="BU259" s="1"/>
      <c r="CC259" s="11"/>
      <c r="CD259" s="11"/>
    </row>
    <row r="260" spans="1:82" ht="15" customHeight="1" x14ac:dyDescent="0.25">
      <c r="A260">
        <v>37438</v>
      </c>
      <c r="B260" t="s">
        <v>1478</v>
      </c>
      <c r="C260" t="s">
        <v>1479</v>
      </c>
      <c r="D260">
        <v>11661</v>
      </c>
      <c r="E260" t="s">
        <v>2</v>
      </c>
      <c r="F260" t="s">
        <v>3</v>
      </c>
      <c r="G260" t="s">
        <v>4</v>
      </c>
      <c r="H260" t="s">
        <v>144</v>
      </c>
      <c r="I260" s="1">
        <v>45015</v>
      </c>
      <c r="J260" s="1">
        <v>45017</v>
      </c>
      <c r="K260" s="1">
        <v>45068</v>
      </c>
      <c r="L260" s="1">
        <v>45068</v>
      </c>
      <c r="M260" s="2">
        <v>723000</v>
      </c>
      <c r="N260" t="s">
        <v>6</v>
      </c>
      <c r="O260" s="3" t="s">
        <v>15</v>
      </c>
      <c r="P260" t="s">
        <v>8</v>
      </c>
      <c r="Q260" s="4"/>
      <c r="R260" s="1">
        <v>45015</v>
      </c>
      <c r="S260" s="1">
        <v>45017</v>
      </c>
      <c r="T260" s="1">
        <v>45068</v>
      </c>
      <c r="U260" s="1">
        <v>45068</v>
      </c>
      <c r="V260" s="5">
        <v>0.14166666666666666</v>
      </c>
      <c r="W260">
        <v>51</v>
      </c>
      <c r="X260" s="6">
        <v>0</v>
      </c>
      <c r="Y260" s="6">
        <v>0</v>
      </c>
      <c r="Z260" s="6">
        <v>-3126.0110000000004</v>
      </c>
      <c r="AA260" s="6">
        <v>-3126.0110000000004</v>
      </c>
      <c r="AB260">
        <v>0</v>
      </c>
      <c r="AC260">
        <v>0</v>
      </c>
      <c r="AD260" s="7">
        <v>723000</v>
      </c>
      <c r="AE260" s="13">
        <v>3.0520000000000002E-2</v>
      </c>
      <c r="AF260" s="8">
        <v>0</v>
      </c>
      <c r="AG260" s="6">
        <v>0</v>
      </c>
      <c r="AH260" s="6">
        <v>0</v>
      </c>
      <c r="AI260" s="9">
        <v>-3126.0110000000004</v>
      </c>
      <c r="AJ260" t="s">
        <v>6</v>
      </c>
      <c r="AK260">
        <f t="shared" si="102"/>
        <v>3.052</v>
      </c>
      <c r="AL260" s="8">
        <f t="shared" si="96"/>
        <v>4.052E-2</v>
      </c>
      <c r="AM260" s="35">
        <f t="shared" si="97"/>
        <v>2.0520000000000004E-2</v>
      </c>
      <c r="AN260" s="4">
        <f t="shared" si="98"/>
        <v>2.0520000000000004E-2</v>
      </c>
      <c r="AO260" s="36">
        <f t="shared" si="99"/>
        <v>-4150.2609999999995</v>
      </c>
      <c r="AP260" s="37">
        <f t="shared" si="103"/>
        <v>-3126.0110000000004</v>
      </c>
      <c r="AQ260" s="36">
        <f t="shared" si="100"/>
        <v>-2101.7610000000004</v>
      </c>
      <c r="AR260" s="31">
        <v>44929</v>
      </c>
      <c r="AS260" s="32">
        <v>2.1720000000000002</v>
      </c>
      <c r="AT260" s="10"/>
      <c r="BU260" s="1"/>
      <c r="CC260" s="11"/>
      <c r="CD260" s="11"/>
    </row>
    <row r="261" spans="1:82" ht="15" customHeight="1" x14ac:dyDescent="0.25">
      <c r="A261">
        <v>53024</v>
      </c>
      <c r="B261" t="s">
        <v>417</v>
      </c>
      <c r="C261" t="s">
        <v>418</v>
      </c>
      <c r="D261">
        <v>11663</v>
      </c>
      <c r="E261" t="s">
        <v>2</v>
      </c>
      <c r="F261" t="s">
        <v>3</v>
      </c>
      <c r="G261" t="s">
        <v>4</v>
      </c>
      <c r="H261" t="s">
        <v>56</v>
      </c>
      <c r="I261" s="1">
        <v>44924</v>
      </c>
      <c r="J261" s="1">
        <v>44927</v>
      </c>
      <c r="K261" s="1">
        <v>45017</v>
      </c>
      <c r="L261" s="1">
        <v>44927</v>
      </c>
      <c r="M261" s="2">
        <v>1883454.55</v>
      </c>
      <c r="N261" t="s">
        <v>6</v>
      </c>
      <c r="O261" s="3" t="s">
        <v>15</v>
      </c>
      <c r="P261" t="s">
        <v>8</v>
      </c>
      <c r="Q261" s="4">
        <v>2.8000000000000001E-2</v>
      </c>
      <c r="R261" s="1">
        <v>44924</v>
      </c>
      <c r="S261" s="1">
        <v>44927</v>
      </c>
      <c r="T261" s="1">
        <v>45017</v>
      </c>
      <c r="U261" s="1">
        <v>44927</v>
      </c>
      <c r="V261" s="5">
        <v>0.25</v>
      </c>
      <c r="W261">
        <v>90</v>
      </c>
      <c r="X261" s="6">
        <v>0</v>
      </c>
      <c r="Y261" s="6">
        <v>0</v>
      </c>
      <c r="Z261" s="6">
        <v>-10283.661843000002</v>
      </c>
      <c r="AA261" s="6">
        <v>-10283.661843000002</v>
      </c>
      <c r="AB261">
        <v>0</v>
      </c>
      <c r="AC261">
        <v>0</v>
      </c>
      <c r="AD261" s="7">
        <v>1883454.55</v>
      </c>
      <c r="AE261" s="13">
        <v>2.1840000000000002E-2</v>
      </c>
      <c r="AF261" s="8">
        <v>2.8000000000000001E-2</v>
      </c>
      <c r="AG261" s="6">
        <v>0</v>
      </c>
      <c r="AH261" s="6">
        <v>-13184.181850000001</v>
      </c>
      <c r="AI261" s="9">
        <v>-23467.843693000003</v>
      </c>
      <c r="AJ261" t="s">
        <v>6</v>
      </c>
      <c r="AK261">
        <f t="shared" si="102"/>
        <v>2.1840000000000002</v>
      </c>
      <c r="AL261" s="8">
        <f t="shared" si="96"/>
        <v>3.184E-2</v>
      </c>
      <c r="AM261" s="35">
        <f t="shared" si="97"/>
        <v>1.1840000000000002E-2</v>
      </c>
      <c r="AN261" s="4">
        <f t="shared" si="98"/>
        <v>1.1840000000000002E-2</v>
      </c>
      <c r="AO261" s="36">
        <f t="shared" si="99"/>
        <v>-28176.480068000004</v>
      </c>
      <c r="AP261" s="37">
        <f t="shared" si="103"/>
        <v>-23467.843693000003</v>
      </c>
      <c r="AQ261" s="36">
        <f t="shared" si="100"/>
        <v>-18759.207318000001</v>
      </c>
      <c r="AR261" s="31">
        <v>44930</v>
      </c>
      <c r="AS261" s="32">
        <v>2.17</v>
      </c>
      <c r="AT261" s="10"/>
      <c r="BU261" s="1"/>
      <c r="CC261" s="11"/>
      <c r="CD261" s="11"/>
    </row>
    <row r="262" spans="1:82" ht="15" customHeight="1" x14ac:dyDescent="0.25">
      <c r="A262">
        <v>37277</v>
      </c>
      <c r="B262" t="s">
        <v>1480</v>
      </c>
      <c r="C262" t="s">
        <v>1481</v>
      </c>
      <c r="D262">
        <v>11664</v>
      </c>
      <c r="E262" t="s">
        <v>2</v>
      </c>
      <c r="F262" t="s">
        <v>3</v>
      </c>
      <c r="G262" t="s">
        <v>4</v>
      </c>
      <c r="H262" t="s">
        <v>144</v>
      </c>
      <c r="I262" s="1">
        <v>44896</v>
      </c>
      <c r="J262" s="1">
        <v>44927</v>
      </c>
      <c r="K262" s="1">
        <v>45017</v>
      </c>
      <c r="L262" s="1">
        <v>44927</v>
      </c>
      <c r="M262" s="2">
        <v>677000</v>
      </c>
      <c r="N262" t="s">
        <v>6</v>
      </c>
      <c r="O262" t="s">
        <v>15</v>
      </c>
      <c r="P262" t="s">
        <v>8</v>
      </c>
      <c r="Q262" s="4">
        <v>1.7500000000000002E-2</v>
      </c>
      <c r="R262" s="1">
        <v>44896</v>
      </c>
      <c r="S262" s="1">
        <v>44927</v>
      </c>
      <c r="T262" s="1">
        <v>45017</v>
      </c>
      <c r="U262" s="1">
        <v>44927</v>
      </c>
      <c r="V262" s="5">
        <v>0.25</v>
      </c>
      <c r="W262">
        <v>90</v>
      </c>
      <c r="X262" s="6">
        <v>0</v>
      </c>
      <c r="Y262" s="6">
        <v>0</v>
      </c>
      <c r="Z262" s="6">
        <v>-3337.61</v>
      </c>
      <c r="AA262" s="6">
        <v>-3337.61</v>
      </c>
      <c r="AB262">
        <v>0</v>
      </c>
      <c r="AC262">
        <v>0</v>
      </c>
      <c r="AD262" s="7">
        <v>677000</v>
      </c>
      <c r="AE262" s="13">
        <v>1.9720000000000001E-2</v>
      </c>
      <c r="AF262" s="8">
        <v>1.7500000000000002E-2</v>
      </c>
      <c r="AG262" s="6">
        <v>0</v>
      </c>
      <c r="AH262" s="6">
        <v>-2961.8750000000005</v>
      </c>
      <c r="AI262" s="9">
        <v>-6299.4850000000006</v>
      </c>
      <c r="AJ262" t="s">
        <v>6</v>
      </c>
      <c r="AK262">
        <f t="shared" si="102"/>
        <v>1.972</v>
      </c>
      <c r="AL262" s="8">
        <f t="shared" si="96"/>
        <v>2.9720000000000003E-2</v>
      </c>
      <c r="AM262" s="35">
        <f t="shared" si="97"/>
        <v>9.7200000000000012E-3</v>
      </c>
      <c r="AN262" s="4">
        <f t="shared" si="98"/>
        <v>9.7200000000000012E-3</v>
      </c>
      <c r="AO262" s="36">
        <f t="shared" si="99"/>
        <v>-7991.9850000000006</v>
      </c>
      <c r="AP262" s="37">
        <f t="shared" si="103"/>
        <v>-6299.4850000000006</v>
      </c>
      <c r="AQ262" s="36">
        <f t="shared" si="100"/>
        <v>-4606.9850000000006</v>
      </c>
      <c r="AR262" s="31">
        <v>44931</v>
      </c>
      <c r="AS262" s="32">
        <v>2.1779999999999999</v>
      </c>
      <c r="AT262" s="10"/>
      <c r="BU262" s="1"/>
      <c r="CC262" s="11"/>
      <c r="CD262" s="11"/>
    </row>
    <row r="263" spans="1:82" ht="15" customHeight="1" x14ac:dyDescent="0.25">
      <c r="A263">
        <v>37278</v>
      </c>
      <c r="B263" t="s">
        <v>1480</v>
      </c>
      <c r="C263" t="s">
        <v>1481</v>
      </c>
      <c r="D263">
        <v>11664</v>
      </c>
      <c r="E263" t="s">
        <v>2</v>
      </c>
      <c r="F263" t="s">
        <v>3</v>
      </c>
      <c r="G263" t="s">
        <v>4</v>
      </c>
      <c r="H263" t="s">
        <v>144</v>
      </c>
      <c r="I263" s="1">
        <v>45015</v>
      </c>
      <c r="J263" s="1">
        <v>45017</v>
      </c>
      <c r="K263" s="1">
        <v>45068</v>
      </c>
      <c r="L263" s="1">
        <v>45017</v>
      </c>
      <c r="M263" s="2">
        <v>677000</v>
      </c>
      <c r="N263" t="s">
        <v>6</v>
      </c>
      <c r="O263" t="s">
        <v>15</v>
      </c>
      <c r="P263" t="s">
        <v>8</v>
      </c>
      <c r="Q263" s="4"/>
      <c r="R263" s="1">
        <v>45015</v>
      </c>
      <c r="S263" s="1">
        <v>45017</v>
      </c>
      <c r="T263" s="1">
        <v>45068</v>
      </c>
      <c r="U263" s="1">
        <v>45017</v>
      </c>
      <c r="V263" s="5">
        <v>0.14166666666666666</v>
      </c>
      <c r="W263">
        <v>51</v>
      </c>
      <c r="X263" s="6">
        <v>0</v>
      </c>
      <c r="Y263" s="6">
        <v>0</v>
      </c>
      <c r="Z263" s="6">
        <v>-2927.1223333333332</v>
      </c>
      <c r="AA263" s="6">
        <v>-2927.1223333333332</v>
      </c>
      <c r="AB263">
        <v>0</v>
      </c>
      <c r="AC263">
        <v>0</v>
      </c>
      <c r="AD263" s="7">
        <v>677000</v>
      </c>
      <c r="AE263" s="13">
        <v>3.0520000000000002E-2</v>
      </c>
      <c r="AF263" s="8">
        <v>0</v>
      </c>
      <c r="AG263" s="6">
        <v>0</v>
      </c>
      <c r="AH263" s="6">
        <v>0</v>
      </c>
      <c r="AI263" s="9">
        <v>-2927.1223333333332</v>
      </c>
      <c r="AJ263" t="s">
        <v>6</v>
      </c>
      <c r="AK263">
        <f t="shared" si="102"/>
        <v>3.052</v>
      </c>
      <c r="AL263" s="8">
        <f t="shared" si="96"/>
        <v>4.052E-2</v>
      </c>
      <c r="AM263" s="35">
        <f t="shared" si="97"/>
        <v>2.0520000000000004E-2</v>
      </c>
      <c r="AN263" s="4">
        <f t="shared" si="98"/>
        <v>2.0520000000000004E-2</v>
      </c>
      <c r="AO263" s="36">
        <f t="shared" si="99"/>
        <v>-3886.2056666666667</v>
      </c>
      <c r="AP263" s="37">
        <f t="shared" si="103"/>
        <v>-2927.1223333333332</v>
      </c>
      <c r="AQ263" s="36">
        <f t="shared" si="100"/>
        <v>-1968.0390000000004</v>
      </c>
      <c r="AR263" s="31">
        <v>44932</v>
      </c>
      <c r="AS263" s="32">
        <v>2.254</v>
      </c>
      <c r="AT263" s="10"/>
      <c r="BU263" s="1"/>
      <c r="CC263" s="11"/>
      <c r="CD263" s="11"/>
    </row>
    <row r="264" spans="1:82" ht="15" customHeight="1" x14ac:dyDescent="0.25">
      <c r="A264">
        <v>37279</v>
      </c>
      <c r="B264" t="s">
        <v>1480</v>
      </c>
      <c r="C264" t="s">
        <v>1481</v>
      </c>
      <c r="D264">
        <v>11664</v>
      </c>
      <c r="E264" t="s">
        <v>2</v>
      </c>
      <c r="F264" t="s">
        <v>3</v>
      </c>
      <c r="G264" t="s">
        <v>4</v>
      </c>
      <c r="H264" t="s">
        <v>144</v>
      </c>
      <c r="I264" s="1">
        <v>45015</v>
      </c>
      <c r="J264" s="1">
        <v>45017</v>
      </c>
      <c r="K264" s="1">
        <v>45068</v>
      </c>
      <c r="L264" s="1">
        <v>45068</v>
      </c>
      <c r="M264" s="2">
        <v>677000</v>
      </c>
      <c r="N264" t="s">
        <v>6</v>
      </c>
      <c r="O264" t="s">
        <v>15</v>
      </c>
      <c r="P264" t="s">
        <v>8</v>
      </c>
      <c r="Q264" s="4"/>
      <c r="R264" s="1">
        <v>45015</v>
      </c>
      <c r="S264" s="1">
        <v>45017</v>
      </c>
      <c r="T264" s="1">
        <v>45068</v>
      </c>
      <c r="U264" s="1">
        <v>45068</v>
      </c>
      <c r="V264" s="5">
        <v>0.14166666666666666</v>
      </c>
      <c r="W264">
        <v>51</v>
      </c>
      <c r="X264" s="6">
        <v>0</v>
      </c>
      <c r="Y264" s="6">
        <v>0</v>
      </c>
      <c r="Z264" s="6">
        <v>-2927.1223333333332</v>
      </c>
      <c r="AA264" s="6">
        <v>-2927.1223333333332</v>
      </c>
      <c r="AB264">
        <v>0</v>
      </c>
      <c r="AC264">
        <v>0</v>
      </c>
      <c r="AD264" s="7">
        <v>677000</v>
      </c>
      <c r="AE264" s="13">
        <v>3.0520000000000002E-2</v>
      </c>
      <c r="AF264" s="8">
        <v>0</v>
      </c>
      <c r="AG264" s="6">
        <v>0</v>
      </c>
      <c r="AH264" s="6">
        <v>0</v>
      </c>
      <c r="AI264" s="9">
        <v>-2927.1223333333332</v>
      </c>
      <c r="AJ264" t="s">
        <v>6</v>
      </c>
      <c r="AK264">
        <f t="shared" si="102"/>
        <v>3.052</v>
      </c>
      <c r="AL264" s="8">
        <f t="shared" si="96"/>
        <v>4.052E-2</v>
      </c>
      <c r="AM264" s="35">
        <f t="shared" si="97"/>
        <v>2.0520000000000004E-2</v>
      </c>
      <c r="AN264" s="4">
        <f t="shared" si="98"/>
        <v>2.0520000000000004E-2</v>
      </c>
      <c r="AO264" s="36">
        <f t="shared" si="99"/>
        <v>-3886.2056666666667</v>
      </c>
      <c r="AP264" s="37">
        <f t="shared" si="103"/>
        <v>-2927.1223333333332</v>
      </c>
      <c r="AQ264" s="36">
        <f t="shared" si="100"/>
        <v>-1968.0390000000004</v>
      </c>
      <c r="AR264" s="31">
        <v>44935</v>
      </c>
      <c r="AS264" s="32">
        <v>2.27</v>
      </c>
      <c r="AT264" s="10"/>
      <c r="BU264" s="1"/>
      <c r="CC264" s="11"/>
      <c r="CD264" s="11"/>
    </row>
    <row r="265" spans="1:82" ht="15" customHeight="1" x14ac:dyDescent="0.25">
      <c r="A265">
        <v>3625</v>
      </c>
      <c r="B265" t="s">
        <v>419</v>
      </c>
      <c r="C265" t="s">
        <v>420</v>
      </c>
      <c r="D265">
        <v>11665</v>
      </c>
      <c r="E265" t="s">
        <v>2</v>
      </c>
      <c r="F265" t="s">
        <v>3</v>
      </c>
      <c r="G265" t="s">
        <v>4</v>
      </c>
      <c r="H265" t="s">
        <v>95</v>
      </c>
      <c r="I265" s="1">
        <v>44882</v>
      </c>
      <c r="J265" s="1">
        <v>44953</v>
      </c>
      <c r="K265" s="1">
        <v>45043</v>
      </c>
      <c r="L265" s="1">
        <v>44953</v>
      </c>
      <c r="M265" s="2">
        <v>1546429.04</v>
      </c>
      <c r="N265" t="s">
        <v>6</v>
      </c>
      <c r="O265" t="s">
        <v>15</v>
      </c>
      <c r="P265" t="s">
        <v>8</v>
      </c>
      <c r="Q265" s="4">
        <v>2.1000000000000001E-2</v>
      </c>
      <c r="R265" s="1">
        <v>44882</v>
      </c>
      <c r="S265" s="1">
        <v>44953</v>
      </c>
      <c r="T265" s="1">
        <v>45043</v>
      </c>
      <c r="U265" s="1">
        <v>44953</v>
      </c>
      <c r="V265" s="5">
        <v>0.25</v>
      </c>
      <c r="W265">
        <v>90</v>
      </c>
      <c r="X265" s="6">
        <v>0</v>
      </c>
      <c r="Y265" s="6">
        <v>0</v>
      </c>
      <c r="Z265" s="6">
        <v>-6966.662825200001</v>
      </c>
      <c r="AA265" s="6">
        <v>-6966.662825200001</v>
      </c>
      <c r="AB265">
        <v>0</v>
      </c>
      <c r="AC265">
        <v>0</v>
      </c>
      <c r="AD265" s="7">
        <v>1546429.04</v>
      </c>
      <c r="AE265" s="13">
        <v>1.8020000000000001E-2</v>
      </c>
      <c r="AF265" s="8">
        <v>2.1000000000000001E-2</v>
      </c>
      <c r="AG265" s="6">
        <v>0</v>
      </c>
      <c r="AH265" s="6">
        <v>-8118.7524600000006</v>
      </c>
      <c r="AI265" s="9">
        <v>-15085.415285200001</v>
      </c>
      <c r="AJ265" t="s">
        <v>6</v>
      </c>
      <c r="AK265">
        <f t="shared" si="102"/>
        <v>1.802</v>
      </c>
      <c r="AL265" s="8">
        <f t="shared" si="96"/>
        <v>2.8020000000000003E-2</v>
      </c>
      <c r="AM265" s="35">
        <f t="shared" si="97"/>
        <v>8.0200000000000011E-3</v>
      </c>
      <c r="AN265" s="4">
        <f t="shared" si="98"/>
        <v>8.0200000000000011E-3</v>
      </c>
      <c r="AO265" s="36">
        <f t="shared" si="99"/>
        <v>-18951.487885200004</v>
      </c>
      <c r="AP265" s="37">
        <f t="shared" si="103"/>
        <v>-15085.415285200001</v>
      </c>
      <c r="AQ265" s="36">
        <f t="shared" si="100"/>
        <v>-11219.342685200001</v>
      </c>
      <c r="AR265" s="31">
        <v>44936</v>
      </c>
      <c r="AS265" s="32">
        <v>2.2839999999999998</v>
      </c>
      <c r="AT265" s="10"/>
      <c r="BU265" s="1"/>
      <c r="CC265" s="11"/>
      <c r="CD265" s="11"/>
    </row>
    <row r="266" spans="1:82" ht="15" customHeight="1" x14ac:dyDescent="0.25">
      <c r="A266">
        <v>39849</v>
      </c>
      <c r="B266" t="s">
        <v>421</v>
      </c>
      <c r="C266" t="s">
        <v>422</v>
      </c>
      <c r="D266">
        <v>11666</v>
      </c>
      <c r="E266" t="s">
        <v>2</v>
      </c>
      <c r="F266" t="s">
        <v>3</v>
      </c>
      <c r="G266" t="s">
        <v>4</v>
      </c>
      <c r="H266" t="s">
        <v>167</v>
      </c>
      <c r="I266" s="1">
        <v>44883</v>
      </c>
      <c r="J266" s="1">
        <v>44927</v>
      </c>
      <c r="K266" s="1">
        <v>45017</v>
      </c>
      <c r="L266" s="1">
        <v>44927</v>
      </c>
      <c r="M266" s="2">
        <v>1254096.46</v>
      </c>
      <c r="N266" t="s">
        <v>6</v>
      </c>
      <c r="O266" s="3" t="s">
        <v>15</v>
      </c>
      <c r="P266" t="s">
        <v>8</v>
      </c>
      <c r="Q266" s="4">
        <v>1.95E-2</v>
      </c>
      <c r="R266" s="1">
        <v>44883</v>
      </c>
      <c r="S266" s="1">
        <v>44927</v>
      </c>
      <c r="T266" s="1">
        <v>45017</v>
      </c>
      <c r="U266" s="1">
        <v>44927</v>
      </c>
      <c r="V266" s="5">
        <v>0.25</v>
      </c>
      <c r="W266">
        <v>90</v>
      </c>
      <c r="X266" s="6">
        <v>0</v>
      </c>
      <c r="Y266" s="6">
        <v>0</v>
      </c>
      <c r="Z266" s="6">
        <v>-5709.2741341499996</v>
      </c>
      <c r="AA266" s="6">
        <v>-5709.2741341499996</v>
      </c>
      <c r="AB266">
        <v>0</v>
      </c>
      <c r="AC266">
        <v>0</v>
      </c>
      <c r="AD266" s="7">
        <v>1254096.46</v>
      </c>
      <c r="AE266" s="13">
        <v>1.821E-2</v>
      </c>
      <c r="AF266" s="8">
        <v>1.95E-2</v>
      </c>
      <c r="AG266" s="6">
        <v>0</v>
      </c>
      <c r="AH266" s="6">
        <v>-6113.7202424999996</v>
      </c>
      <c r="AI266" s="9">
        <v>-11822.99437665</v>
      </c>
      <c r="AJ266" t="s">
        <v>6</v>
      </c>
      <c r="AK266">
        <f t="shared" si="102"/>
        <v>1.821</v>
      </c>
      <c r="AL266" s="8">
        <f t="shared" si="96"/>
        <v>2.8209999999999999E-2</v>
      </c>
      <c r="AM266" s="35">
        <f t="shared" si="97"/>
        <v>8.2100000000000003E-3</v>
      </c>
      <c r="AN266" s="4">
        <f t="shared" si="98"/>
        <v>8.2100000000000003E-3</v>
      </c>
      <c r="AO266" s="36">
        <f t="shared" si="99"/>
        <v>-14958.23552665</v>
      </c>
      <c r="AP266" s="37">
        <f t="shared" si="103"/>
        <v>-11822.99437665</v>
      </c>
      <c r="AQ266" s="36">
        <f t="shared" si="100"/>
        <v>-8687.7532266499984</v>
      </c>
      <c r="AR266" s="31">
        <v>44937</v>
      </c>
      <c r="AS266" s="32">
        <v>2.298</v>
      </c>
      <c r="AT266" s="10"/>
      <c r="BU266" s="1"/>
      <c r="CC266" s="11"/>
      <c r="CD266" s="11"/>
    </row>
    <row r="267" spans="1:82" ht="15" customHeight="1" x14ac:dyDescent="0.25">
      <c r="A267">
        <v>36579</v>
      </c>
      <c r="B267" t="s">
        <v>423</v>
      </c>
      <c r="C267" t="s">
        <v>424</v>
      </c>
      <c r="D267">
        <v>11667</v>
      </c>
      <c r="E267" t="s">
        <v>2</v>
      </c>
      <c r="F267" t="s">
        <v>3</v>
      </c>
      <c r="G267" t="s">
        <v>4</v>
      </c>
      <c r="H267" t="s">
        <v>56</v>
      </c>
      <c r="I267" s="1">
        <v>44924</v>
      </c>
      <c r="J267" s="1">
        <v>44927</v>
      </c>
      <c r="K267" s="1">
        <v>45017</v>
      </c>
      <c r="L267" s="1">
        <v>44927</v>
      </c>
      <c r="M267" s="2">
        <v>1515275.7</v>
      </c>
      <c r="N267" t="s">
        <v>6</v>
      </c>
      <c r="O267" s="3" t="s">
        <v>7</v>
      </c>
      <c r="P267" t="s">
        <v>8</v>
      </c>
      <c r="Q267" s="4">
        <v>1.2500000000000001E-2</v>
      </c>
      <c r="R267" s="1">
        <v>44924</v>
      </c>
      <c r="S267" s="1">
        <v>44927</v>
      </c>
      <c r="T267" s="1">
        <v>45017</v>
      </c>
      <c r="U267" s="1">
        <v>44927</v>
      </c>
      <c r="V267" s="5">
        <v>0.25</v>
      </c>
      <c r="W267">
        <v>90</v>
      </c>
      <c r="X267" s="6">
        <v>0</v>
      </c>
      <c r="Y267" s="6">
        <v>0</v>
      </c>
      <c r="Z267" s="6">
        <v>-8273.4053220000005</v>
      </c>
      <c r="AA267" s="6">
        <v>-8273.4053220000005</v>
      </c>
      <c r="AB267">
        <v>0</v>
      </c>
      <c r="AC267">
        <v>0</v>
      </c>
      <c r="AD267" s="7">
        <v>1515275.7</v>
      </c>
      <c r="AE267" s="13">
        <v>2.1840000000000002E-2</v>
      </c>
      <c r="AF267" s="8">
        <v>1.2500000000000001E-2</v>
      </c>
      <c r="AG267" s="6">
        <v>0</v>
      </c>
      <c r="AH267" s="6">
        <v>-4735.2365625000002</v>
      </c>
      <c r="AI267" s="9">
        <v>-13008.641884500001</v>
      </c>
      <c r="AJ267" t="s">
        <v>6</v>
      </c>
      <c r="AK267">
        <f t="shared" si="102"/>
        <v>2.1840000000000002</v>
      </c>
      <c r="AL267" s="8">
        <f t="shared" si="96"/>
        <v>3.184E-2</v>
      </c>
      <c r="AM267" s="35">
        <f t="shared" si="97"/>
        <v>1.1840000000000002E-2</v>
      </c>
      <c r="AN267" s="4">
        <f t="shared" si="98"/>
        <v>1.1840000000000002E-2</v>
      </c>
      <c r="AO267" s="36">
        <f t="shared" si="99"/>
        <v>-16796.8311345</v>
      </c>
      <c r="AP267" s="37">
        <f t="shared" si="103"/>
        <v>-13008.641884500001</v>
      </c>
      <c r="AQ267" s="36">
        <f t="shared" si="100"/>
        <v>-9220.4526344999995</v>
      </c>
      <c r="AR267" s="31">
        <v>44938</v>
      </c>
      <c r="AS267" s="32">
        <v>2.2879999999999998</v>
      </c>
      <c r="AT267" s="10"/>
      <c r="BU267" s="1"/>
      <c r="CC267" s="11"/>
      <c r="CD267" s="11"/>
    </row>
    <row r="268" spans="1:82" ht="15" customHeight="1" x14ac:dyDescent="0.25">
      <c r="A268">
        <v>38243</v>
      </c>
      <c r="B268" t="s">
        <v>1482</v>
      </c>
      <c r="C268" t="s">
        <v>1483</v>
      </c>
      <c r="D268">
        <v>11668</v>
      </c>
      <c r="E268" t="s">
        <v>2</v>
      </c>
      <c r="F268" t="s">
        <v>3</v>
      </c>
      <c r="G268" t="s">
        <v>4</v>
      </c>
      <c r="H268" t="s">
        <v>95</v>
      </c>
      <c r="I268" s="1">
        <v>44924</v>
      </c>
      <c r="J268" s="1">
        <v>44927</v>
      </c>
      <c r="K268" s="1">
        <v>45017</v>
      </c>
      <c r="L268" s="1">
        <v>44927</v>
      </c>
      <c r="M268" s="2">
        <v>1425000</v>
      </c>
      <c r="N268" t="s">
        <v>6</v>
      </c>
      <c r="O268" t="s">
        <v>15</v>
      </c>
      <c r="P268" t="s">
        <v>8</v>
      </c>
      <c r="Q268" s="4">
        <v>2.3E-2</v>
      </c>
      <c r="R268" s="1">
        <v>44924</v>
      </c>
      <c r="S268" s="1">
        <v>44927</v>
      </c>
      <c r="T268" s="1">
        <v>45017</v>
      </c>
      <c r="U268" s="1">
        <v>44927</v>
      </c>
      <c r="V268" s="5">
        <v>0.25</v>
      </c>
      <c r="W268">
        <v>90</v>
      </c>
      <c r="X268" s="6">
        <v>0</v>
      </c>
      <c r="Y268" s="6">
        <v>0</v>
      </c>
      <c r="Z268" s="6">
        <v>-7780.5000000000009</v>
      </c>
      <c r="AA268" s="6">
        <v>-7780.5000000000009</v>
      </c>
      <c r="AB268">
        <v>0</v>
      </c>
      <c r="AC268">
        <v>0</v>
      </c>
      <c r="AD268" s="7">
        <v>1425000</v>
      </c>
      <c r="AE268" s="13">
        <v>2.1840000000000002E-2</v>
      </c>
      <c r="AF268" s="8">
        <v>2.3E-2</v>
      </c>
      <c r="AG268" s="6">
        <v>0</v>
      </c>
      <c r="AH268" s="6">
        <v>-8193.75</v>
      </c>
      <c r="AI268" s="9">
        <v>-15974.25</v>
      </c>
      <c r="AJ268" t="s">
        <v>6</v>
      </c>
      <c r="AK268">
        <f t="shared" si="102"/>
        <v>2.1840000000000002</v>
      </c>
      <c r="AL268" s="8">
        <f t="shared" si="96"/>
        <v>3.184E-2</v>
      </c>
      <c r="AM268" s="35">
        <f t="shared" si="97"/>
        <v>1.1840000000000002E-2</v>
      </c>
      <c r="AN268" s="4">
        <f t="shared" si="98"/>
        <v>1.1840000000000002E-2</v>
      </c>
      <c r="AO268" s="36">
        <f t="shared" si="99"/>
        <v>-19536.75</v>
      </c>
      <c r="AP268" s="37">
        <f t="shared" si="103"/>
        <v>-15974.25</v>
      </c>
      <c r="AQ268" s="36">
        <f t="shared" si="100"/>
        <v>-12411.750000000002</v>
      </c>
      <c r="AR268" s="31">
        <v>44939</v>
      </c>
      <c r="AS268" s="32">
        <v>2.3279999999999998</v>
      </c>
      <c r="AT268" s="10"/>
      <c r="BU268" s="1"/>
      <c r="CC268" s="11"/>
      <c r="CD268" s="11"/>
    </row>
    <row r="269" spans="1:82" ht="15" customHeight="1" x14ac:dyDescent="0.25">
      <c r="A269">
        <v>38245</v>
      </c>
      <c r="B269" t="s">
        <v>1482</v>
      </c>
      <c r="C269" t="s">
        <v>1483</v>
      </c>
      <c r="D269">
        <v>11668</v>
      </c>
      <c r="E269" t="s">
        <v>2</v>
      </c>
      <c r="F269" t="s">
        <v>3</v>
      </c>
      <c r="G269" t="s">
        <v>4</v>
      </c>
      <c r="H269" t="s">
        <v>95</v>
      </c>
      <c r="I269" s="1">
        <v>45015</v>
      </c>
      <c r="J269" s="1">
        <v>45017</v>
      </c>
      <c r="K269" s="1">
        <v>45029</v>
      </c>
      <c r="L269" s="1">
        <v>45029</v>
      </c>
      <c r="M269" s="2">
        <v>1425000</v>
      </c>
      <c r="N269" t="s">
        <v>6</v>
      </c>
      <c r="O269" t="s">
        <v>15</v>
      </c>
      <c r="P269" t="s">
        <v>8</v>
      </c>
      <c r="Q269" s="4"/>
      <c r="R269" s="1">
        <v>45015</v>
      </c>
      <c r="S269" s="1">
        <v>45017</v>
      </c>
      <c r="T269" s="1">
        <v>45029</v>
      </c>
      <c r="U269" s="1">
        <v>45017</v>
      </c>
      <c r="V269" s="5">
        <v>3.3333333333333333E-2</v>
      </c>
      <c r="W269">
        <v>12</v>
      </c>
      <c r="X269" s="6">
        <v>0</v>
      </c>
      <c r="Y269" s="6">
        <v>0</v>
      </c>
      <c r="Z269" s="6">
        <v>-1449.7</v>
      </c>
      <c r="AA269" s="6">
        <v>-1449.7</v>
      </c>
      <c r="AB269">
        <v>0</v>
      </c>
      <c r="AC269">
        <v>0</v>
      </c>
      <c r="AD269" s="7">
        <v>1425000</v>
      </c>
      <c r="AE269" s="13">
        <v>3.0520000000000002E-2</v>
      </c>
      <c r="AF269" s="8">
        <v>0</v>
      </c>
      <c r="AG269" s="6">
        <v>0</v>
      </c>
      <c r="AH269" s="6">
        <v>0</v>
      </c>
      <c r="AI269" s="9">
        <v>-1449.7</v>
      </c>
      <c r="AJ269" t="s">
        <v>6</v>
      </c>
      <c r="AK269">
        <f t="shared" si="102"/>
        <v>3.052</v>
      </c>
      <c r="AL269" s="8">
        <f t="shared" si="96"/>
        <v>4.052E-2</v>
      </c>
      <c r="AM269" s="35">
        <f t="shared" si="97"/>
        <v>2.0520000000000004E-2</v>
      </c>
      <c r="AN269" s="4">
        <f t="shared" si="98"/>
        <v>2.0520000000000004E-2</v>
      </c>
      <c r="AO269" s="36">
        <f t="shared" si="99"/>
        <v>-1924.7</v>
      </c>
      <c r="AP269" s="37">
        <f t="shared" si="103"/>
        <v>-1449.7</v>
      </c>
      <c r="AQ269" s="36">
        <f t="shared" si="100"/>
        <v>-974.70000000000016</v>
      </c>
      <c r="AR269" s="31">
        <v>44942</v>
      </c>
      <c r="AS269" s="32">
        <v>2.3340000000000001</v>
      </c>
      <c r="AT269" s="10"/>
      <c r="BU269" s="1"/>
      <c r="CC269" s="11"/>
      <c r="CD269" s="11"/>
    </row>
    <row r="270" spans="1:82" ht="15" customHeight="1" x14ac:dyDescent="0.25">
      <c r="A270">
        <v>38244</v>
      </c>
      <c r="B270" t="s">
        <v>1482</v>
      </c>
      <c r="C270" t="s">
        <v>1483</v>
      </c>
      <c r="D270">
        <v>11668</v>
      </c>
      <c r="E270" t="s">
        <v>2</v>
      </c>
      <c r="F270" t="s">
        <v>3</v>
      </c>
      <c r="G270" t="s">
        <v>4</v>
      </c>
      <c r="H270" t="s">
        <v>95</v>
      </c>
      <c r="I270" s="1">
        <v>45015</v>
      </c>
      <c r="J270" s="1">
        <v>45017</v>
      </c>
      <c r="K270" s="1">
        <v>45029</v>
      </c>
      <c r="L270" s="1">
        <v>45017</v>
      </c>
      <c r="M270" s="2">
        <v>1425000</v>
      </c>
      <c r="N270" t="s">
        <v>6</v>
      </c>
      <c r="O270" t="s">
        <v>15</v>
      </c>
      <c r="P270" t="s">
        <v>8</v>
      </c>
      <c r="Q270" s="4">
        <v>2.3E-2</v>
      </c>
      <c r="R270" s="1">
        <v>45015</v>
      </c>
      <c r="S270" s="1">
        <v>45017</v>
      </c>
      <c r="T270" s="1">
        <v>45029</v>
      </c>
      <c r="U270" s="1">
        <v>45029</v>
      </c>
      <c r="V270" s="5">
        <v>3.3333333333333333E-2</v>
      </c>
      <c r="W270">
        <v>12</v>
      </c>
      <c r="X270" s="6">
        <v>0</v>
      </c>
      <c r="Y270" s="6">
        <v>0</v>
      </c>
      <c r="Z270" s="6">
        <v>-1449.7</v>
      </c>
      <c r="AA270" s="6">
        <v>-1449.7</v>
      </c>
      <c r="AB270">
        <v>0</v>
      </c>
      <c r="AC270">
        <v>0</v>
      </c>
      <c r="AD270" s="7">
        <v>1425000</v>
      </c>
      <c r="AE270" s="13">
        <v>3.0520000000000002E-2</v>
      </c>
      <c r="AF270" s="8">
        <v>2.3E-2</v>
      </c>
      <c r="AG270" s="6">
        <v>0</v>
      </c>
      <c r="AH270" s="6">
        <v>-1092.5</v>
      </c>
      <c r="AI270" s="9">
        <v>-2542.1999999999998</v>
      </c>
      <c r="AJ270" t="s">
        <v>6</v>
      </c>
      <c r="AK270">
        <f t="shared" si="102"/>
        <v>3.052</v>
      </c>
      <c r="AL270" s="8">
        <f t="shared" si="96"/>
        <v>4.052E-2</v>
      </c>
      <c r="AM270" s="35">
        <f t="shared" si="97"/>
        <v>2.0520000000000004E-2</v>
      </c>
      <c r="AN270" s="4">
        <f t="shared" si="98"/>
        <v>2.0520000000000004E-2</v>
      </c>
      <c r="AO270" s="36">
        <f t="shared" si="99"/>
        <v>-3017.1999999999994</v>
      </c>
      <c r="AP270" s="37">
        <f t="shared" si="103"/>
        <v>-2542.1999999999998</v>
      </c>
      <c r="AQ270" s="36">
        <f t="shared" si="100"/>
        <v>-2067.2000000000003</v>
      </c>
      <c r="AR270" s="31">
        <v>44943</v>
      </c>
      <c r="AS270" s="32">
        <v>2.335</v>
      </c>
      <c r="AT270" s="10"/>
      <c r="BU270" s="1"/>
      <c r="CC270" s="11"/>
      <c r="CD270" s="11"/>
    </row>
    <row r="271" spans="1:82" ht="15" customHeight="1" x14ac:dyDescent="0.25">
      <c r="A271">
        <v>53431</v>
      </c>
      <c r="B271" t="s">
        <v>425</v>
      </c>
      <c r="C271" t="s">
        <v>426</v>
      </c>
      <c r="D271">
        <v>11670</v>
      </c>
      <c r="E271" t="s">
        <v>55</v>
      </c>
      <c r="F271" t="s">
        <v>3</v>
      </c>
      <c r="G271" t="s">
        <v>4</v>
      </c>
      <c r="H271" t="s">
        <v>56</v>
      </c>
      <c r="I271" s="1">
        <v>44941</v>
      </c>
      <c r="J271" s="1">
        <v>44944</v>
      </c>
      <c r="K271" s="1">
        <v>44975</v>
      </c>
      <c r="L271" s="1">
        <v>44975</v>
      </c>
      <c r="M271" s="2">
        <v>729712.59</v>
      </c>
      <c r="N271" t="s">
        <v>6</v>
      </c>
      <c r="O271" t="s">
        <v>57</v>
      </c>
      <c r="P271" t="s">
        <v>8</v>
      </c>
      <c r="Q271" s="4">
        <v>1.8700000000000001E-2</v>
      </c>
      <c r="R271" s="1">
        <v>44941</v>
      </c>
      <c r="S271" s="1">
        <v>44944</v>
      </c>
      <c r="T271" s="1">
        <v>44975</v>
      </c>
      <c r="U271" s="1">
        <v>44975</v>
      </c>
      <c r="V271" s="5">
        <v>8.611111111111111E-2</v>
      </c>
      <c r="W271">
        <v>31</v>
      </c>
      <c r="X271" s="6">
        <v>0</v>
      </c>
      <c r="Y271" s="6">
        <v>0</v>
      </c>
      <c r="Z271" s="6">
        <v>-1198.91778537</v>
      </c>
      <c r="AA271" s="6">
        <v>-1198.91778537</v>
      </c>
      <c r="AB271">
        <v>0</v>
      </c>
      <c r="AC271">
        <v>0</v>
      </c>
      <c r="AD271" s="7">
        <v>729712.59</v>
      </c>
      <c r="AE271" s="13">
        <v>1.908E-2</v>
      </c>
      <c r="AF271" s="8">
        <v>1.8700000000000001E-2</v>
      </c>
      <c r="AG271" s="6">
        <v>0</v>
      </c>
      <c r="AH271" s="6">
        <v>-1175.0399678416668</v>
      </c>
      <c r="AI271" s="9">
        <v>-2373.9577532116668</v>
      </c>
      <c r="AJ271" t="s">
        <v>6</v>
      </c>
      <c r="AK271">
        <f>VLOOKUP(I271,$AR$3:$AS$604,2,TRUE)</f>
        <v>2.3279999999999998</v>
      </c>
      <c r="AL271" s="8">
        <f t="shared" si="96"/>
        <v>3.3279999999999997E-2</v>
      </c>
      <c r="AM271" s="35">
        <f t="shared" si="97"/>
        <v>1.3279999999999998E-2</v>
      </c>
      <c r="AN271" s="4">
        <f t="shared" si="98"/>
        <v>1.3279999999999998E-2</v>
      </c>
      <c r="AO271" s="36">
        <f t="shared" si="99"/>
        <v>-3266.2340924283335</v>
      </c>
      <c r="AP271" s="37">
        <f t="shared" si="103"/>
        <v>-2373.9577532116668</v>
      </c>
      <c r="AQ271" s="36">
        <f t="shared" si="100"/>
        <v>-2009.5068540950001</v>
      </c>
      <c r="AR271" s="31">
        <v>44944</v>
      </c>
      <c r="AS271" s="32">
        <v>2.3420000000000001</v>
      </c>
      <c r="AT271" s="10"/>
      <c r="BU271" s="1"/>
      <c r="CC271" s="11"/>
      <c r="CD271" s="11"/>
    </row>
    <row r="272" spans="1:82" ht="15" customHeight="1" x14ac:dyDescent="0.25">
      <c r="A272">
        <v>53432</v>
      </c>
      <c r="B272" t="s">
        <v>425</v>
      </c>
      <c r="C272" t="s">
        <v>426</v>
      </c>
      <c r="D272">
        <v>11670</v>
      </c>
      <c r="E272" t="s">
        <v>55</v>
      </c>
      <c r="F272" t="s">
        <v>3</v>
      </c>
      <c r="G272" t="s">
        <v>4</v>
      </c>
      <c r="H272" t="s">
        <v>56</v>
      </c>
      <c r="I272" s="1">
        <v>44972</v>
      </c>
      <c r="J272" s="1">
        <v>44975</v>
      </c>
      <c r="K272" s="1">
        <v>45003</v>
      </c>
      <c r="L272" s="1">
        <v>45003</v>
      </c>
      <c r="M272" s="2">
        <v>698165.73</v>
      </c>
      <c r="N272" t="s">
        <v>6</v>
      </c>
      <c r="O272" t="s">
        <v>57</v>
      </c>
      <c r="P272" t="s">
        <v>8</v>
      </c>
      <c r="Q272" s="4">
        <v>1.8700000000000001E-2</v>
      </c>
      <c r="R272" s="1">
        <v>44972</v>
      </c>
      <c r="S272" s="1">
        <v>44975</v>
      </c>
      <c r="T272" s="1">
        <v>45003</v>
      </c>
      <c r="U272" s="1">
        <v>45003</v>
      </c>
      <c r="V272" s="5">
        <v>7.7777777777777779E-2</v>
      </c>
      <c r="W272">
        <v>28</v>
      </c>
      <c r="X272" s="6">
        <v>0</v>
      </c>
      <c r="Y272" s="6">
        <v>0</v>
      </c>
      <c r="Z272" s="6">
        <v>-1305.9577849499999</v>
      </c>
      <c r="AA272" s="6">
        <v>-1305.9577849499999</v>
      </c>
      <c r="AB272">
        <v>0</v>
      </c>
      <c r="AC272">
        <v>0</v>
      </c>
      <c r="AD272" s="7">
        <v>698165.73</v>
      </c>
      <c r="AE272" s="13">
        <v>2.4049999999999998E-2</v>
      </c>
      <c r="AF272" s="8">
        <v>1.8700000000000001E-2</v>
      </c>
      <c r="AG272" s="6">
        <v>0</v>
      </c>
      <c r="AH272" s="6">
        <v>-1015.4432673000001</v>
      </c>
      <c r="AI272" s="9">
        <v>-2321.4010522500002</v>
      </c>
      <c r="AJ272" t="s">
        <v>6</v>
      </c>
      <c r="AK272">
        <f>VLOOKUP(I272,$AR$3:$AS$604,2,FALSE)</f>
        <v>2.6819999999999999</v>
      </c>
      <c r="AL272" s="8">
        <f t="shared" si="96"/>
        <v>3.6819999999999999E-2</v>
      </c>
      <c r="AM272" s="35">
        <f t="shared" si="97"/>
        <v>1.6820000000000002E-2</v>
      </c>
      <c r="AN272" s="4">
        <f t="shared" si="98"/>
        <v>1.6820000000000002E-2</v>
      </c>
      <c r="AO272" s="36">
        <f t="shared" si="99"/>
        <v>-3014.83477008</v>
      </c>
      <c r="AP272" s="37">
        <f t="shared" si="103"/>
        <v>-2321.4010522500002</v>
      </c>
      <c r="AQ272" s="36">
        <f t="shared" si="100"/>
        <v>-1928.7991900800002</v>
      </c>
      <c r="AR272" s="31">
        <v>44945</v>
      </c>
      <c r="AS272" s="32">
        <v>2.3929999999999998</v>
      </c>
      <c r="AT272" s="10"/>
      <c r="BU272" s="1"/>
      <c r="CC272" s="11"/>
      <c r="CD272" s="11"/>
    </row>
    <row r="273" spans="1:82" ht="15" customHeight="1" x14ac:dyDescent="0.25">
      <c r="A273">
        <v>53433</v>
      </c>
      <c r="B273" t="s">
        <v>425</v>
      </c>
      <c r="C273" t="s">
        <v>426</v>
      </c>
      <c r="D273">
        <v>11670</v>
      </c>
      <c r="E273" t="s">
        <v>55</v>
      </c>
      <c r="F273" t="s">
        <v>3</v>
      </c>
      <c r="G273" t="s">
        <v>4</v>
      </c>
      <c r="H273" t="s">
        <v>56</v>
      </c>
      <c r="I273" s="1">
        <v>45000</v>
      </c>
      <c r="J273" s="1">
        <v>45003</v>
      </c>
      <c r="K273" s="1">
        <v>45034</v>
      </c>
      <c r="L273" s="1">
        <v>45034</v>
      </c>
      <c r="M273" s="2">
        <v>666557.81999999995</v>
      </c>
      <c r="N273" t="s">
        <v>6</v>
      </c>
      <c r="O273" t="s">
        <v>57</v>
      </c>
      <c r="P273" t="s">
        <v>8</v>
      </c>
      <c r="Q273" s="4">
        <v>1.8700000000000001E-2</v>
      </c>
      <c r="R273" s="1">
        <v>45000</v>
      </c>
      <c r="S273" s="1">
        <v>45003</v>
      </c>
      <c r="T273" s="1">
        <v>45034</v>
      </c>
      <c r="U273" s="1">
        <v>45034</v>
      </c>
      <c r="V273" s="5">
        <v>8.611111111111111E-2</v>
      </c>
      <c r="W273">
        <v>31</v>
      </c>
      <c r="X273" s="6">
        <v>0</v>
      </c>
      <c r="Y273" s="6">
        <v>0</v>
      </c>
      <c r="Z273" s="6">
        <v>-1500.9586021750001</v>
      </c>
      <c r="AA273" s="6">
        <v>-1500.9586021750001</v>
      </c>
      <c r="AB273">
        <v>0</v>
      </c>
      <c r="AC273">
        <v>0</v>
      </c>
      <c r="AD273" s="7">
        <v>666557.81999999995</v>
      </c>
      <c r="AE273" s="13">
        <v>2.6150000000000003E-2</v>
      </c>
      <c r="AF273" s="8">
        <v>1.8700000000000001E-2</v>
      </c>
      <c r="AG273" s="6">
        <v>0</v>
      </c>
      <c r="AH273" s="6">
        <v>-1073.34324515</v>
      </c>
      <c r="AI273" s="9">
        <v>-2574.3018473250004</v>
      </c>
      <c r="AJ273" t="s">
        <v>6</v>
      </c>
      <c r="AK273">
        <f>VLOOKUP(I273,$AR$3:$AS$604,2,FALSE)</f>
        <v>2.8149999999999999</v>
      </c>
      <c r="AL273" s="8">
        <f t="shared" si="96"/>
        <v>3.8149999999999996E-2</v>
      </c>
      <c r="AM273" s="35">
        <f t="shared" si="97"/>
        <v>1.8149999999999999E-2</v>
      </c>
      <c r="AN273" s="4">
        <f t="shared" si="98"/>
        <v>1.8149999999999999E-2</v>
      </c>
      <c r="AO273" s="36">
        <f t="shared" si="99"/>
        <v>-3263.0782613249999</v>
      </c>
      <c r="AP273" s="37">
        <f t="shared" si="103"/>
        <v>-2574.3018473250004</v>
      </c>
      <c r="AQ273" s="36">
        <f t="shared" si="100"/>
        <v>-2115.117571325</v>
      </c>
      <c r="AR273" s="31">
        <v>44946</v>
      </c>
      <c r="AS273" s="32">
        <v>2.4169999999999998</v>
      </c>
      <c r="AT273" s="10"/>
      <c r="BU273" s="1"/>
      <c r="CC273" s="11"/>
      <c r="CD273" s="11"/>
    </row>
    <row r="274" spans="1:82" ht="15" customHeight="1" x14ac:dyDescent="0.25">
      <c r="A274">
        <v>53434</v>
      </c>
      <c r="B274" t="s">
        <v>425</v>
      </c>
      <c r="C274" t="s">
        <v>426</v>
      </c>
      <c r="D274">
        <v>11670</v>
      </c>
      <c r="E274" t="s">
        <v>55</v>
      </c>
      <c r="F274" t="s">
        <v>3</v>
      </c>
      <c r="G274" t="s">
        <v>4</v>
      </c>
      <c r="H274" t="s">
        <v>56</v>
      </c>
      <c r="I274" s="1">
        <v>45031</v>
      </c>
      <c r="J274" s="1">
        <v>45034</v>
      </c>
      <c r="K274" s="1">
        <v>45064</v>
      </c>
      <c r="L274" s="1">
        <v>45064</v>
      </c>
      <c r="M274" s="2">
        <v>634888.75</v>
      </c>
      <c r="N274" t="s">
        <v>6</v>
      </c>
      <c r="O274" t="s">
        <v>57</v>
      </c>
      <c r="P274" t="s">
        <v>8</v>
      </c>
      <c r="Q274" s="4">
        <v>1.8700000000000001E-2</v>
      </c>
      <c r="R274" s="1">
        <v>45031</v>
      </c>
      <c r="S274" s="1">
        <v>45034</v>
      </c>
      <c r="T274" s="1">
        <v>45064</v>
      </c>
      <c r="U274" s="1">
        <v>45064</v>
      </c>
      <c r="V274" s="5">
        <v>8.3333333333333329E-2</v>
      </c>
      <c r="W274">
        <v>30</v>
      </c>
      <c r="X274" s="6">
        <v>0</v>
      </c>
      <c r="Y274" s="6">
        <v>0</v>
      </c>
      <c r="Z274" s="6">
        <v>-1559.7100291666666</v>
      </c>
      <c r="AA274" s="6">
        <v>-1559.7100291666666</v>
      </c>
      <c r="AB274">
        <v>0</v>
      </c>
      <c r="AC274">
        <v>0</v>
      </c>
      <c r="AD274" s="7">
        <v>634888.75</v>
      </c>
      <c r="AE274" s="13">
        <v>2.9479999999999999E-2</v>
      </c>
      <c r="AF274" s="8">
        <v>1.8700000000000001E-2</v>
      </c>
      <c r="AG274" s="6">
        <v>0</v>
      </c>
      <c r="AH274" s="6">
        <v>-989.36830208333333</v>
      </c>
      <c r="AI274" s="9">
        <v>-2549.0783312499998</v>
      </c>
      <c r="AJ274" t="s">
        <v>6</v>
      </c>
      <c r="AK274">
        <f>VLOOKUP(I274,$AR$3:$AS$604,2,TRUE)</f>
        <v>3.1749999999999998</v>
      </c>
      <c r="AL274" s="8">
        <f t="shared" si="96"/>
        <v>4.1750000000000002E-2</v>
      </c>
      <c r="AM274" s="35">
        <f t="shared" si="97"/>
        <v>2.1749999999999999E-2</v>
      </c>
      <c r="AN274" s="4">
        <f t="shared" si="98"/>
        <v>2.1749999999999999E-2</v>
      </c>
      <c r="AO274" s="36">
        <f t="shared" si="99"/>
        <v>-3198.2520781250005</v>
      </c>
      <c r="AP274" s="37">
        <f t="shared" si="103"/>
        <v>-2549.0783312499998</v>
      </c>
      <c r="AQ274" s="36">
        <f t="shared" si="100"/>
        <v>-2140.1041614583332</v>
      </c>
      <c r="AR274" s="31">
        <v>44949</v>
      </c>
      <c r="AS274" s="32">
        <v>2.4489999999999998</v>
      </c>
      <c r="AT274" s="10"/>
      <c r="BU274" s="1"/>
      <c r="CC274" s="11"/>
      <c r="CD274" s="11"/>
    </row>
    <row r="275" spans="1:82" ht="15" customHeight="1" x14ac:dyDescent="0.25">
      <c r="A275">
        <v>53435</v>
      </c>
      <c r="B275" t="s">
        <v>425</v>
      </c>
      <c r="C275" t="s">
        <v>426</v>
      </c>
      <c r="D275">
        <v>11670</v>
      </c>
      <c r="E275" t="s">
        <v>55</v>
      </c>
      <c r="F275" t="s">
        <v>3</v>
      </c>
      <c r="G275" t="s">
        <v>4</v>
      </c>
      <c r="H275" t="s">
        <v>56</v>
      </c>
      <c r="I275" s="1">
        <v>45061</v>
      </c>
      <c r="J275" s="1">
        <v>45064</v>
      </c>
      <c r="K275" s="1">
        <v>45095</v>
      </c>
      <c r="L275" s="1">
        <v>45095</v>
      </c>
      <c r="M275" s="2">
        <v>603158.4</v>
      </c>
      <c r="N275" t="s">
        <v>6</v>
      </c>
      <c r="O275" t="s">
        <v>57</v>
      </c>
      <c r="P275" t="s">
        <v>8</v>
      </c>
      <c r="Q275" s="4">
        <v>1.8700000000000001E-2</v>
      </c>
      <c r="R275" s="1">
        <v>45061</v>
      </c>
      <c r="S275" s="1">
        <v>45064</v>
      </c>
      <c r="T275" s="1">
        <v>45095</v>
      </c>
      <c r="U275" s="1">
        <v>45095</v>
      </c>
      <c r="V275" s="5">
        <v>8.611111111111111E-2</v>
      </c>
      <c r="W275">
        <v>31</v>
      </c>
      <c r="X275" s="6">
        <v>0</v>
      </c>
      <c r="Y275" s="6">
        <v>0</v>
      </c>
      <c r="Z275" s="6">
        <v>-1636.0671600000001</v>
      </c>
      <c r="AA275" s="6">
        <v>-1636.0671600000001</v>
      </c>
      <c r="AB275">
        <v>0</v>
      </c>
      <c r="AC275">
        <v>0</v>
      </c>
      <c r="AD275" s="7">
        <v>603158.4</v>
      </c>
      <c r="AE275" s="13">
        <v>3.15E-2</v>
      </c>
      <c r="AF275" s="8">
        <v>1.8700000000000001E-2</v>
      </c>
      <c r="AG275" s="6">
        <v>0</v>
      </c>
      <c r="AH275" s="6">
        <v>-971.25256800000011</v>
      </c>
      <c r="AI275" s="9">
        <v>-2607.3197280000004</v>
      </c>
      <c r="AJ275" t="s">
        <v>6</v>
      </c>
      <c r="AK275">
        <f>VLOOKUP(I275,$AR$3:$AS$604,2,FALSE)</f>
        <v>3.3580000000000001</v>
      </c>
      <c r="AL275" s="8">
        <f t="shared" si="96"/>
        <v>4.3580000000000001E-2</v>
      </c>
      <c r="AM275" s="35">
        <f t="shared" si="97"/>
        <v>2.3579999999999997E-2</v>
      </c>
      <c r="AN275" s="4">
        <f t="shared" si="98"/>
        <v>2.3579999999999997E-2</v>
      </c>
      <c r="AO275" s="36">
        <f t="shared" si="99"/>
        <v>-3234.7384992000002</v>
      </c>
      <c r="AP275" s="37">
        <f t="shared" si="103"/>
        <v>-2607.3197280000004</v>
      </c>
      <c r="AQ275" s="36">
        <f t="shared" si="100"/>
        <v>-2195.9656992</v>
      </c>
      <c r="AR275" s="31">
        <v>44950</v>
      </c>
      <c r="AS275" s="32">
        <v>2.5009999999999999</v>
      </c>
      <c r="AT275" s="10"/>
      <c r="BU275" s="1"/>
      <c r="CC275" s="11"/>
      <c r="CD275" s="11"/>
    </row>
    <row r="276" spans="1:82" ht="15" customHeight="1" x14ac:dyDescent="0.25">
      <c r="A276">
        <v>2062</v>
      </c>
      <c r="B276" t="s">
        <v>427</v>
      </c>
      <c r="C276" t="s">
        <v>428</v>
      </c>
      <c r="D276">
        <v>11671</v>
      </c>
      <c r="E276" t="s">
        <v>2</v>
      </c>
      <c r="F276" t="s">
        <v>3</v>
      </c>
      <c r="G276" t="s">
        <v>4</v>
      </c>
      <c r="H276" t="s">
        <v>95</v>
      </c>
      <c r="I276" s="1">
        <v>45004</v>
      </c>
      <c r="J276" s="1">
        <v>45004</v>
      </c>
      <c r="K276" s="1">
        <v>45096</v>
      </c>
      <c r="L276" s="1">
        <v>45096</v>
      </c>
      <c r="M276" s="2">
        <v>1130093.77</v>
      </c>
      <c r="N276" t="s">
        <v>6</v>
      </c>
      <c r="O276" t="s">
        <v>15</v>
      </c>
      <c r="P276" t="s">
        <v>8</v>
      </c>
      <c r="Q276" s="4">
        <v>1.95E-2</v>
      </c>
      <c r="R276" s="1">
        <v>45004</v>
      </c>
      <c r="S276" s="1">
        <v>45004</v>
      </c>
      <c r="T276" s="1">
        <v>45096</v>
      </c>
      <c r="U276" s="1">
        <v>45096</v>
      </c>
      <c r="V276" s="5">
        <v>0.25555555555555554</v>
      </c>
      <c r="W276">
        <v>92</v>
      </c>
      <c r="X276" s="6">
        <v>0</v>
      </c>
      <c r="Y276" s="6">
        <v>0</v>
      </c>
      <c r="Z276" s="6">
        <v>-7942.0478836111106</v>
      </c>
      <c r="AA276" s="6">
        <v>-7942.0478836111106</v>
      </c>
      <c r="AB276">
        <v>0</v>
      </c>
      <c r="AC276">
        <v>0</v>
      </c>
      <c r="AD276" s="7">
        <v>1130093.77</v>
      </c>
      <c r="AE276" s="13">
        <v>2.75E-2</v>
      </c>
      <c r="AF276" s="8">
        <v>1.95E-2</v>
      </c>
      <c r="AG276" s="6">
        <v>0</v>
      </c>
      <c r="AH276" s="6">
        <v>-5631.6339538333332</v>
      </c>
      <c r="AI276" s="9">
        <v>-13573.681837444445</v>
      </c>
      <c r="AJ276" t="s">
        <v>6</v>
      </c>
      <c r="AK276">
        <f>VLOOKUP(I276,$AR$3:$AS$604,2,TRUE)</f>
        <v>2.75</v>
      </c>
      <c r="AL276" s="8">
        <f t="shared" si="96"/>
        <v>3.7499999999999999E-2</v>
      </c>
      <c r="AM276" s="35">
        <f t="shared" si="97"/>
        <v>1.7500000000000002E-2</v>
      </c>
      <c r="AN276" s="4">
        <f t="shared" si="98"/>
        <v>1.7500000000000002E-2</v>
      </c>
      <c r="AO276" s="36">
        <f t="shared" si="99"/>
        <v>-16461.699249666664</v>
      </c>
      <c r="AP276" s="37">
        <f t="shared" si="103"/>
        <v>-13573.681837444445</v>
      </c>
      <c r="AQ276" s="36">
        <f t="shared" si="100"/>
        <v>-10685.664425222221</v>
      </c>
      <c r="AR276" s="31">
        <v>44951</v>
      </c>
      <c r="AS276" s="32">
        <v>2.4580000000000002</v>
      </c>
      <c r="AT276" s="10"/>
      <c r="BU276" s="1"/>
      <c r="CC276" s="11"/>
      <c r="CD276" s="11"/>
    </row>
    <row r="277" spans="1:82" ht="15" customHeight="1" x14ac:dyDescent="0.25">
      <c r="A277">
        <v>41357</v>
      </c>
      <c r="B277" t="s">
        <v>429</v>
      </c>
      <c r="C277" t="s">
        <v>430</v>
      </c>
      <c r="D277">
        <v>11672</v>
      </c>
      <c r="E277" t="s">
        <v>55</v>
      </c>
      <c r="F277" t="s">
        <v>3</v>
      </c>
      <c r="G277" t="s">
        <v>4</v>
      </c>
      <c r="H277" t="s">
        <v>281</v>
      </c>
      <c r="I277" s="1">
        <v>44924</v>
      </c>
      <c r="J277" s="1">
        <v>44927</v>
      </c>
      <c r="K277" s="1">
        <v>44958</v>
      </c>
      <c r="L277" s="1">
        <v>44958</v>
      </c>
      <c r="M277" s="2">
        <v>1296999.1599999999</v>
      </c>
      <c r="N277" t="s">
        <v>6</v>
      </c>
      <c r="O277">
        <v>0</v>
      </c>
      <c r="P277" t="s">
        <v>109</v>
      </c>
      <c r="Q277" s="4"/>
      <c r="R277" s="1">
        <v>44924</v>
      </c>
      <c r="S277" s="1">
        <v>44927</v>
      </c>
      <c r="T277" s="1">
        <v>44958</v>
      </c>
      <c r="U277" s="1">
        <v>44958</v>
      </c>
      <c r="V277" s="5">
        <v>8.3333333333333329E-2</v>
      </c>
      <c r="W277">
        <v>30</v>
      </c>
      <c r="X277" s="6">
        <v>0</v>
      </c>
      <c r="Y277" s="6">
        <v>0</v>
      </c>
      <c r="Z277" s="6">
        <v>0</v>
      </c>
      <c r="AA277" s="6">
        <v>0</v>
      </c>
      <c r="AB277">
        <v>0</v>
      </c>
      <c r="AC277">
        <v>0</v>
      </c>
      <c r="AD277" s="7">
        <v>1296999.1599999999</v>
      </c>
      <c r="AE277" s="13">
        <v>0</v>
      </c>
      <c r="AF277" s="8">
        <v>0</v>
      </c>
      <c r="AG277" s="6">
        <v>0</v>
      </c>
      <c r="AH277" s="6">
        <v>0</v>
      </c>
      <c r="AI277" s="9">
        <v>0</v>
      </c>
      <c r="AJ277" t="s">
        <v>6</v>
      </c>
      <c r="AO277" s="9">
        <f t="shared" ref="AO277:AO283" si="104">AP277</f>
        <v>0</v>
      </c>
      <c r="AP277" s="37">
        <f t="shared" si="103"/>
        <v>0</v>
      </c>
      <c r="AQ277" s="9">
        <f t="shared" ref="AQ277:AQ283" si="105">AP277</f>
        <v>0</v>
      </c>
      <c r="AR277" s="31">
        <v>44952</v>
      </c>
      <c r="AS277" s="32">
        <v>2.468</v>
      </c>
      <c r="AT277" s="10"/>
      <c r="BU277" s="1"/>
      <c r="CC277" s="11"/>
      <c r="CD277" s="11"/>
    </row>
    <row r="278" spans="1:82" ht="15" customHeight="1" x14ac:dyDescent="0.25">
      <c r="A278">
        <v>41358</v>
      </c>
      <c r="B278" t="s">
        <v>429</v>
      </c>
      <c r="C278" t="s">
        <v>430</v>
      </c>
      <c r="D278">
        <v>11672</v>
      </c>
      <c r="E278" t="s">
        <v>55</v>
      </c>
      <c r="F278" t="s">
        <v>3</v>
      </c>
      <c r="G278" t="s">
        <v>4</v>
      </c>
      <c r="H278" t="s">
        <v>281</v>
      </c>
      <c r="I278" s="1">
        <v>44956</v>
      </c>
      <c r="J278" s="1">
        <v>44958</v>
      </c>
      <c r="K278" s="1">
        <v>44986</v>
      </c>
      <c r="L278" s="1">
        <v>44986</v>
      </c>
      <c r="M278" s="2">
        <v>1282212.3999999999</v>
      </c>
      <c r="N278" t="s">
        <v>6</v>
      </c>
      <c r="O278">
        <v>0</v>
      </c>
      <c r="P278" t="s">
        <v>109</v>
      </c>
      <c r="Q278" s="4"/>
      <c r="R278" s="1">
        <v>44956</v>
      </c>
      <c r="S278" s="1">
        <v>44958</v>
      </c>
      <c r="T278" s="1">
        <v>44986</v>
      </c>
      <c r="U278" s="1">
        <v>44986</v>
      </c>
      <c r="V278" s="5">
        <v>8.3333333333333329E-2</v>
      </c>
      <c r="W278">
        <v>30</v>
      </c>
      <c r="X278" s="6">
        <v>0</v>
      </c>
      <c r="Y278" s="6">
        <v>0</v>
      </c>
      <c r="Z278" s="6">
        <v>0</v>
      </c>
      <c r="AA278" s="6">
        <v>0</v>
      </c>
      <c r="AB278">
        <v>0</v>
      </c>
      <c r="AC278">
        <v>0</v>
      </c>
      <c r="AD278" s="7">
        <v>1282212.3999999999</v>
      </c>
      <c r="AE278" s="13">
        <v>0</v>
      </c>
      <c r="AF278" s="8">
        <v>0</v>
      </c>
      <c r="AG278" s="6">
        <v>0</v>
      </c>
      <c r="AH278" s="6">
        <v>0</v>
      </c>
      <c r="AI278" s="9">
        <v>0</v>
      </c>
      <c r="AJ278" t="s">
        <v>6</v>
      </c>
      <c r="AO278" s="9">
        <f t="shared" si="104"/>
        <v>0</v>
      </c>
      <c r="AP278" s="37">
        <f t="shared" si="103"/>
        <v>0</v>
      </c>
      <c r="AQ278" s="9">
        <f t="shared" si="105"/>
        <v>0</v>
      </c>
      <c r="AR278" s="31">
        <v>44953</v>
      </c>
      <c r="AS278" s="32">
        <v>2.492</v>
      </c>
      <c r="AT278" s="10"/>
      <c r="BU278" s="1"/>
      <c r="CC278" s="11"/>
      <c r="CD278" s="11"/>
    </row>
    <row r="279" spans="1:82" ht="15" customHeight="1" x14ac:dyDescent="0.25">
      <c r="A279">
        <v>41359</v>
      </c>
      <c r="B279" t="s">
        <v>429</v>
      </c>
      <c r="C279" t="s">
        <v>430</v>
      </c>
      <c r="D279">
        <v>11672</v>
      </c>
      <c r="E279" t="s">
        <v>55</v>
      </c>
      <c r="F279" t="s">
        <v>3</v>
      </c>
      <c r="G279" t="s">
        <v>4</v>
      </c>
      <c r="H279" t="s">
        <v>281</v>
      </c>
      <c r="I279" s="1">
        <v>44984</v>
      </c>
      <c r="J279" s="1">
        <v>44986</v>
      </c>
      <c r="K279" s="1">
        <v>45016</v>
      </c>
      <c r="L279" s="1">
        <v>45016</v>
      </c>
      <c r="M279" s="2">
        <v>1267425.6399999999</v>
      </c>
      <c r="N279" t="s">
        <v>6</v>
      </c>
      <c r="O279">
        <v>0</v>
      </c>
      <c r="P279" t="s">
        <v>109</v>
      </c>
      <c r="Q279" s="4"/>
      <c r="R279" s="1">
        <v>44984</v>
      </c>
      <c r="S279" s="1">
        <v>44986</v>
      </c>
      <c r="T279" s="1">
        <v>45016</v>
      </c>
      <c r="U279" s="1">
        <v>45016</v>
      </c>
      <c r="V279" s="5">
        <v>8.3333333333333329E-2</v>
      </c>
      <c r="W279">
        <v>30</v>
      </c>
      <c r="X279" s="6">
        <v>0</v>
      </c>
      <c r="Y279" s="6">
        <v>0</v>
      </c>
      <c r="Z279" s="6">
        <v>0</v>
      </c>
      <c r="AA279" s="6">
        <v>0</v>
      </c>
      <c r="AB279">
        <v>0</v>
      </c>
      <c r="AC279">
        <v>0</v>
      </c>
      <c r="AD279" s="7">
        <v>1267425.6399999999</v>
      </c>
      <c r="AE279" s="13">
        <v>0</v>
      </c>
      <c r="AF279" s="8">
        <v>0</v>
      </c>
      <c r="AG279" s="6">
        <v>0</v>
      </c>
      <c r="AH279" s="6">
        <v>0</v>
      </c>
      <c r="AI279" s="9">
        <v>0</v>
      </c>
      <c r="AJ279" t="s">
        <v>6</v>
      </c>
      <c r="AO279" s="9">
        <f t="shared" si="104"/>
        <v>0</v>
      </c>
      <c r="AP279" s="37">
        <f t="shared" si="103"/>
        <v>0</v>
      </c>
      <c r="AQ279" s="9">
        <f t="shared" si="105"/>
        <v>0</v>
      </c>
      <c r="AR279" s="31">
        <v>44956</v>
      </c>
      <c r="AS279" s="32">
        <v>2.4820000000000002</v>
      </c>
      <c r="AT279" s="10"/>
      <c r="BU279" s="1"/>
      <c r="CC279" s="11"/>
      <c r="CD279" s="11"/>
    </row>
    <row r="280" spans="1:82" ht="15" customHeight="1" x14ac:dyDescent="0.25">
      <c r="A280">
        <v>41360</v>
      </c>
      <c r="B280" t="s">
        <v>429</v>
      </c>
      <c r="C280" t="s">
        <v>430</v>
      </c>
      <c r="D280">
        <v>11672</v>
      </c>
      <c r="E280" t="s">
        <v>55</v>
      </c>
      <c r="F280" t="s">
        <v>3</v>
      </c>
      <c r="G280" t="s">
        <v>4</v>
      </c>
      <c r="H280" t="s">
        <v>281</v>
      </c>
      <c r="I280" s="1">
        <v>45014</v>
      </c>
      <c r="J280" s="1">
        <v>45016</v>
      </c>
      <c r="K280" s="1">
        <v>45017</v>
      </c>
      <c r="L280" s="1">
        <v>45017</v>
      </c>
      <c r="M280" s="2">
        <v>1267425.6399999999</v>
      </c>
      <c r="N280" t="s">
        <v>6</v>
      </c>
      <c r="O280">
        <v>0</v>
      </c>
      <c r="P280" t="s">
        <v>109</v>
      </c>
      <c r="Q280" s="4"/>
      <c r="R280" s="1">
        <v>45014</v>
      </c>
      <c r="S280" s="1">
        <v>45016</v>
      </c>
      <c r="T280" s="1">
        <v>45017</v>
      </c>
      <c r="U280" s="1">
        <v>45017</v>
      </c>
      <c r="V280" s="5">
        <v>2.7777777777777779E-3</v>
      </c>
      <c r="W280">
        <v>1</v>
      </c>
      <c r="X280" s="6">
        <v>0</v>
      </c>
      <c r="Y280" s="6">
        <v>0</v>
      </c>
      <c r="Z280" s="6">
        <v>0</v>
      </c>
      <c r="AA280" s="6">
        <v>0</v>
      </c>
      <c r="AB280">
        <v>0</v>
      </c>
      <c r="AC280">
        <v>0</v>
      </c>
      <c r="AD280" s="7">
        <v>1267425.6399999999</v>
      </c>
      <c r="AE280" s="13">
        <v>0</v>
      </c>
      <c r="AF280" s="8">
        <v>0</v>
      </c>
      <c r="AG280" s="6">
        <v>0</v>
      </c>
      <c r="AH280" s="6">
        <v>0</v>
      </c>
      <c r="AI280" s="9">
        <v>0</v>
      </c>
      <c r="AJ280" t="s">
        <v>6</v>
      </c>
      <c r="AO280" s="9">
        <f t="shared" si="104"/>
        <v>0</v>
      </c>
      <c r="AP280" s="37">
        <f t="shared" si="103"/>
        <v>0</v>
      </c>
      <c r="AQ280" s="9">
        <f t="shared" si="105"/>
        <v>0</v>
      </c>
      <c r="AR280" s="31">
        <v>44957</v>
      </c>
      <c r="AS280" s="32">
        <v>2.512</v>
      </c>
      <c r="AT280" s="10"/>
      <c r="BU280" s="1"/>
      <c r="CC280" s="11"/>
      <c r="CD280" s="11"/>
    </row>
    <row r="281" spans="1:82" ht="15" customHeight="1" x14ac:dyDescent="0.25">
      <c r="A281">
        <v>41361</v>
      </c>
      <c r="B281" t="s">
        <v>429</v>
      </c>
      <c r="C281" t="s">
        <v>430</v>
      </c>
      <c r="D281">
        <v>11672</v>
      </c>
      <c r="E281" t="s">
        <v>55</v>
      </c>
      <c r="F281" t="s">
        <v>3</v>
      </c>
      <c r="G281" t="s">
        <v>4</v>
      </c>
      <c r="H281" t="s">
        <v>281</v>
      </c>
      <c r="I281" s="1">
        <v>45015</v>
      </c>
      <c r="J281" s="1">
        <v>45017</v>
      </c>
      <c r="K281" s="1">
        <v>45047</v>
      </c>
      <c r="L281" s="1">
        <v>45047</v>
      </c>
      <c r="M281" s="2">
        <v>1252638.8799999999</v>
      </c>
      <c r="N281" t="s">
        <v>6</v>
      </c>
      <c r="O281">
        <v>0</v>
      </c>
      <c r="P281" t="s">
        <v>109</v>
      </c>
      <c r="Q281" s="4"/>
      <c r="R281" s="1">
        <v>45015</v>
      </c>
      <c r="S281" s="1">
        <v>45017</v>
      </c>
      <c r="T281" s="1">
        <v>45047</v>
      </c>
      <c r="U281" s="1">
        <v>45047</v>
      </c>
      <c r="V281" s="5">
        <v>8.3333333333333329E-2</v>
      </c>
      <c r="W281">
        <v>30</v>
      </c>
      <c r="X281" s="6">
        <v>0</v>
      </c>
      <c r="Y281" s="6">
        <v>0</v>
      </c>
      <c r="Z281" s="6">
        <v>0</v>
      </c>
      <c r="AA281" s="6">
        <v>0</v>
      </c>
      <c r="AB281">
        <v>0</v>
      </c>
      <c r="AC281">
        <v>0</v>
      </c>
      <c r="AD281" s="7">
        <v>1252638.8799999999</v>
      </c>
      <c r="AE281" s="13">
        <v>0</v>
      </c>
      <c r="AF281" s="8">
        <v>0</v>
      </c>
      <c r="AG281" s="6">
        <v>0</v>
      </c>
      <c r="AH281" s="6">
        <v>0</v>
      </c>
      <c r="AI281" s="9">
        <v>0</v>
      </c>
      <c r="AJ281" t="s">
        <v>6</v>
      </c>
      <c r="AO281" s="9">
        <f t="shared" si="104"/>
        <v>0</v>
      </c>
      <c r="AP281" s="37">
        <f t="shared" si="103"/>
        <v>0</v>
      </c>
      <c r="AQ281" s="9">
        <f t="shared" si="105"/>
        <v>0</v>
      </c>
      <c r="AR281" s="31">
        <v>44958</v>
      </c>
      <c r="AS281" s="32">
        <v>2.4830000000000001</v>
      </c>
      <c r="AT281" s="10"/>
      <c r="BU281" s="1"/>
      <c r="CC281" s="11"/>
      <c r="CD281" s="11"/>
    </row>
    <row r="282" spans="1:82" ht="15" customHeight="1" x14ac:dyDescent="0.25">
      <c r="A282">
        <v>41362</v>
      </c>
      <c r="B282" t="s">
        <v>429</v>
      </c>
      <c r="C282" t="s">
        <v>430</v>
      </c>
      <c r="D282">
        <v>11672</v>
      </c>
      <c r="E282" t="s">
        <v>55</v>
      </c>
      <c r="F282" t="s">
        <v>3</v>
      </c>
      <c r="G282" t="s">
        <v>4</v>
      </c>
      <c r="H282" t="s">
        <v>281</v>
      </c>
      <c r="I282" s="1">
        <v>45043</v>
      </c>
      <c r="J282" s="1">
        <v>45047</v>
      </c>
      <c r="K282" s="1">
        <v>45078</v>
      </c>
      <c r="L282" s="1">
        <v>45078</v>
      </c>
      <c r="M282" s="2">
        <v>1237852.1200000001</v>
      </c>
      <c r="N282" t="s">
        <v>6</v>
      </c>
      <c r="O282">
        <v>0</v>
      </c>
      <c r="P282" t="s">
        <v>109</v>
      </c>
      <c r="Q282" s="4"/>
      <c r="R282" s="1">
        <v>45043</v>
      </c>
      <c r="S282" s="1">
        <v>45047</v>
      </c>
      <c r="T282" s="1">
        <v>45078</v>
      </c>
      <c r="U282" s="1">
        <v>45078</v>
      </c>
      <c r="V282" s="5">
        <v>8.3333333333333329E-2</v>
      </c>
      <c r="W282">
        <v>30</v>
      </c>
      <c r="X282" s="6">
        <v>0</v>
      </c>
      <c r="Y282" s="6">
        <v>0</v>
      </c>
      <c r="Z282" s="6">
        <v>0</v>
      </c>
      <c r="AA282" s="6">
        <v>0</v>
      </c>
      <c r="AB282">
        <v>0</v>
      </c>
      <c r="AC282">
        <v>0</v>
      </c>
      <c r="AD282" s="7">
        <v>1237852.1200000001</v>
      </c>
      <c r="AE282" s="13">
        <v>0</v>
      </c>
      <c r="AF282" s="8">
        <v>0</v>
      </c>
      <c r="AG282" s="6">
        <v>0</v>
      </c>
      <c r="AH282" s="6">
        <v>0</v>
      </c>
      <c r="AI282" s="9">
        <v>0</v>
      </c>
      <c r="AJ282" t="s">
        <v>6</v>
      </c>
      <c r="AO282" s="9">
        <f t="shared" si="104"/>
        <v>0</v>
      </c>
      <c r="AP282" s="37">
        <f t="shared" si="103"/>
        <v>0</v>
      </c>
      <c r="AQ282" s="9">
        <f t="shared" si="105"/>
        <v>0</v>
      </c>
      <c r="AR282" s="31">
        <v>44959</v>
      </c>
      <c r="AS282" s="32">
        <v>2.54</v>
      </c>
      <c r="AT282" s="10"/>
      <c r="BU282" s="1"/>
      <c r="CC282" s="11"/>
      <c r="CD282" s="11"/>
    </row>
    <row r="283" spans="1:82" ht="15" customHeight="1" x14ac:dyDescent="0.25">
      <c r="A283">
        <v>41363</v>
      </c>
      <c r="B283" t="s">
        <v>429</v>
      </c>
      <c r="C283" t="s">
        <v>430</v>
      </c>
      <c r="D283">
        <v>11672</v>
      </c>
      <c r="E283" t="s">
        <v>55</v>
      </c>
      <c r="F283" t="s">
        <v>3</v>
      </c>
      <c r="G283" t="s">
        <v>4</v>
      </c>
      <c r="H283" t="s">
        <v>281</v>
      </c>
      <c r="I283" s="1">
        <v>45076</v>
      </c>
      <c r="J283" s="1">
        <v>45078</v>
      </c>
      <c r="K283" s="1">
        <v>45107</v>
      </c>
      <c r="L283" s="1">
        <v>45107</v>
      </c>
      <c r="M283" s="2">
        <v>1223065.3600000001</v>
      </c>
      <c r="N283" t="s">
        <v>6</v>
      </c>
      <c r="O283">
        <v>0</v>
      </c>
      <c r="P283" t="s">
        <v>109</v>
      </c>
      <c r="Q283" s="4"/>
      <c r="R283" s="1">
        <v>45076</v>
      </c>
      <c r="S283" s="1">
        <v>45078</v>
      </c>
      <c r="T283" s="1">
        <v>45107</v>
      </c>
      <c r="U283" s="1">
        <v>45107</v>
      </c>
      <c r="V283" s="5">
        <v>8.0555555555555561E-2</v>
      </c>
      <c r="W283">
        <v>29</v>
      </c>
      <c r="X283" s="6">
        <v>0</v>
      </c>
      <c r="Y283" s="6">
        <v>0</v>
      </c>
      <c r="Z283" s="6">
        <v>0</v>
      </c>
      <c r="AA283" s="6">
        <v>0</v>
      </c>
      <c r="AB283">
        <v>0</v>
      </c>
      <c r="AC283">
        <v>0</v>
      </c>
      <c r="AD283" s="7">
        <v>1223065.3600000001</v>
      </c>
      <c r="AE283" s="13">
        <v>0</v>
      </c>
      <c r="AF283" s="8">
        <v>0</v>
      </c>
      <c r="AG283" s="6">
        <v>0</v>
      </c>
      <c r="AH283" s="6">
        <v>0</v>
      </c>
      <c r="AI283" s="9">
        <v>0</v>
      </c>
      <c r="AJ283" t="s">
        <v>6</v>
      </c>
      <c r="AO283" s="9">
        <f t="shared" si="104"/>
        <v>0</v>
      </c>
      <c r="AP283" s="37">
        <f t="shared" si="103"/>
        <v>0</v>
      </c>
      <c r="AQ283" s="9">
        <f t="shared" si="105"/>
        <v>0</v>
      </c>
      <c r="AR283" s="31">
        <v>44960</v>
      </c>
      <c r="AS283" s="32">
        <v>2.5449999999999999</v>
      </c>
      <c r="AT283" s="10"/>
      <c r="BU283" s="1"/>
      <c r="CC283" s="11"/>
      <c r="CD283" s="11"/>
    </row>
    <row r="284" spans="1:82" ht="15" customHeight="1" x14ac:dyDescent="0.25">
      <c r="A284">
        <v>39824</v>
      </c>
      <c r="B284" t="s">
        <v>431</v>
      </c>
      <c r="C284" t="s">
        <v>432</v>
      </c>
      <c r="D284">
        <v>11678</v>
      </c>
      <c r="E284" t="s">
        <v>2</v>
      </c>
      <c r="F284" t="s">
        <v>3</v>
      </c>
      <c r="G284" t="s">
        <v>4</v>
      </c>
      <c r="H284" t="s">
        <v>167</v>
      </c>
      <c r="I284" s="1">
        <v>44927</v>
      </c>
      <c r="J284" s="1">
        <v>44927</v>
      </c>
      <c r="K284" s="1">
        <v>45017</v>
      </c>
      <c r="L284" s="1">
        <v>44927</v>
      </c>
      <c r="M284" s="2">
        <v>694935.66</v>
      </c>
      <c r="N284" t="s">
        <v>6</v>
      </c>
      <c r="O284" t="s">
        <v>15</v>
      </c>
      <c r="P284" t="s">
        <v>8</v>
      </c>
      <c r="Q284" s="4">
        <v>1.7000000000000001E-2</v>
      </c>
      <c r="R284" s="1">
        <v>44927</v>
      </c>
      <c r="S284" s="1">
        <v>44927</v>
      </c>
      <c r="T284" s="1">
        <v>45017</v>
      </c>
      <c r="U284" s="1">
        <v>44927</v>
      </c>
      <c r="V284" s="5">
        <v>0.25</v>
      </c>
      <c r="W284">
        <v>90</v>
      </c>
      <c r="X284" s="6">
        <v>0</v>
      </c>
      <c r="Y284" s="6">
        <v>0</v>
      </c>
      <c r="Z284" s="6">
        <v>-3704.0070678000006</v>
      </c>
      <c r="AA284" s="6">
        <v>-3704.0070678000006</v>
      </c>
      <c r="AB284">
        <v>0</v>
      </c>
      <c r="AC284">
        <v>0</v>
      </c>
      <c r="AD284" s="7">
        <v>694935.66</v>
      </c>
      <c r="AE284" s="13">
        <v>2.1320000000000002E-2</v>
      </c>
      <c r="AF284" s="8">
        <v>1.7000000000000001E-2</v>
      </c>
      <c r="AG284" s="6">
        <v>0</v>
      </c>
      <c r="AH284" s="6">
        <v>-2953.4765550000002</v>
      </c>
      <c r="AI284" s="9">
        <v>-6657.4836228000004</v>
      </c>
      <c r="AJ284" t="s">
        <v>6</v>
      </c>
      <c r="AK284">
        <f>VLOOKUP(I284,$AR$3:$AS$604,2,TRUE)</f>
        <v>2.1320000000000001</v>
      </c>
      <c r="AL284" s="8">
        <f>AK284/100+$AT$1</f>
        <v>3.1320000000000001E-2</v>
      </c>
      <c r="AM284" s="35">
        <f>AK284/100-$AT$1</f>
        <v>1.1320000000000002E-2</v>
      </c>
      <c r="AN284" s="4">
        <f>IF(AND(RIGHT(O284,3)="Max",AM284&lt;0%),0%,AM284)</f>
        <v>1.1320000000000002E-2</v>
      </c>
      <c r="AO284" s="36">
        <f>-(((AL284+AF284)*AD284*V284))</f>
        <v>-8394.8227728000002</v>
      </c>
      <c r="AP284" s="37">
        <f t="shared" si="103"/>
        <v>-6657.4836228000004</v>
      </c>
      <c r="AQ284" s="36">
        <f>-(((AN284+AF284)*AD284*V284))</f>
        <v>-4920.1444728000015</v>
      </c>
      <c r="AR284" s="31">
        <v>44963</v>
      </c>
      <c r="AS284" s="32">
        <v>2.5649999999999999</v>
      </c>
      <c r="AT284" s="10"/>
      <c r="BU284" s="1"/>
      <c r="CC284" s="11"/>
      <c r="CD284" s="11"/>
    </row>
    <row r="285" spans="1:82" ht="15" customHeight="1" x14ac:dyDescent="0.25">
      <c r="A285">
        <v>40733</v>
      </c>
      <c r="B285" t="s">
        <v>433</v>
      </c>
      <c r="C285" t="s">
        <v>434</v>
      </c>
      <c r="D285">
        <v>11679</v>
      </c>
      <c r="E285" t="s">
        <v>55</v>
      </c>
      <c r="F285" t="s">
        <v>3</v>
      </c>
      <c r="G285" t="s">
        <v>4</v>
      </c>
      <c r="H285" t="s">
        <v>435</v>
      </c>
      <c r="I285" s="1">
        <v>44952</v>
      </c>
      <c r="J285" s="1">
        <v>44956</v>
      </c>
      <c r="K285" s="1">
        <v>44985</v>
      </c>
      <c r="L285" s="1">
        <v>44985</v>
      </c>
      <c r="M285" s="2">
        <v>384727.5</v>
      </c>
      <c r="N285" t="s">
        <v>6</v>
      </c>
      <c r="O285">
        <v>0</v>
      </c>
      <c r="P285" t="s">
        <v>109</v>
      </c>
      <c r="Q285" s="4"/>
      <c r="R285" s="1">
        <v>44952</v>
      </c>
      <c r="S285" s="1">
        <v>44956</v>
      </c>
      <c r="T285" s="1">
        <v>44985</v>
      </c>
      <c r="U285" s="1">
        <v>44985</v>
      </c>
      <c r="V285" s="5">
        <v>7.7777777777777779E-2</v>
      </c>
      <c r="W285">
        <v>28</v>
      </c>
      <c r="X285" s="6">
        <v>0</v>
      </c>
      <c r="Y285" s="6">
        <v>0</v>
      </c>
      <c r="Z285" s="6">
        <v>0</v>
      </c>
      <c r="AA285" s="6">
        <v>0</v>
      </c>
      <c r="AB285">
        <v>0</v>
      </c>
      <c r="AC285">
        <v>0</v>
      </c>
      <c r="AD285" s="7">
        <v>384727.5</v>
      </c>
      <c r="AE285" s="13">
        <v>0</v>
      </c>
      <c r="AF285" s="8">
        <v>0</v>
      </c>
      <c r="AG285" s="6">
        <v>0</v>
      </c>
      <c r="AH285" s="6">
        <v>0</v>
      </c>
      <c r="AI285" s="9">
        <v>0</v>
      </c>
      <c r="AJ285" t="s">
        <v>6</v>
      </c>
      <c r="AO285" s="9">
        <f t="shared" ref="AO285:AO289" si="106">AP285</f>
        <v>0</v>
      </c>
      <c r="AP285" s="37">
        <f t="shared" si="103"/>
        <v>0</v>
      </c>
      <c r="AQ285" s="9">
        <f t="shared" ref="AQ285:AQ289" si="107">AP285</f>
        <v>0</v>
      </c>
      <c r="AR285" s="31">
        <v>44964</v>
      </c>
      <c r="AS285" s="32">
        <v>2.6019999999999999</v>
      </c>
      <c r="AT285" s="10"/>
      <c r="BU285" s="1"/>
      <c r="CC285" s="11"/>
      <c r="CD285" s="11"/>
    </row>
    <row r="286" spans="1:82" ht="15" customHeight="1" x14ac:dyDescent="0.25">
      <c r="A286">
        <v>40734</v>
      </c>
      <c r="B286" t="s">
        <v>433</v>
      </c>
      <c r="C286" t="s">
        <v>434</v>
      </c>
      <c r="D286">
        <v>11679</v>
      </c>
      <c r="E286" t="s">
        <v>55</v>
      </c>
      <c r="F286" t="s">
        <v>3</v>
      </c>
      <c r="G286" t="s">
        <v>4</v>
      </c>
      <c r="H286" t="s">
        <v>435</v>
      </c>
      <c r="I286" s="1">
        <v>44981</v>
      </c>
      <c r="J286" s="1">
        <v>44985</v>
      </c>
      <c r="K286" s="1">
        <v>45015</v>
      </c>
      <c r="L286" s="1">
        <v>45015</v>
      </c>
      <c r="M286" s="2">
        <v>367746.5</v>
      </c>
      <c r="N286" t="s">
        <v>6</v>
      </c>
      <c r="O286">
        <v>0</v>
      </c>
      <c r="P286" t="s">
        <v>109</v>
      </c>
      <c r="Q286" s="4"/>
      <c r="R286" s="1">
        <v>44981</v>
      </c>
      <c r="S286" s="1">
        <v>44985</v>
      </c>
      <c r="T286" s="1">
        <v>45015</v>
      </c>
      <c r="U286" s="1">
        <v>45015</v>
      </c>
      <c r="V286" s="5">
        <v>8.8888888888888892E-2</v>
      </c>
      <c r="W286">
        <v>32</v>
      </c>
      <c r="X286" s="6">
        <v>0</v>
      </c>
      <c r="Y286" s="6">
        <v>0</v>
      </c>
      <c r="Z286" s="6">
        <v>0</v>
      </c>
      <c r="AA286" s="6">
        <v>0</v>
      </c>
      <c r="AB286">
        <v>0</v>
      </c>
      <c r="AC286">
        <v>0</v>
      </c>
      <c r="AD286" s="7">
        <v>367746.5</v>
      </c>
      <c r="AE286" s="13">
        <v>0</v>
      </c>
      <c r="AF286" s="8">
        <v>0</v>
      </c>
      <c r="AG286" s="6">
        <v>0</v>
      </c>
      <c r="AH286" s="6">
        <v>0</v>
      </c>
      <c r="AI286" s="9">
        <v>0</v>
      </c>
      <c r="AJ286" t="s">
        <v>6</v>
      </c>
      <c r="AO286" s="9">
        <f t="shared" si="106"/>
        <v>0</v>
      </c>
      <c r="AP286" s="37">
        <f t="shared" si="103"/>
        <v>0</v>
      </c>
      <c r="AQ286" s="9">
        <f t="shared" si="107"/>
        <v>0</v>
      </c>
      <c r="AR286" s="31">
        <v>44965</v>
      </c>
      <c r="AS286" s="32">
        <v>2.6080000000000001</v>
      </c>
      <c r="AT286" s="10"/>
      <c r="BU286" s="1"/>
      <c r="CC286" s="11"/>
      <c r="CD286" s="11"/>
    </row>
    <row r="287" spans="1:82" ht="15" customHeight="1" x14ac:dyDescent="0.25">
      <c r="A287">
        <v>40735</v>
      </c>
      <c r="B287" t="s">
        <v>433</v>
      </c>
      <c r="C287" t="s">
        <v>434</v>
      </c>
      <c r="D287">
        <v>11679</v>
      </c>
      <c r="E287" t="s">
        <v>55</v>
      </c>
      <c r="F287" t="s">
        <v>3</v>
      </c>
      <c r="G287" t="s">
        <v>4</v>
      </c>
      <c r="H287" t="s">
        <v>435</v>
      </c>
      <c r="I287" s="1">
        <v>45013</v>
      </c>
      <c r="J287" s="1">
        <v>45015</v>
      </c>
      <c r="K287" s="1">
        <v>45046</v>
      </c>
      <c r="L287" s="1">
        <v>45046</v>
      </c>
      <c r="M287" s="2">
        <v>351974.36</v>
      </c>
      <c r="N287" t="s">
        <v>6</v>
      </c>
      <c r="O287">
        <v>0</v>
      </c>
      <c r="P287" t="s">
        <v>109</v>
      </c>
      <c r="Q287" s="4"/>
      <c r="R287" s="1">
        <v>45013</v>
      </c>
      <c r="S287" s="1">
        <v>45015</v>
      </c>
      <c r="T287" s="1">
        <v>45046</v>
      </c>
      <c r="U287" s="1">
        <v>45046</v>
      </c>
      <c r="V287" s="5">
        <v>8.3333333333333329E-2</v>
      </c>
      <c r="W287">
        <v>30</v>
      </c>
      <c r="X287" s="6">
        <v>0</v>
      </c>
      <c r="Y287" s="6">
        <v>0</v>
      </c>
      <c r="Z287" s="6">
        <v>0</v>
      </c>
      <c r="AA287" s="6">
        <v>0</v>
      </c>
      <c r="AB287">
        <v>0</v>
      </c>
      <c r="AC287">
        <v>0</v>
      </c>
      <c r="AD287" s="7">
        <v>351974.36</v>
      </c>
      <c r="AE287" s="13">
        <v>0</v>
      </c>
      <c r="AF287" s="8">
        <v>0</v>
      </c>
      <c r="AG287" s="6">
        <v>0</v>
      </c>
      <c r="AH287" s="6">
        <v>0</v>
      </c>
      <c r="AI287" s="9">
        <v>0</v>
      </c>
      <c r="AJ287" t="s">
        <v>6</v>
      </c>
      <c r="AO287" s="9">
        <f t="shared" si="106"/>
        <v>0</v>
      </c>
      <c r="AP287" s="37">
        <f t="shared" si="103"/>
        <v>0</v>
      </c>
      <c r="AQ287" s="9">
        <f t="shared" si="107"/>
        <v>0</v>
      </c>
      <c r="AR287" s="31">
        <v>44966</v>
      </c>
      <c r="AS287" s="32">
        <v>2.6070000000000002</v>
      </c>
      <c r="AT287" s="10"/>
      <c r="BU287" s="1"/>
      <c r="CC287" s="11"/>
      <c r="CD287" s="11"/>
    </row>
    <row r="288" spans="1:82" ht="15" customHeight="1" x14ac:dyDescent="0.25">
      <c r="A288">
        <v>40736</v>
      </c>
      <c r="B288" t="s">
        <v>433</v>
      </c>
      <c r="C288" t="s">
        <v>434</v>
      </c>
      <c r="D288">
        <v>11679</v>
      </c>
      <c r="E288" t="s">
        <v>55</v>
      </c>
      <c r="F288" t="s">
        <v>3</v>
      </c>
      <c r="G288" t="s">
        <v>4</v>
      </c>
      <c r="H288" t="s">
        <v>435</v>
      </c>
      <c r="I288" s="1">
        <v>45043</v>
      </c>
      <c r="J288" s="1">
        <v>45046</v>
      </c>
      <c r="K288" s="1">
        <v>45076</v>
      </c>
      <c r="L288" s="1">
        <v>45076</v>
      </c>
      <c r="M288" s="2">
        <v>334993.36</v>
      </c>
      <c r="N288" t="s">
        <v>6</v>
      </c>
      <c r="O288">
        <v>0</v>
      </c>
      <c r="P288" t="s">
        <v>109</v>
      </c>
      <c r="Q288" s="4"/>
      <c r="R288" s="1">
        <v>45043</v>
      </c>
      <c r="S288" s="1">
        <v>45046</v>
      </c>
      <c r="T288" s="1">
        <v>45076</v>
      </c>
      <c r="U288" s="1">
        <v>45076</v>
      </c>
      <c r="V288" s="5">
        <v>8.3333333333333329E-2</v>
      </c>
      <c r="W288">
        <v>30</v>
      </c>
      <c r="X288" s="6">
        <v>0</v>
      </c>
      <c r="Y288" s="6">
        <v>0</v>
      </c>
      <c r="Z288" s="6">
        <v>0</v>
      </c>
      <c r="AA288" s="6">
        <v>0</v>
      </c>
      <c r="AB288">
        <v>0</v>
      </c>
      <c r="AC288">
        <v>0</v>
      </c>
      <c r="AD288" s="7">
        <v>334993.36</v>
      </c>
      <c r="AE288" s="13">
        <v>0</v>
      </c>
      <c r="AF288" s="8">
        <v>0</v>
      </c>
      <c r="AG288" s="6">
        <v>0</v>
      </c>
      <c r="AH288" s="6">
        <v>0</v>
      </c>
      <c r="AI288" s="9">
        <v>0</v>
      </c>
      <c r="AJ288" t="s">
        <v>6</v>
      </c>
      <c r="AO288" s="9">
        <f t="shared" si="106"/>
        <v>0</v>
      </c>
      <c r="AP288" s="37">
        <f t="shared" si="103"/>
        <v>0</v>
      </c>
      <c r="AQ288" s="9">
        <f t="shared" si="107"/>
        <v>0</v>
      </c>
      <c r="AR288" s="31">
        <v>44967</v>
      </c>
      <c r="AS288" s="32">
        <v>2.621</v>
      </c>
      <c r="AT288" s="10"/>
      <c r="BU288" s="1"/>
      <c r="CC288" s="11"/>
      <c r="CD288" s="11"/>
    </row>
    <row r="289" spans="1:82" ht="15" customHeight="1" x14ac:dyDescent="0.25">
      <c r="A289">
        <v>40737</v>
      </c>
      <c r="B289" t="s">
        <v>433</v>
      </c>
      <c r="C289" t="s">
        <v>434</v>
      </c>
      <c r="D289">
        <v>11679</v>
      </c>
      <c r="E289" t="s">
        <v>55</v>
      </c>
      <c r="F289" t="s">
        <v>3</v>
      </c>
      <c r="G289" t="s">
        <v>4</v>
      </c>
      <c r="H289" t="s">
        <v>435</v>
      </c>
      <c r="I289" s="1">
        <v>45072</v>
      </c>
      <c r="J289" s="1">
        <v>45076</v>
      </c>
      <c r="K289" s="1">
        <v>45107</v>
      </c>
      <c r="L289" s="1">
        <v>45107</v>
      </c>
      <c r="M289" s="2">
        <v>318012.36</v>
      </c>
      <c r="N289" t="s">
        <v>6</v>
      </c>
      <c r="O289">
        <v>0</v>
      </c>
      <c r="P289" t="s">
        <v>109</v>
      </c>
      <c r="Q289" s="4"/>
      <c r="R289" s="1">
        <v>45072</v>
      </c>
      <c r="S289" s="1">
        <v>45076</v>
      </c>
      <c r="T289" s="1">
        <v>45107</v>
      </c>
      <c r="U289" s="1">
        <v>45107</v>
      </c>
      <c r="V289" s="5">
        <v>8.3333333333333329E-2</v>
      </c>
      <c r="W289">
        <v>30</v>
      </c>
      <c r="X289" s="6">
        <v>0</v>
      </c>
      <c r="Y289" s="6">
        <v>0</v>
      </c>
      <c r="Z289" s="6">
        <v>0</v>
      </c>
      <c r="AA289" s="6">
        <v>0</v>
      </c>
      <c r="AB289">
        <v>0</v>
      </c>
      <c r="AC289">
        <v>0</v>
      </c>
      <c r="AD289" s="7">
        <v>318012.36</v>
      </c>
      <c r="AE289" s="13">
        <v>0</v>
      </c>
      <c r="AF289" s="8">
        <v>0</v>
      </c>
      <c r="AG289" s="6">
        <v>0</v>
      </c>
      <c r="AH289" s="6">
        <v>0</v>
      </c>
      <c r="AI289" s="9">
        <v>0</v>
      </c>
      <c r="AJ289" t="s">
        <v>6</v>
      </c>
      <c r="AO289" s="9">
        <f t="shared" si="106"/>
        <v>0</v>
      </c>
      <c r="AP289" s="37">
        <f t="shared" si="103"/>
        <v>0</v>
      </c>
      <c r="AQ289" s="9">
        <f t="shared" si="107"/>
        <v>0</v>
      </c>
      <c r="AR289" s="31">
        <v>44970</v>
      </c>
      <c r="AS289" s="32">
        <v>2.6539999999999999</v>
      </c>
      <c r="AT289" s="10"/>
      <c r="BU289" s="1"/>
      <c r="CC289" s="11"/>
      <c r="CD289" s="11"/>
    </row>
    <row r="290" spans="1:82" ht="15" customHeight="1" x14ac:dyDescent="0.25">
      <c r="A290">
        <v>51229</v>
      </c>
      <c r="B290" t="s">
        <v>436</v>
      </c>
      <c r="C290" t="s">
        <v>437</v>
      </c>
      <c r="D290">
        <v>11681</v>
      </c>
      <c r="E290" t="s">
        <v>2</v>
      </c>
      <c r="F290" t="s">
        <v>3</v>
      </c>
      <c r="G290" t="s">
        <v>4</v>
      </c>
      <c r="H290" t="s">
        <v>438</v>
      </c>
      <c r="I290" s="1">
        <v>44953</v>
      </c>
      <c r="J290" s="1">
        <v>44957</v>
      </c>
      <c r="K290" s="1">
        <v>44985</v>
      </c>
      <c r="L290" s="1">
        <v>44957</v>
      </c>
      <c r="M290" s="2">
        <v>853578.82</v>
      </c>
      <c r="N290" t="s">
        <v>6</v>
      </c>
      <c r="O290" s="12" t="s">
        <v>7</v>
      </c>
      <c r="P290" t="s">
        <v>8</v>
      </c>
      <c r="Q290" s="4">
        <v>0.02</v>
      </c>
      <c r="R290" s="1">
        <v>44953</v>
      </c>
      <c r="S290" s="1">
        <v>44957</v>
      </c>
      <c r="T290" s="1">
        <v>44985</v>
      </c>
      <c r="U290" s="1">
        <v>44957</v>
      </c>
      <c r="V290" s="5">
        <v>7.7777777777777779E-2</v>
      </c>
      <c r="W290">
        <v>28</v>
      </c>
      <c r="X290" s="6">
        <v>0</v>
      </c>
      <c r="Y290" s="6">
        <v>0</v>
      </c>
      <c r="Z290" s="6">
        <v>-1654.4254373422223</v>
      </c>
      <c r="AA290" s="6">
        <v>-1654.4254373422223</v>
      </c>
      <c r="AB290">
        <v>0</v>
      </c>
      <c r="AC290">
        <v>0</v>
      </c>
      <c r="AD290" s="7">
        <v>853578.82</v>
      </c>
      <c r="AE290" s="13">
        <v>2.4920000000000001E-2</v>
      </c>
      <c r="AF290" s="8">
        <v>0.02</v>
      </c>
      <c r="AG290" s="6">
        <v>0</v>
      </c>
      <c r="AH290" s="6">
        <v>-1327.7892755555554</v>
      </c>
      <c r="AI290" s="9">
        <v>-2982.2147128977776</v>
      </c>
      <c r="AJ290" t="s">
        <v>6</v>
      </c>
      <c r="AK290">
        <f t="shared" ref="AK290:AK294" si="108">VLOOKUP(I290,$AR$3:$AS$604,2,FALSE)</f>
        <v>2.492</v>
      </c>
      <c r="AL290" s="8">
        <f t="shared" ref="AL290:AL294" si="109">AK290/100+$AT$1</f>
        <v>3.492E-2</v>
      </c>
      <c r="AM290" s="35">
        <f t="shared" ref="AM290:AM294" si="110">AK290/100-$AT$1</f>
        <v>1.4920000000000001E-2</v>
      </c>
      <c r="AN290" s="4">
        <f t="shared" ref="AN290:AN294" si="111">IF(AND(RIGHT(O290,3)="Max",AM290&lt;0%),0%,AM290)</f>
        <v>1.4920000000000001E-2</v>
      </c>
      <c r="AO290" s="36">
        <f t="shared" ref="AO290:AO294" si="112">-(((AL290+AF290)*AD290*V290))</f>
        <v>-3646.1093506755556</v>
      </c>
      <c r="AP290" s="37">
        <f t="shared" si="103"/>
        <v>-2982.2147128977776</v>
      </c>
      <c r="AQ290" s="36">
        <f t="shared" ref="AQ290:AQ294" si="113">-(((AN290+AF290)*AD290*V290))</f>
        <v>-2318.3200751199997</v>
      </c>
      <c r="AR290" s="31">
        <v>44971</v>
      </c>
      <c r="AS290" s="32">
        <v>2.66</v>
      </c>
      <c r="AT290" s="10"/>
      <c r="BU290" s="1"/>
      <c r="CC290" s="11"/>
      <c r="CD290" s="11"/>
    </row>
    <row r="291" spans="1:82" ht="15" customHeight="1" x14ac:dyDescent="0.25">
      <c r="A291">
        <v>51230</v>
      </c>
      <c r="B291" t="s">
        <v>436</v>
      </c>
      <c r="C291" t="s">
        <v>437</v>
      </c>
      <c r="D291">
        <v>11681</v>
      </c>
      <c r="E291" t="s">
        <v>2</v>
      </c>
      <c r="F291" t="s">
        <v>3</v>
      </c>
      <c r="G291" t="s">
        <v>4</v>
      </c>
      <c r="H291" t="s">
        <v>438</v>
      </c>
      <c r="I291" s="1">
        <v>44981</v>
      </c>
      <c r="J291" s="1">
        <v>44985</v>
      </c>
      <c r="K291" s="1">
        <v>45016</v>
      </c>
      <c r="L291" s="1">
        <v>44985</v>
      </c>
      <c r="M291" s="2">
        <v>849213.92</v>
      </c>
      <c r="N291" t="s">
        <v>6</v>
      </c>
      <c r="O291" s="12" t="s">
        <v>7</v>
      </c>
      <c r="P291" t="s">
        <v>8</v>
      </c>
      <c r="Q291" s="4">
        <v>0.02</v>
      </c>
      <c r="R291" s="1">
        <v>44981</v>
      </c>
      <c r="S291" s="1">
        <v>44985</v>
      </c>
      <c r="T291" s="1">
        <v>45016</v>
      </c>
      <c r="U291" s="1">
        <v>44985</v>
      </c>
      <c r="V291" s="5">
        <v>8.611111111111111E-2</v>
      </c>
      <c r="W291">
        <v>31</v>
      </c>
      <c r="X291" s="6">
        <v>0</v>
      </c>
      <c r="Y291" s="6">
        <v>0</v>
      </c>
      <c r="Z291" s="6">
        <v>-1972.9598289155558</v>
      </c>
      <c r="AA291" s="6">
        <v>-1972.9598289155558</v>
      </c>
      <c r="AB291">
        <v>0</v>
      </c>
      <c r="AC291">
        <v>0</v>
      </c>
      <c r="AD291" s="7">
        <v>849213.92</v>
      </c>
      <c r="AE291" s="13">
        <v>2.6980000000000001E-2</v>
      </c>
      <c r="AF291" s="8">
        <v>0.02</v>
      </c>
      <c r="AG291" s="6">
        <v>0</v>
      </c>
      <c r="AH291" s="6">
        <v>-1462.5350844444447</v>
      </c>
      <c r="AI291" s="9">
        <v>-3435.4949133600003</v>
      </c>
      <c r="AJ291" t="s">
        <v>6</v>
      </c>
      <c r="AK291">
        <f t="shared" si="108"/>
        <v>2.698</v>
      </c>
      <c r="AL291" s="8">
        <f t="shared" si="109"/>
        <v>3.6979999999999999E-2</v>
      </c>
      <c r="AM291" s="35">
        <f t="shared" si="110"/>
        <v>1.6980000000000002E-2</v>
      </c>
      <c r="AN291" s="4">
        <f t="shared" si="111"/>
        <v>1.6980000000000002E-2</v>
      </c>
      <c r="AO291" s="36">
        <f t="shared" si="112"/>
        <v>-4166.7624555822222</v>
      </c>
      <c r="AP291" s="37">
        <f t="shared" si="103"/>
        <v>-3435.4949133600003</v>
      </c>
      <c r="AQ291" s="36">
        <f t="shared" si="113"/>
        <v>-2704.2273711377779</v>
      </c>
      <c r="AR291" s="31">
        <v>44972</v>
      </c>
      <c r="AS291" s="32">
        <v>2.6819999999999999</v>
      </c>
      <c r="AT291" s="10"/>
      <c r="BU291" s="1"/>
      <c r="CC291" s="11"/>
      <c r="CD291" s="11"/>
    </row>
    <row r="292" spans="1:82" ht="15" customHeight="1" x14ac:dyDescent="0.25">
      <c r="A292">
        <v>51231</v>
      </c>
      <c r="B292" t="s">
        <v>436</v>
      </c>
      <c r="C292" t="s">
        <v>437</v>
      </c>
      <c r="D292">
        <v>11681</v>
      </c>
      <c r="E292" t="s">
        <v>2</v>
      </c>
      <c r="F292" t="s">
        <v>3</v>
      </c>
      <c r="G292" t="s">
        <v>4</v>
      </c>
      <c r="H292" t="s">
        <v>438</v>
      </c>
      <c r="I292" s="1">
        <v>45014</v>
      </c>
      <c r="J292" s="1">
        <v>45016</v>
      </c>
      <c r="K292" s="1">
        <v>45046</v>
      </c>
      <c r="L292" s="1">
        <v>45016</v>
      </c>
      <c r="M292" s="2">
        <v>844700.1</v>
      </c>
      <c r="N292" t="s">
        <v>6</v>
      </c>
      <c r="O292" s="12" t="s">
        <v>7</v>
      </c>
      <c r="P292" t="s">
        <v>8</v>
      </c>
      <c r="Q292" s="4">
        <v>0.02</v>
      </c>
      <c r="R292" s="1">
        <v>45014</v>
      </c>
      <c r="S292" s="1">
        <v>45016</v>
      </c>
      <c r="T292" s="1">
        <v>45046</v>
      </c>
      <c r="U292" s="1">
        <v>45016</v>
      </c>
      <c r="V292" s="5">
        <v>8.3333333333333329E-2</v>
      </c>
      <c r="W292">
        <v>30</v>
      </c>
      <c r="X292" s="6">
        <v>0</v>
      </c>
      <c r="Y292" s="6">
        <v>0</v>
      </c>
      <c r="Z292" s="6">
        <v>-2122.3090012499997</v>
      </c>
      <c r="AA292" s="6">
        <v>-2122.3090012499997</v>
      </c>
      <c r="AB292">
        <v>0</v>
      </c>
      <c r="AC292">
        <v>0</v>
      </c>
      <c r="AD292" s="7">
        <v>844700.1</v>
      </c>
      <c r="AE292" s="13">
        <v>3.015E-2</v>
      </c>
      <c r="AF292" s="8">
        <v>0.02</v>
      </c>
      <c r="AG292" s="6">
        <v>0</v>
      </c>
      <c r="AH292" s="6">
        <v>-1407.8335</v>
      </c>
      <c r="AI292" s="9">
        <v>-3530.1425012499994</v>
      </c>
      <c r="AJ292" t="s">
        <v>6</v>
      </c>
      <c r="AK292">
        <f t="shared" si="108"/>
        <v>3.0150000000000001</v>
      </c>
      <c r="AL292" s="8">
        <f t="shared" si="109"/>
        <v>4.0149999999999998E-2</v>
      </c>
      <c r="AM292" s="35">
        <f t="shared" si="110"/>
        <v>2.0150000000000001E-2</v>
      </c>
      <c r="AN292" s="4">
        <f t="shared" si="111"/>
        <v>2.0150000000000001E-2</v>
      </c>
      <c r="AO292" s="36">
        <f t="shared" si="112"/>
        <v>-4234.0592512499989</v>
      </c>
      <c r="AP292" s="37">
        <f t="shared" si="103"/>
        <v>-3530.1425012499994</v>
      </c>
      <c r="AQ292" s="36">
        <f t="shared" si="113"/>
        <v>-2826.22575125</v>
      </c>
      <c r="AR292" s="31">
        <v>44973</v>
      </c>
      <c r="AS292" s="32">
        <v>2.7029999999999998</v>
      </c>
      <c r="AT292" s="10"/>
      <c r="BU292" s="1"/>
      <c r="CC292" s="11"/>
      <c r="CD292" s="11"/>
    </row>
    <row r="293" spans="1:82" ht="15" customHeight="1" x14ac:dyDescent="0.25">
      <c r="A293">
        <v>51232</v>
      </c>
      <c r="B293" t="s">
        <v>436</v>
      </c>
      <c r="C293" t="s">
        <v>437</v>
      </c>
      <c r="D293">
        <v>11681</v>
      </c>
      <c r="E293" t="s">
        <v>2</v>
      </c>
      <c r="F293" t="s">
        <v>3</v>
      </c>
      <c r="G293" t="s">
        <v>4</v>
      </c>
      <c r="H293" t="s">
        <v>438</v>
      </c>
      <c r="I293" s="1">
        <v>45043</v>
      </c>
      <c r="J293" s="1">
        <v>45046</v>
      </c>
      <c r="K293" s="1">
        <v>45077</v>
      </c>
      <c r="L293" s="1">
        <v>45046</v>
      </c>
      <c r="M293" s="2">
        <v>840319.91</v>
      </c>
      <c r="N293" t="s">
        <v>6</v>
      </c>
      <c r="O293" s="12" t="s">
        <v>7</v>
      </c>
      <c r="P293" t="s">
        <v>8</v>
      </c>
      <c r="Q293" s="4">
        <v>0.02</v>
      </c>
      <c r="R293" s="1">
        <v>45043</v>
      </c>
      <c r="S293" s="1">
        <v>45046</v>
      </c>
      <c r="T293" s="1">
        <v>45077</v>
      </c>
      <c r="U293" s="1">
        <v>45046</v>
      </c>
      <c r="V293" s="5">
        <v>8.611111111111111E-2</v>
      </c>
      <c r="W293">
        <v>31</v>
      </c>
      <c r="X293" s="6">
        <v>0</v>
      </c>
      <c r="Y293" s="6">
        <v>0</v>
      </c>
      <c r="Z293" s="6">
        <v>-2351.7286370138891</v>
      </c>
      <c r="AA293" s="6">
        <v>-2351.7286370138891</v>
      </c>
      <c r="AB293">
        <v>0</v>
      </c>
      <c r="AC293">
        <v>0</v>
      </c>
      <c r="AD293" s="7">
        <v>840319.91</v>
      </c>
      <c r="AE293" s="13">
        <v>3.2500000000000001E-2</v>
      </c>
      <c r="AF293" s="8">
        <v>0.02</v>
      </c>
      <c r="AG293" s="6">
        <v>0</v>
      </c>
      <c r="AH293" s="6">
        <v>-1447.2176227777777</v>
      </c>
      <c r="AI293" s="9">
        <v>-3798.9462597916668</v>
      </c>
      <c r="AJ293" t="s">
        <v>6</v>
      </c>
      <c r="AK293">
        <f t="shared" si="108"/>
        <v>3.25</v>
      </c>
      <c r="AL293" s="8">
        <f t="shared" si="109"/>
        <v>4.2500000000000003E-2</v>
      </c>
      <c r="AM293" s="35">
        <f t="shared" si="110"/>
        <v>2.2499999999999999E-2</v>
      </c>
      <c r="AN293" s="4">
        <f t="shared" si="111"/>
        <v>2.2499999999999999E-2</v>
      </c>
      <c r="AO293" s="36">
        <f t="shared" si="112"/>
        <v>-4522.5550711805554</v>
      </c>
      <c r="AP293" s="37">
        <f t="shared" si="103"/>
        <v>-3798.9462597916668</v>
      </c>
      <c r="AQ293" s="36">
        <f t="shared" si="113"/>
        <v>-3075.3374484027777</v>
      </c>
      <c r="AR293" s="31">
        <v>44974</v>
      </c>
      <c r="AS293" s="32">
        <v>2.6669999999999998</v>
      </c>
      <c r="AT293" s="10"/>
      <c r="BU293" s="1"/>
      <c r="CC293" s="11"/>
      <c r="CD293" s="11"/>
    </row>
    <row r="294" spans="1:82" ht="15" customHeight="1" x14ac:dyDescent="0.25">
      <c r="A294">
        <v>51233</v>
      </c>
      <c r="B294" t="s">
        <v>436</v>
      </c>
      <c r="C294" t="s">
        <v>437</v>
      </c>
      <c r="D294">
        <v>11681</v>
      </c>
      <c r="E294" t="s">
        <v>2</v>
      </c>
      <c r="F294" t="s">
        <v>3</v>
      </c>
      <c r="G294" t="s">
        <v>4</v>
      </c>
      <c r="H294" t="s">
        <v>438</v>
      </c>
      <c r="I294" s="1">
        <v>45075</v>
      </c>
      <c r="J294" s="1">
        <v>45077</v>
      </c>
      <c r="K294" s="1">
        <v>45107</v>
      </c>
      <c r="L294" s="1">
        <v>45077</v>
      </c>
      <c r="M294" s="2">
        <v>835885.53</v>
      </c>
      <c r="N294" t="s">
        <v>6</v>
      </c>
      <c r="O294" s="12" t="s">
        <v>7</v>
      </c>
      <c r="P294" t="s">
        <v>8</v>
      </c>
      <c r="Q294" s="4">
        <v>0.02</v>
      </c>
      <c r="R294" s="1">
        <v>45075</v>
      </c>
      <c r="S294" s="1">
        <v>45077</v>
      </c>
      <c r="T294" s="1">
        <v>45107</v>
      </c>
      <c r="U294" s="1">
        <v>45077</v>
      </c>
      <c r="V294" s="5">
        <v>8.3333333333333329E-2</v>
      </c>
      <c r="W294">
        <v>30</v>
      </c>
      <c r="X294" s="6">
        <v>0</v>
      </c>
      <c r="Y294" s="6">
        <v>0</v>
      </c>
      <c r="Z294" s="6">
        <v>-2426.1577508250002</v>
      </c>
      <c r="AA294" s="6">
        <v>-2426.1577508250002</v>
      </c>
      <c r="AB294">
        <v>0</v>
      </c>
      <c r="AC294">
        <v>0</v>
      </c>
      <c r="AD294" s="7">
        <v>835885.53</v>
      </c>
      <c r="AE294" s="13">
        <v>3.483E-2</v>
      </c>
      <c r="AF294" s="8">
        <v>0.02</v>
      </c>
      <c r="AG294" s="6">
        <v>0</v>
      </c>
      <c r="AH294" s="6">
        <v>-1393.14255</v>
      </c>
      <c r="AI294" s="9">
        <v>-3819.3003008250002</v>
      </c>
      <c r="AJ294" t="s">
        <v>6</v>
      </c>
      <c r="AK294">
        <f t="shared" si="108"/>
        <v>3.4830000000000001</v>
      </c>
      <c r="AL294" s="8">
        <f t="shared" si="109"/>
        <v>4.4830000000000002E-2</v>
      </c>
      <c r="AM294" s="35">
        <f t="shared" si="110"/>
        <v>2.4829999999999998E-2</v>
      </c>
      <c r="AN294" s="4">
        <f t="shared" si="111"/>
        <v>2.4829999999999998E-2</v>
      </c>
      <c r="AO294" s="36">
        <f t="shared" si="112"/>
        <v>-4515.871575825</v>
      </c>
      <c r="AP294" s="37">
        <f t="shared" si="103"/>
        <v>-3819.3003008250002</v>
      </c>
      <c r="AQ294" s="36">
        <f t="shared" si="113"/>
        <v>-3122.7290258249996</v>
      </c>
      <c r="AR294" s="31">
        <v>44977</v>
      </c>
      <c r="AS294" s="32">
        <v>2.6539999999999999</v>
      </c>
      <c r="AT294" s="10"/>
      <c r="BU294" s="1"/>
      <c r="CC294" s="11"/>
      <c r="CD294" s="11"/>
    </row>
    <row r="295" spans="1:82" ht="15" customHeight="1" x14ac:dyDescent="0.25">
      <c r="A295">
        <v>22466</v>
      </c>
      <c r="B295" t="s">
        <v>439</v>
      </c>
      <c r="C295" t="s">
        <v>440</v>
      </c>
      <c r="D295">
        <v>11682</v>
      </c>
      <c r="E295" t="s">
        <v>127</v>
      </c>
      <c r="F295" t="s">
        <v>3</v>
      </c>
      <c r="G295" t="s">
        <v>4</v>
      </c>
      <c r="H295" t="s">
        <v>95</v>
      </c>
      <c r="I295" s="1"/>
      <c r="J295" s="1">
        <v>44927</v>
      </c>
      <c r="K295" s="1">
        <v>44958</v>
      </c>
      <c r="L295" s="1">
        <v>44927</v>
      </c>
      <c r="M295" s="2">
        <v>5584761.3300000001</v>
      </c>
      <c r="N295" t="s">
        <v>6</v>
      </c>
      <c r="O295">
        <v>1.35E-2</v>
      </c>
      <c r="P295" t="s">
        <v>8</v>
      </c>
      <c r="Q295" s="4"/>
      <c r="R295" s="1">
        <v>44927</v>
      </c>
      <c r="S295" s="1">
        <v>44927</v>
      </c>
      <c r="T295" s="1">
        <v>44958</v>
      </c>
      <c r="U295" s="1">
        <v>44927</v>
      </c>
      <c r="V295" s="5">
        <v>8.611111111111111E-2</v>
      </c>
      <c r="W295">
        <v>31</v>
      </c>
      <c r="X295" s="6">
        <v>0</v>
      </c>
      <c r="Y295" s="6">
        <v>0</v>
      </c>
      <c r="Z295" s="6">
        <v>-6492.285046125</v>
      </c>
      <c r="AA295" s="6">
        <v>-6492.285046125</v>
      </c>
      <c r="AB295">
        <v>0</v>
      </c>
      <c r="AC295">
        <v>0</v>
      </c>
      <c r="AD295" s="7">
        <v>5584761.3300000001</v>
      </c>
      <c r="AE295" s="13">
        <v>1.35E-2</v>
      </c>
      <c r="AF295" s="8">
        <v>0</v>
      </c>
      <c r="AG295" s="6">
        <v>0</v>
      </c>
      <c r="AH295" s="6">
        <v>0</v>
      </c>
      <c r="AI295" s="9">
        <v>-6492.285046125</v>
      </c>
      <c r="AJ295" t="s">
        <v>6</v>
      </c>
      <c r="AO295" s="9">
        <f t="shared" ref="AO295:AO358" si="114">AI295</f>
        <v>-6492.285046125</v>
      </c>
      <c r="AP295" s="37">
        <f t="shared" si="103"/>
        <v>-6492.285046125</v>
      </c>
      <c r="AQ295" s="9">
        <f t="shared" ref="AQ295:AQ358" si="115">AI295</f>
        <v>-6492.285046125</v>
      </c>
      <c r="AR295" s="31">
        <v>44978</v>
      </c>
      <c r="AS295" s="32">
        <v>2.6819999999999999</v>
      </c>
      <c r="AT295" s="10"/>
      <c r="BU295" s="1"/>
      <c r="CC295" s="11"/>
      <c r="CD295" s="11"/>
    </row>
    <row r="296" spans="1:82" ht="15" customHeight="1" x14ac:dyDescent="0.25">
      <c r="A296">
        <v>22467</v>
      </c>
      <c r="B296" t="s">
        <v>439</v>
      </c>
      <c r="C296" t="s">
        <v>440</v>
      </c>
      <c r="D296">
        <v>11682</v>
      </c>
      <c r="E296" t="s">
        <v>127</v>
      </c>
      <c r="F296" t="s">
        <v>3</v>
      </c>
      <c r="G296" t="s">
        <v>4</v>
      </c>
      <c r="H296" t="s">
        <v>95</v>
      </c>
      <c r="I296" s="1"/>
      <c r="J296" s="1">
        <v>44958</v>
      </c>
      <c r="K296" s="1">
        <v>44986</v>
      </c>
      <c r="L296" s="1">
        <v>44958</v>
      </c>
      <c r="M296" s="2">
        <v>5122238.2</v>
      </c>
      <c r="N296" t="s">
        <v>6</v>
      </c>
      <c r="O296">
        <v>1.35E-2</v>
      </c>
      <c r="P296" t="s">
        <v>8</v>
      </c>
      <c r="Q296" s="4"/>
      <c r="R296" s="1">
        <v>44958</v>
      </c>
      <c r="S296" s="1">
        <v>44958</v>
      </c>
      <c r="T296" s="1">
        <v>44986</v>
      </c>
      <c r="U296" s="1">
        <v>44958</v>
      </c>
      <c r="V296" s="5">
        <v>7.7777777777777779E-2</v>
      </c>
      <c r="W296">
        <v>28</v>
      </c>
      <c r="X296" s="6">
        <v>0</v>
      </c>
      <c r="Y296" s="6">
        <v>0</v>
      </c>
      <c r="Z296" s="6">
        <v>-5378.3501100000003</v>
      </c>
      <c r="AA296" s="6">
        <v>-5378.3501100000003</v>
      </c>
      <c r="AB296">
        <v>0</v>
      </c>
      <c r="AC296">
        <v>0</v>
      </c>
      <c r="AD296" s="7">
        <v>5122238.2</v>
      </c>
      <c r="AE296" s="13">
        <v>1.35E-2</v>
      </c>
      <c r="AF296" s="8">
        <v>0</v>
      </c>
      <c r="AG296" s="6">
        <v>0</v>
      </c>
      <c r="AH296" s="6">
        <v>0</v>
      </c>
      <c r="AI296" s="9">
        <v>-5378.3501100000003</v>
      </c>
      <c r="AJ296" t="s">
        <v>6</v>
      </c>
      <c r="AO296" s="9">
        <f t="shared" si="114"/>
        <v>-5378.3501100000003</v>
      </c>
      <c r="AP296" s="37">
        <f t="shared" si="103"/>
        <v>-5378.3501100000003</v>
      </c>
      <c r="AQ296" s="9">
        <f t="shared" si="115"/>
        <v>-5378.3501100000003</v>
      </c>
      <c r="AR296" s="31">
        <v>44979</v>
      </c>
      <c r="AS296" s="32">
        <v>2.6829999999999998</v>
      </c>
      <c r="AT296" s="10"/>
      <c r="BU296" s="1"/>
      <c r="CC296" s="11"/>
      <c r="CD296" s="11"/>
    </row>
    <row r="297" spans="1:82" ht="15" customHeight="1" x14ac:dyDescent="0.25">
      <c r="A297">
        <v>22468</v>
      </c>
      <c r="B297" t="s">
        <v>439</v>
      </c>
      <c r="C297" t="s">
        <v>440</v>
      </c>
      <c r="D297">
        <v>11682</v>
      </c>
      <c r="E297" t="s">
        <v>127</v>
      </c>
      <c r="F297" t="s">
        <v>3</v>
      </c>
      <c r="G297" t="s">
        <v>4</v>
      </c>
      <c r="H297" t="s">
        <v>95</v>
      </c>
      <c r="I297" s="1"/>
      <c r="J297" s="1">
        <v>44986</v>
      </c>
      <c r="K297" s="1">
        <v>45017</v>
      </c>
      <c r="L297" s="1">
        <v>44986</v>
      </c>
      <c r="M297" s="2">
        <v>4659194.75</v>
      </c>
      <c r="N297" t="s">
        <v>6</v>
      </c>
      <c r="O297">
        <v>1.35E-2</v>
      </c>
      <c r="P297" t="s">
        <v>8</v>
      </c>
      <c r="Q297" s="4"/>
      <c r="R297" s="1">
        <v>44986</v>
      </c>
      <c r="S297" s="1">
        <v>44986</v>
      </c>
      <c r="T297" s="1">
        <v>45017</v>
      </c>
      <c r="U297" s="1">
        <v>44986</v>
      </c>
      <c r="V297" s="5">
        <v>8.611111111111111E-2</v>
      </c>
      <c r="W297">
        <v>31</v>
      </c>
      <c r="X297" s="6">
        <v>0</v>
      </c>
      <c r="Y297" s="6">
        <v>0</v>
      </c>
      <c r="Z297" s="6">
        <v>-5416.313896875</v>
      </c>
      <c r="AA297" s="6">
        <v>-5416.313896875</v>
      </c>
      <c r="AB297">
        <v>0</v>
      </c>
      <c r="AC297">
        <v>0</v>
      </c>
      <c r="AD297" s="7">
        <v>4659194.75</v>
      </c>
      <c r="AE297" s="13">
        <v>1.35E-2</v>
      </c>
      <c r="AF297" s="8">
        <v>0</v>
      </c>
      <c r="AG297" s="6">
        <v>0</v>
      </c>
      <c r="AH297" s="6">
        <v>0</v>
      </c>
      <c r="AI297" s="9">
        <v>-5416.313896875</v>
      </c>
      <c r="AJ297" t="s">
        <v>6</v>
      </c>
      <c r="AO297" s="9">
        <f t="shared" si="114"/>
        <v>-5416.313896875</v>
      </c>
      <c r="AP297" s="37">
        <f t="shared" si="103"/>
        <v>-5416.313896875</v>
      </c>
      <c r="AQ297" s="9">
        <f t="shared" si="115"/>
        <v>-5416.313896875</v>
      </c>
      <c r="AR297" s="31">
        <v>44980</v>
      </c>
      <c r="AS297" s="32">
        <v>2.6930000000000001</v>
      </c>
      <c r="AT297" s="10"/>
      <c r="BU297" s="1"/>
      <c r="CC297" s="11"/>
      <c r="CD297" s="11"/>
    </row>
    <row r="298" spans="1:82" ht="15" customHeight="1" x14ac:dyDescent="0.25">
      <c r="A298">
        <v>22469</v>
      </c>
      <c r="B298" t="s">
        <v>439</v>
      </c>
      <c r="C298" t="s">
        <v>440</v>
      </c>
      <c r="D298">
        <v>11682</v>
      </c>
      <c r="E298" t="s">
        <v>127</v>
      </c>
      <c r="F298" t="s">
        <v>3</v>
      </c>
      <c r="G298" t="s">
        <v>4</v>
      </c>
      <c r="H298" t="s">
        <v>95</v>
      </c>
      <c r="I298" s="1"/>
      <c r="J298" s="1">
        <v>45017</v>
      </c>
      <c r="K298" s="1">
        <v>45047</v>
      </c>
      <c r="L298" s="1">
        <v>45017</v>
      </c>
      <c r="M298" s="2">
        <v>4195630.3899999997</v>
      </c>
      <c r="N298" t="s">
        <v>6</v>
      </c>
      <c r="O298">
        <v>1.35E-2</v>
      </c>
      <c r="P298" t="s">
        <v>8</v>
      </c>
      <c r="Q298" s="4"/>
      <c r="R298" s="1">
        <v>45017</v>
      </c>
      <c r="S298" s="1">
        <v>45017</v>
      </c>
      <c r="T298" s="1">
        <v>45047</v>
      </c>
      <c r="U298" s="1">
        <v>45017</v>
      </c>
      <c r="V298" s="5">
        <v>8.3333333333333329E-2</v>
      </c>
      <c r="W298">
        <v>30</v>
      </c>
      <c r="X298" s="6">
        <v>0</v>
      </c>
      <c r="Y298" s="6">
        <v>0</v>
      </c>
      <c r="Z298" s="6">
        <v>-4720.0841887499992</v>
      </c>
      <c r="AA298" s="6">
        <v>-4720.0841887499992</v>
      </c>
      <c r="AB298">
        <v>0</v>
      </c>
      <c r="AC298">
        <v>0</v>
      </c>
      <c r="AD298" s="7">
        <v>4195630.3899999997</v>
      </c>
      <c r="AE298" s="13">
        <v>1.35E-2</v>
      </c>
      <c r="AF298" s="8">
        <v>0</v>
      </c>
      <c r="AG298" s="6">
        <v>0</v>
      </c>
      <c r="AH298" s="6">
        <v>0</v>
      </c>
      <c r="AI298" s="9">
        <v>-4720.0841887499992</v>
      </c>
      <c r="AJ298" t="s">
        <v>6</v>
      </c>
      <c r="AO298" s="9">
        <f t="shared" si="114"/>
        <v>-4720.0841887499992</v>
      </c>
      <c r="AP298" s="37">
        <f t="shared" si="103"/>
        <v>-4720.0841887499992</v>
      </c>
      <c r="AQ298" s="9">
        <f t="shared" si="115"/>
        <v>-4720.0841887499992</v>
      </c>
      <c r="AR298" s="31">
        <v>44981</v>
      </c>
      <c r="AS298" s="32">
        <v>2.698</v>
      </c>
      <c r="AT298" s="10"/>
      <c r="BU298" s="1"/>
      <c r="CC298" s="11"/>
      <c r="CD298" s="11"/>
    </row>
    <row r="299" spans="1:82" ht="15" customHeight="1" x14ac:dyDescent="0.25">
      <c r="A299">
        <v>22470</v>
      </c>
      <c r="B299" t="s">
        <v>439</v>
      </c>
      <c r="C299" t="s">
        <v>440</v>
      </c>
      <c r="D299">
        <v>11682</v>
      </c>
      <c r="E299" t="s">
        <v>127</v>
      </c>
      <c r="F299" t="s">
        <v>3</v>
      </c>
      <c r="G299" t="s">
        <v>4</v>
      </c>
      <c r="H299" t="s">
        <v>95</v>
      </c>
      <c r="I299" s="1"/>
      <c r="J299" s="1">
        <v>45047</v>
      </c>
      <c r="K299" s="1">
        <v>45078</v>
      </c>
      <c r="L299" s="1">
        <v>45047</v>
      </c>
      <c r="M299" s="2">
        <v>3731544.53</v>
      </c>
      <c r="N299" t="s">
        <v>6</v>
      </c>
      <c r="O299">
        <v>1.35E-2</v>
      </c>
      <c r="P299" t="s">
        <v>8</v>
      </c>
      <c r="Q299" s="4"/>
      <c r="R299" s="1">
        <v>45047</v>
      </c>
      <c r="S299" s="1">
        <v>45047</v>
      </c>
      <c r="T299" s="1">
        <v>45078</v>
      </c>
      <c r="U299" s="1">
        <v>45047</v>
      </c>
      <c r="V299" s="5">
        <v>8.611111111111111E-2</v>
      </c>
      <c r="W299">
        <v>31</v>
      </c>
      <c r="X299" s="6">
        <v>0</v>
      </c>
      <c r="Y299" s="6">
        <v>0</v>
      </c>
      <c r="Z299" s="6">
        <v>-4337.9205161249993</v>
      </c>
      <c r="AA299" s="6">
        <v>-4337.9205161249993</v>
      </c>
      <c r="AB299">
        <v>0</v>
      </c>
      <c r="AC299">
        <v>0</v>
      </c>
      <c r="AD299" s="7">
        <v>3731544.53</v>
      </c>
      <c r="AE299" s="13">
        <v>1.35E-2</v>
      </c>
      <c r="AF299" s="8">
        <v>0</v>
      </c>
      <c r="AG299" s="6">
        <v>0</v>
      </c>
      <c r="AH299" s="6">
        <v>0</v>
      </c>
      <c r="AI299" s="9">
        <v>-4337.9205161249993</v>
      </c>
      <c r="AJ299" t="s">
        <v>6</v>
      </c>
      <c r="AO299" s="9">
        <f t="shared" si="114"/>
        <v>-4337.9205161249993</v>
      </c>
      <c r="AP299" s="37">
        <f t="shared" si="103"/>
        <v>-4337.9205161249993</v>
      </c>
      <c r="AQ299" s="9">
        <f t="shared" si="115"/>
        <v>-4337.9205161249993</v>
      </c>
      <c r="AR299" s="31">
        <v>44984</v>
      </c>
      <c r="AS299" s="32">
        <v>2.7160000000000002</v>
      </c>
      <c r="AT299" s="10"/>
      <c r="BU299" s="1"/>
      <c r="CC299" s="11"/>
      <c r="CD299" s="11"/>
    </row>
    <row r="300" spans="1:82" ht="15" customHeight="1" x14ac:dyDescent="0.25">
      <c r="A300">
        <v>49844</v>
      </c>
      <c r="B300" t="s">
        <v>441</v>
      </c>
      <c r="C300" t="s">
        <v>442</v>
      </c>
      <c r="D300">
        <v>11684</v>
      </c>
      <c r="E300" t="s">
        <v>127</v>
      </c>
      <c r="F300" t="s">
        <v>3</v>
      </c>
      <c r="G300" t="s">
        <v>4</v>
      </c>
      <c r="H300" t="s">
        <v>443</v>
      </c>
      <c r="I300" s="1"/>
      <c r="J300" s="1">
        <v>44927</v>
      </c>
      <c r="K300" s="1">
        <v>44958</v>
      </c>
      <c r="L300" s="1">
        <v>44927</v>
      </c>
      <c r="M300" s="2">
        <v>14331401.32</v>
      </c>
      <c r="N300" t="s">
        <v>6</v>
      </c>
      <c r="O300">
        <v>2.2200000000000001E-2</v>
      </c>
      <c r="P300" t="s">
        <v>8</v>
      </c>
      <c r="Q300" s="4"/>
      <c r="R300" s="1">
        <v>44927</v>
      </c>
      <c r="S300" s="1">
        <v>44927</v>
      </c>
      <c r="T300" s="1">
        <v>44958</v>
      </c>
      <c r="U300" s="1">
        <v>44927</v>
      </c>
      <c r="V300" s="5">
        <v>8.611111111111111E-2</v>
      </c>
      <c r="W300">
        <v>31</v>
      </c>
      <c r="X300" s="6">
        <v>0</v>
      </c>
      <c r="Y300" s="6">
        <v>0</v>
      </c>
      <c r="Z300" s="6">
        <v>-27396.862190066669</v>
      </c>
      <c r="AA300" s="6">
        <v>-27396.862190066669</v>
      </c>
      <c r="AB300">
        <v>0</v>
      </c>
      <c r="AC300">
        <v>0</v>
      </c>
      <c r="AD300" s="7">
        <v>14331401.32</v>
      </c>
      <c r="AE300" s="13">
        <v>2.2200000000000001E-2</v>
      </c>
      <c r="AF300" s="8">
        <v>0</v>
      </c>
      <c r="AG300" s="6">
        <v>0</v>
      </c>
      <c r="AH300" s="6">
        <v>0</v>
      </c>
      <c r="AI300" s="9">
        <v>-27396.862190066669</v>
      </c>
      <c r="AJ300" t="s">
        <v>6</v>
      </c>
      <c r="AO300" s="9">
        <f t="shared" si="114"/>
        <v>-27396.862190066669</v>
      </c>
      <c r="AP300" s="37">
        <f t="shared" si="103"/>
        <v>-27396.862190066669</v>
      </c>
      <c r="AQ300" s="9">
        <f t="shared" si="115"/>
        <v>-27396.862190066669</v>
      </c>
      <c r="AR300" s="31">
        <v>44985</v>
      </c>
      <c r="AS300" s="32">
        <v>2.7440000000000002</v>
      </c>
      <c r="AT300" s="10"/>
      <c r="BU300" s="1"/>
      <c r="CC300" s="11"/>
      <c r="CD300" s="11"/>
    </row>
    <row r="301" spans="1:82" ht="15" customHeight="1" x14ac:dyDescent="0.25">
      <c r="A301">
        <v>49845</v>
      </c>
      <c r="B301" t="s">
        <v>441</v>
      </c>
      <c r="C301" t="s">
        <v>442</v>
      </c>
      <c r="D301">
        <v>11684</v>
      </c>
      <c r="E301" t="s">
        <v>127</v>
      </c>
      <c r="F301" t="s">
        <v>3</v>
      </c>
      <c r="G301" t="s">
        <v>4</v>
      </c>
      <c r="H301" t="s">
        <v>443</v>
      </c>
      <c r="I301" s="1"/>
      <c r="J301" s="1">
        <v>44958</v>
      </c>
      <c r="K301" s="1">
        <v>44986</v>
      </c>
      <c r="L301" s="1">
        <v>44958</v>
      </c>
      <c r="M301" s="2">
        <v>14275857.630000001</v>
      </c>
      <c r="N301" t="s">
        <v>6</v>
      </c>
      <c r="O301">
        <v>2.2200000000000001E-2</v>
      </c>
      <c r="P301" t="s">
        <v>8</v>
      </c>
      <c r="Q301" s="4"/>
      <c r="R301" s="1">
        <v>44958</v>
      </c>
      <c r="S301" s="1">
        <v>44958</v>
      </c>
      <c r="T301" s="1">
        <v>44986</v>
      </c>
      <c r="U301" s="1">
        <v>44958</v>
      </c>
      <c r="V301" s="5">
        <v>7.7777777777777779E-2</v>
      </c>
      <c r="W301">
        <v>28</v>
      </c>
      <c r="X301" s="6">
        <v>0</v>
      </c>
      <c r="Y301" s="6">
        <v>0</v>
      </c>
      <c r="Z301" s="6">
        <v>-24649.6475078</v>
      </c>
      <c r="AA301" s="6">
        <v>-24649.6475078</v>
      </c>
      <c r="AB301">
        <v>0</v>
      </c>
      <c r="AC301">
        <v>0</v>
      </c>
      <c r="AD301" s="7">
        <v>14275857.630000001</v>
      </c>
      <c r="AE301" s="13">
        <v>2.2200000000000001E-2</v>
      </c>
      <c r="AF301" s="8">
        <v>0</v>
      </c>
      <c r="AG301" s="6">
        <v>0</v>
      </c>
      <c r="AH301" s="6">
        <v>0</v>
      </c>
      <c r="AI301" s="9">
        <v>-24649.6475078</v>
      </c>
      <c r="AJ301" t="s">
        <v>6</v>
      </c>
      <c r="AO301" s="9">
        <f t="shared" si="114"/>
        <v>-24649.6475078</v>
      </c>
      <c r="AP301" s="37">
        <f t="shared" si="103"/>
        <v>-24649.6475078</v>
      </c>
      <c r="AQ301" s="9">
        <f t="shared" si="115"/>
        <v>-24649.6475078</v>
      </c>
      <c r="AR301" s="31">
        <v>44986</v>
      </c>
      <c r="AS301" s="32">
        <v>2.7829999999999999</v>
      </c>
      <c r="AT301" s="10"/>
      <c r="BU301" s="1"/>
      <c r="CC301" s="11"/>
      <c r="CD301" s="11"/>
    </row>
    <row r="302" spans="1:82" ht="15" customHeight="1" x14ac:dyDescent="0.25">
      <c r="A302">
        <v>49846</v>
      </c>
      <c r="B302" t="s">
        <v>441</v>
      </c>
      <c r="C302" t="s">
        <v>442</v>
      </c>
      <c r="D302">
        <v>11684</v>
      </c>
      <c r="E302" t="s">
        <v>127</v>
      </c>
      <c r="F302" t="s">
        <v>3</v>
      </c>
      <c r="G302" t="s">
        <v>4</v>
      </c>
      <c r="H302" t="s">
        <v>443</v>
      </c>
      <c r="I302" s="1"/>
      <c r="J302" s="1">
        <v>44986</v>
      </c>
      <c r="K302" s="1">
        <v>45017</v>
      </c>
      <c r="L302" s="1">
        <v>44986</v>
      </c>
      <c r="M302" s="2">
        <v>14220211.41</v>
      </c>
      <c r="N302" t="s">
        <v>6</v>
      </c>
      <c r="O302">
        <v>2.2200000000000001E-2</v>
      </c>
      <c r="P302" t="s">
        <v>8</v>
      </c>
      <c r="Q302" s="4"/>
      <c r="R302" s="1">
        <v>44986</v>
      </c>
      <c r="S302" s="1">
        <v>44986</v>
      </c>
      <c r="T302" s="1">
        <v>45017</v>
      </c>
      <c r="U302" s="1">
        <v>44986</v>
      </c>
      <c r="V302" s="5">
        <v>8.611111111111111E-2</v>
      </c>
      <c r="W302">
        <v>31</v>
      </c>
      <c r="X302" s="6">
        <v>0</v>
      </c>
      <c r="Y302" s="6">
        <v>0</v>
      </c>
      <c r="Z302" s="6">
        <v>-27184.304145449998</v>
      </c>
      <c r="AA302" s="6">
        <v>-27184.304145449998</v>
      </c>
      <c r="AB302">
        <v>0</v>
      </c>
      <c r="AC302">
        <v>0</v>
      </c>
      <c r="AD302" s="7">
        <v>14220211.41</v>
      </c>
      <c r="AE302" s="13">
        <v>2.2200000000000001E-2</v>
      </c>
      <c r="AF302" s="8">
        <v>0</v>
      </c>
      <c r="AG302" s="6">
        <v>0</v>
      </c>
      <c r="AH302" s="6">
        <v>0</v>
      </c>
      <c r="AI302" s="9">
        <v>-27184.304145449998</v>
      </c>
      <c r="AJ302" t="s">
        <v>6</v>
      </c>
      <c r="AO302" s="9">
        <f t="shared" si="114"/>
        <v>-27184.304145449998</v>
      </c>
      <c r="AP302" s="37">
        <f t="shared" si="103"/>
        <v>-27184.304145449998</v>
      </c>
      <c r="AQ302" s="9">
        <f t="shared" si="115"/>
        <v>-27184.304145449998</v>
      </c>
      <c r="AR302" s="31">
        <v>44987</v>
      </c>
      <c r="AS302" s="32">
        <v>2.8010000000000002</v>
      </c>
      <c r="AT302" s="10"/>
      <c r="BU302" s="1"/>
      <c r="CC302" s="11"/>
      <c r="CD302" s="11"/>
    </row>
    <row r="303" spans="1:82" ht="15" customHeight="1" x14ac:dyDescent="0.25">
      <c r="A303">
        <v>49847</v>
      </c>
      <c r="B303" t="s">
        <v>441</v>
      </c>
      <c r="C303" t="s">
        <v>442</v>
      </c>
      <c r="D303">
        <v>11684</v>
      </c>
      <c r="E303" t="s">
        <v>127</v>
      </c>
      <c r="F303" t="s">
        <v>3</v>
      </c>
      <c r="G303" t="s">
        <v>4</v>
      </c>
      <c r="H303" t="s">
        <v>443</v>
      </c>
      <c r="I303" s="1"/>
      <c r="J303" s="1">
        <v>45017</v>
      </c>
      <c r="K303" s="1">
        <v>45047</v>
      </c>
      <c r="L303" s="1">
        <v>45017</v>
      </c>
      <c r="M303" s="2">
        <v>14164462.48</v>
      </c>
      <c r="N303" t="s">
        <v>6</v>
      </c>
      <c r="O303">
        <v>2.2200000000000001E-2</v>
      </c>
      <c r="P303" t="s">
        <v>8</v>
      </c>
      <c r="Q303" s="4"/>
      <c r="R303" s="1">
        <v>45017</v>
      </c>
      <c r="S303" s="1">
        <v>45017</v>
      </c>
      <c r="T303" s="1">
        <v>45047</v>
      </c>
      <c r="U303" s="1">
        <v>45017</v>
      </c>
      <c r="V303" s="5">
        <v>8.3333333333333329E-2</v>
      </c>
      <c r="W303">
        <v>30</v>
      </c>
      <c r="X303" s="6">
        <v>0</v>
      </c>
      <c r="Y303" s="6">
        <v>0</v>
      </c>
      <c r="Z303" s="6">
        <v>-26204.255588</v>
      </c>
      <c r="AA303" s="6">
        <v>-26204.255588</v>
      </c>
      <c r="AB303">
        <v>0</v>
      </c>
      <c r="AC303">
        <v>0</v>
      </c>
      <c r="AD303" s="7">
        <v>14164462.48</v>
      </c>
      <c r="AE303" s="13">
        <v>2.2200000000000001E-2</v>
      </c>
      <c r="AF303" s="8">
        <v>0</v>
      </c>
      <c r="AG303" s="6">
        <v>0</v>
      </c>
      <c r="AH303" s="6">
        <v>0</v>
      </c>
      <c r="AI303" s="9">
        <v>-26204.255588</v>
      </c>
      <c r="AJ303" t="s">
        <v>6</v>
      </c>
      <c r="AO303" s="9">
        <f t="shared" si="114"/>
        <v>-26204.255588</v>
      </c>
      <c r="AP303" s="37">
        <f t="shared" si="103"/>
        <v>-26204.255588</v>
      </c>
      <c r="AQ303" s="9">
        <f t="shared" si="115"/>
        <v>-26204.255588</v>
      </c>
      <c r="AR303" s="31">
        <v>44988</v>
      </c>
      <c r="AS303" s="32">
        <v>2.8490000000000002</v>
      </c>
      <c r="AT303" s="10"/>
      <c r="BU303" s="1"/>
      <c r="CC303" s="11"/>
      <c r="CD303" s="11"/>
    </row>
    <row r="304" spans="1:82" ht="15" customHeight="1" x14ac:dyDescent="0.25">
      <c r="A304">
        <v>49848</v>
      </c>
      <c r="B304" t="s">
        <v>441</v>
      </c>
      <c r="C304" t="s">
        <v>442</v>
      </c>
      <c r="D304">
        <v>11684</v>
      </c>
      <c r="E304" t="s">
        <v>127</v>
      </c>
      <c r="F304" t="s">
        <v>3</v>
      </c>
      <c r="G304" t="s">
        <v>4</v>
      </c>
      <c r="H304" t="s">
        <v>443</v>
      </c>
      <c r="I304" s="1"/>
      <c r="J304" s="1">
        <v>45047</v>
      </c>
      <c r="K304" s="1">
        <v>45078</v>
      </c>
      <c r="L304" s="1">
        <v>45047</v>
      </c>
      <c r="M304" s="2">
        <v>14108610.640000001</v>
      </c>
      <c r="N304" t="s">
        <v>6</v>
      </c>
      <c r="O304">
        <v>2.2200000000000001E-2</v>
      </c>
      <c r="P304" t="s">
        <v>8</v>
      </c>
      <c r="Q304" s="4"/>
      <c r="R304" s="1">
        <v>45047</v>
      </c>
      <c r="S304" s="1">
        <v>45047</v>
      </c>
      <c r="T304" s="1">
        <v>45078</v>
      </c>
      <c r="U304" s="1">
        <v>45047</v>
      </c>
      <c r="V304" s="5">
        <v>8.611111111111111E-2</v>
      </c>
      <c r="W304">
        <v>31</v>
      </c>
      <c r="X304" s="6">
        <v>0</v>
      </c>
      <c r="Y304" s="6">
        <v>0</v>
      </c>
      <c r="Z304" s="6">
        <v>-26970.96067346667</v>
      </c>
      <c r="AA304" s="6">
        <v>-26970.96067346667</v>
      </c>
      <c r="AB304">
        <v>0</v>
      </c>
      <c r="AC304">
        <v>0</v>
      </c>
      <c r="AD304" s="7">
        <v>14108610.640000001</v>
      </c>
      <c r="AE304" s="13">
        <v>2.2200000000000001E-2</v>
      </c>
      <c r="AF304" s="8">
        <v>0</v>
      </c>
      <c r="AG304" s="6">
        <v>0</v>
      </c>
      <c r="AH304" s="6">
        <v>0</v>
      </c>
      <c r="AI304" s="9">
        <v>-26970.96067346667</v>
      </c>
      <c r="AJ304" t="s">
        <v>6</v>
      </c>
      <c r="AO304" s="9">
        <f t="shared" si="114"/>
        <v>-26970.96067346667</v>
      </c>
      <c r="AP304" s="37">
        <f t="shared" si="103"/>
        <v>-26970.96067346667</v>
      </c>
      <c r="AQ304" s="9">
        <f t="shared" si="115"/>
        <v>-26970.96067346667</v>
      </c>
      <c r="AR304" s="31">
        <v>44991</v>
      </c>
      <c r="AS304" s="32">
        <v>2.875</v>
      </c>
      <c r="AT304" s="10"/>
      <c r="BU304" s="1"/>
      <c r="CC304" s="11"/>
      <c r="CD304" s="11"/>
    </row>
    <row r="305" spans="1:82" ht="15" customHeight="1" x14ac:dyDescent="0.25">
      <c r="A305">
        <v>22295</v>
      </c>
      <c r="B305" t="s">
        <v>444</v>
      </c>
      <c r="C305" t="s">
        <v>445</v>
      </c>
      <c r="D305">
        <v>11686</v>
      </c>
      <c r="E305" t="s">
        <v>127</v>
      </c>
      <c r="F305" t="s">
        <v>3</v>
      </c>
      <c r="G305" t="s">
        <v>4</v>
      </c>
      <c r="H305" t="s">
        <v>446</v>
      </c>
      <c r="I305" s="1"/>
      <c r="J305" s="1">
        <v>44927</v>
      </c>
      <c r="K305" s="1">
        <v>44958</v>
      </c>
      <c r="L305" s="1">
        <v>44927</v>
      </c>
      <c r="M305" s="2">
        <v>1556401.22</v>
      </c>
      <c r="N305" t="s">
        <v>6</v>
      </c>
      <c r="O305" s="12">
        <v>1.66E-2</v>
      </c>
      <c r="P305" t="s">
        <v>8</v>
      </c>
      <c r="Q305" s="4"/>
      <c r="R305" s="1">
        <v>44927</v>
      </c>
      <c r="S305" s="1">
        <v>44927</v>
      </c>
      <c r="T305" s="1">
        <v>44958</v>
      </c>
      <c r="U305" s="1">
        <v>44927</v>
      </c>
      <c r="V305" s="5">
        <v>8.611111111111111E-2</v>
      </c>
      <c r="W305">
        <v>31</v>
      </c>
      <c r="X305" s="6">
        <v>0</v>
      </c>
      <c r="Y305" s="6">
        <v>0</v>
      </c>
      <c r="Z305" s="6">
        <v>-2224.7890772555556</v>
      </c>
      <c r="AA305" s="6">
        <v>-2224.7890772555556</v>
      </c>
      <c r="AB305">
        <v>0</v>
      </c>
      <c r="AC305">
        <v>0</v>
      </c>
      <c r="AD305" s="7">
        <v>1556401.22</v>
      </c>
      <c r="AE305" s="13">
        <v>1.66E-2</v>
      </c>
      <c r="AF305" s="8">
        <v>0</v>
      </c>
      <c r="AG305" s="6">
        <v>0</v>
      </c>
      <c r="AH305" s="6">
        <v>0</v>
      </c>
      <c r="AI305" s="9">
        <v>-2224.7890772555556</v>
      </c>
      <c r="AJ305" t="s">
        <v>6</v>
      </c>
      <c r="AO305" s="9">
        <f t="shared" si="114"/>
        <v>-2224.7890772555556</v>
      </c>
      <c r="AP305" s="37">
        <f t="shared" si="103"/>
        <v>-2224.7890772555556</v>
      </c>
      <c r="AQ305" s="9">
        <f t="shared" si="115"/>
        <v>-2224.7890772555556</v>
      </c>
      <c r="AR305" s="31">
        <v>44992</v>
      </c>
      <c r="AS305" s="32">
        <v>2.92</v>
      </c>
      <c r="AT305" s="10"/>
      <c r="BU305" s="1"/>
      <c r="CC305" s="11"/>
      <c r="CD305" s="11"/>
    </row>
    <row r="306" spans="1:82" ht="15" customHeight="1" x14ac:dyDescent="0.25">
      <c r="A306">
        <v>22296</v>
      </c>
      <c r="B306" t="s">
        <v>444</v>
      </c>
      <c r="C306" t="s">
        <v>445</v>
      </c>
      <c r="D306">
        <v>11686</v>
      </c>
      <c r="E306" t="s">
        <v>127</v>
      </c>
      <c r="F306" t="s">
        <v>3</v>
      </c>
      <c r="G306" t="s">
        <v>4</v>
      </c>
      <c r="H306" t="s">
        <v>446</v>
      </c>
      <c r="I306" s="1"/>
      <c r="J306" s="1">
        <v>44958</v>
      </c>
      <c r="K306" s="1">
        <v>44986</v>
      </c>
      <c r="L306" s="1">
        <v>44958</v>
      </c>
      <c r="M306" s="2">
        <v>1297898.92</v>
      </c>
      <c r="N306" t="s">
        <v>6</v>
      </c>
      <c r="O306" s="12">
        <v>1.66E-2</v>
      </c>
      <c r="P306" t="s">
        <v>8</v>
      </c>
      <c r="Q306" s="4"/>
      <c r="R306" s="1">
        <v>44958</v>
      </c>
      <c r="S306" s="1">
        <v>44958</v>
      </c>
      <c r="T306" s="1">
        <v>44986</v>
      </c>
      <c r="U306" s="1">
        <v>44958</v>
      </c>
      <c r="V306" s="5">
        <v>7.7777777777777779E-2</v>
      </c>
      <c r="W306">
        <v>28</v>
      </c>
      <c r="X306" s="6">
        <v>0</v>
      </c>
      <c r="Y306" s="6">
        <v>0</v>
      </c>
      <c r="Z306" s="6">
        <v>-1675.7317167111109</v>
      </c>
      <c r="AA306" s="6">
        <v>-1675.7317167111109</v>
      </c>
      <c r="AB306">
        <v>0</v>
      </c>
      <c r="AC306">
        <v>0</v>
      </c>
      <c r="AD306" s="7">
        <v>1297898.92</v>
      </c>
      <c r="AE306" s="13">
        <v>1.66E-2</v>
      </c>
      <c r="AF306" s="8">
        <v>0</v>
      </c>
      <c r="AG306" s="6">
        <v>0</v>
      </c>
      <c r="AH306" s="6">
        <v>0</v>
      </c>
      <c r="AI306" s="9">
        <v>-1675.7317167111109</v>
      </c>
      <c r="AJ306" t="s">
        <v>6</v>
      </c>
      <c r="AO306" s="9">
        <f t="shared" si="114"/>
        <v>-1675.7317167111109</v>
      </c>
      <c r="AP306" s="37">
        <f t="shared" si="103"/>
        <v>-1675.7317167111109</v>
      </c>
      <c r="AQ306" s="9">
        <f t="shared" si="115"/>
        <v>-1675.7317167111109</v>
      </c>
      <c r="AR306" s="31">
        <v>44993</v>
      </c>
      <c r="AS306" s="32">
        <v>2.944</v>
      </c>
      <c r="AT306" s="10"/>
      <c r="BU306" s="1"/>
      <c r="CC306" s="11"/>
      <c r="CD306" s="11"/>
    </row>
    <row r="307" spans="1:82" ht="15" customHeight="1" x14ac:dyDescent="0.25">
      <c r="A307">
        <v>22297</v>
      </c>
      <c r="B307" t="s">
        <v>444</v>
      </c>
      <c r="C307" t="s">
        <v>445</v>
      </c>
      <c r="D307">
        <v>11686</v>
      </c>
      <c r="E307" t="s">
        <v>127</v>
      </c>
      <c r="F307" t="s">
        <v>3</v>
      </c>
      <c r="G307" t="s">
        <v>4</v>
      </c>
      <c r="H307" t="s">
        <v>446</v>
      </c>
      <c r="I307" s="1"/>
      <c r="J307" s="1">
        <v>44986</v>
      </c>
      <c r="K307" s="1">
        <v>45017</v>
      </c>
      <c r="L307" s="1">
        <v>44986</v>
      </c>
      <c r="M307" s="2">
        <v>1039039.12</v>
      </c>
      <c r="N307" t="s">
        <v>6</v>
      </c>
      <c r="O307" s="12">
        <v>1.66E-2</v>
      </c>
      <c r="P307" t="s">
        <v>8</v>
      </c>
      <c r="Q307" s="4"/>
      <c r="R307" s="1">
        <v>44986</v>
      </c>
      <c r="S307" s="1">
        <v>44986</v>
      </c>
      <c r="T307" s="1">
        <v>45017</v>
      </c>
      <c r="U307" s="1">
        <v>44986</v>
      </c>
      <c r="V307" s="5">
        <v>8.611111111111111E-2</v>
      </c>
      <c r="W307">
        <v>31</v>
      </c>
      <c r="X307" s="6">
        <v>0</v>
      </c>
      <c r="Y307" s="6">
        <v>0</v>
      </c>
      <c r="Z307" s="6">
        <v>-1485.2486976444445</v>
      </c>
      <c r="AA307" s="6">
        <v>-1485.2486976444445</v>
      </c>
      <c r="AB307">
        <v>0</v>
      </c>
      <c r="AC307">
        <v>0</v>
      </c>
      <c r="AD307" s="7">
        <v>1039039.12</v>
      </c>
      <c r="AE307" s="13">
        <v>1.66E-2</v>
      </c>
      <c r="AF307" s="8">
        <v>0</v>
      </c>
      <c r="AG307" s="6">
        <v>0</v>
      </c>
      <c r="AH307" s="6">
        <v>0</v>
      </c>
      <c r="AI307" s="9">
        <v>-1485.2486976444445</v>
      </c>
      <c r="AJ307" t="s">
        <v>6</v>
      </c>
      <c r="AO307" s="9">
        <f t="shared" si="114"/>
        <v>-1485.2486976444445</v>
      </c>
      <c r="AP307" s="37">
        <f t="shared" si="103"/>
        <v>-1485.2486976444445</v>
      </c>
      <c r="AQ307" s="9">
        <f t="shared" si="115"/>
        <v>-1485.2486976444445</v>
      </c>
      <c r="AR307" s="31">
        <v>44994</v>
      </c>
      <c r="AS307" s="32">
        <v>2.948</v>
      </c>
      <c r="AT307" s="10"/>
      <c r="BU307" s="1"/>
      <c r="CC307" s="11"/>
      <c r="CD307" s="11"/>
    </row>
    <row r="308" spans="1:82" ht="15" customHeight="1" x14ac:dyDescent="0.25">
      <c r="A308">
        <v>22298</v>
      </c>
      <c r="B308" t="s">
        <v>444</v>
      </c>
      <c r="C308" t="s">
        <v>445</v>
      </c>
      <c r="D308">
        <v>11686</v>
      </c>
      <c r="E308" t="s">
        <v>127</v>
      </c>
      <c r="F308" t="s">
        <v>3</v>
      </c>
      <c r="G308" t="s">
        <v>4</v>
      </c>
      <c r="H308" t="s">
        <v>446</v>
      </c>
      <c r="I308" s="1"/>
      <c r="J308" s="1">
        <v>45017</v>
      </c>
      <c r="K308" s="1">
        <v>45047</v>
      </c>
      <c r="L308" s="1">
        <v>45017</v>
      </c>
      <c r="M308" s="2">
        <v>779821.32</v>
      </c>
      <c r="N308" t="s">
        <v>6</v>
      </c>
      <c r="O308" s="12">
        <v>1.66E-2</v>
      </c>
      <c r="P308" t="s">
        <v>8</v>
      </c>
      <c r="Q308" s="4"/>
      <c r="R308" s="1">
        <v>45017</v>
      </c>
      <c r="S308" s="1">
        <v>45017</v>
      </c>
      <c r="T308" s="1">
        <v>45047</v>
      </c>
      <c r="U308" s="1">
        <v>45017</v>
      </c>
      <c r="V308" s="5">
        <v>8.3333333333333329E-2</v>
      </c>
      <c r="W308">
        <v>30</v>
      </c>
      <c r="X308" s="6">
        <v>0</v>
      </c>
      <c r="Y308" s="6">
        <v>0</v>
      </c>
      <c r="Z308" s="6">
        <v>-1078.7528259999999</v>
      </c>
      <c r="AA308" s="6">
        <v>-1078.7528259999999</v>
      </c>
      <c r="AB308">
        <v>0</v>
      </c>
      <c r="AC308">
        <v>0</v>
      </c>
      <c r="AD308" s="7">
        <v>779821.32</v>
      </c>
      <c r="AE308" s="13">
        <v>1.66E-2</v>
      </c>
      <c r="AF308" s="8">
        <v>0</v>
      </c>
      <c r="AG308" s="6">
        <v>0</v>
      </c>
      <c r="AH308" s="6">
        <v>0</v>
      </c>
      <c r="AI308" s="9">
        <v>-1078.7528259999999</v>
      </c>
      <c r="AJ308" t="s">
        <v>6</v>
      </c>
      <c r="AO308" s="9">
        <f t="shared" si="114"/>
        <v>-1078.7528259999999</v>
      </c>
      <c r="AP308" s="37">
        <f t="shared" si="103"/>
        <v>-1078.7528259999999</v>
      </c>
      <c r="AQ308" s="9">
        <f t="shared" si="115"/>
        <v>-1078.7528259999999</v>
      </c>
      <c r="AR308" s="31">
        <v>44995</v>
      </c>
      <c r="AS308" s="32">
        <v>2.9780000000000002</v>
      </c>
      <c r="AT308" s="10"/>
      <c r="BU308" s="1"/>
      <c r="CC308" s="11"/>
      <c r="CD308" s="11"/>
    </row>
    <row r="309" spans="1:82" ht="15" customHeight="1" x14ac:dyDescent="0.25">
      <c r="A309">
        <v>22299</v>
      </c>
      <c r="B309" t="s">
        <v>444</v>
      </c>
      <c r="C309" t="s">
        <v>445</v>
      </c>
      <c r="D309">
        <v>11686</v>
      </c>
      <c r="E309" t="s">
        <v>127</v>
      </c>
      <c r="F309" t="s">
        <v>3</v>
      </c>
      <c r="G309" t="s">
        <v>4</v>
      </c>
      <c r="H309" t="s">
        <v>446</v>
      </c>
      <c r="I309" s="1"/>
      <c r="J309" s="1">
        <v>45047</v>
      </c>
      <c r="K309" s="1">
        <v>45078</v>
      </c>
      <c r="L309" s="1">
        <v>45047</v>
      </c>
      <c r="M309" s="2">
        <v>520245.03</v>
      </c>
      <c r="N309" t="s">
        <v>6</v>
      </c>
      <c r="O309" s="12">
        <v>1.66E-2</v>
      </c>
      <c r="P309" t="s">
        <v>8</v>
      </c>
      <c r="Q309" s="4"/>
      <c r="R309" s="1">
        <v>45047</v>
      </c>
      <c r="S309" s="1">
        <v>45047</v>
      </c>
      <c r="T309" s="1">
        <v>45078</v>
      </c>
      <c r="U309" s="1">
        <v>45047</v>
      </c>
      <c r="V309" s="5">
        <v>8.611111111111111E-2</v>
      </c>
      <c r="W309">
        <v>31</v>
      </c>
      <c r="X309" s="6">
        <v>0</v>
      </c>
      <c r="Y309" s="6">
        <v>0</v>
      </c>
      <c r="Z309" s="6">
        <v>-743.66136788333336</v>
      </c>
      <c r="AA309" s="6">
        <v>-743.66136788333336</v>
      </c>
      <c r="AB309">
        <v>0</v>
      </c>
      <c r="AC309">
        <v>0</v>
      </c>
      <c r="AD309" s="7">
        <v>520245.03</v>
      </c>
      <c r="AE309" s="13">
        <v>1.66E-2</v>
      </c>
      <c r="AF309" s="8">
        <v>0</v>
      </c>
      <c r="AG309" s="6">
        <v>0</v>
      </c>
      <c r="AH309" s="6">
        <v>0</v>
      </c>
      <c r="AI309" s="9">
        <v>-743.66136788333336</v>
      </c>
      <c r="AJ309" t="s">
        <v>6</v>
      </c>
      <c r="AO309" s="9">
        <f t="shared" si="114"/>
        <v>-743.66136788333336</v>
      </c>
      <c r="AP309" s="37">
        <f t="shared" si="103"/>
        <v>-743.66136788333336</v>
      </c>
      <c r="AQ309" s="9">
        <f t="shared" si="115"/>
        <v>-743.66136788333336</v>
      </c>
      <c r="AR309" s="31">
        <v>44998</v>
      </c>
      <c r="AS309" s="32">
        <v>2.9569999999999999</v>
      </c>
      <c r="AT309" s="10"/>
      <c r="BU309" s="1"/>
      <c r="CC309" s="11"/>
      <c r="CD309" s="11"/>
    </row>
    <row r="310" spans="1:82" ht="15" customHeight="1" x14ac:dyDescent="0.25">
      <c r="A310">
        <v>49452</v>
      </c>
      <c r="B310" t="s">
        <v>447</v>
      </c>
      <c r="C310" t="s">
        <v>448</v>
      </c>
      <c r="D310">
        <v>11687</v>
      </c>
      <c r="E310" t="s">
        <v>127</v>
      </c>
      <c r="F310" t="s">
        <v>3</v>
      </c>
      <c r="G310" t="s">
        <v>4</v>
      </c>
      <c r="H310" t="s">
        <v>449</v>
      </c>
      <c r="I310" s="1"/>
      <c r="J310" s="1">
        <v>45016</v>
      </c>
      <c r="K310" s="1">
        <v>45107</v>
      </c>
      <c r="L310" s="1">
        <v>45107</v>
      </c>
      <c r="M310" s="2">
        <v>4035513.53</v>
      </c>
      <c r="N310" t="s">
        <v>6</v>
      </c>
      <c r="O310" s="12">
        <v>6.0199999999999997E-2</v>
      </c>
      <c r="P310" t="s">
        <v>8</v>
      </c>
      <c r="Q310" s="4"/>
      <c r="R310" s="1">
        <v>45107</v>
      </c>
      <c r="S310" s="1">
        <v>45016</v>
      </c>
      <c r="T310" s="1">
        <v>45107</v>
      </c>
      <c r="U310" s="1">
        <v>45107</v>
      </c>
      <c r="V310" s="5">
        <v>0.25277777777777777</v>
      </c>
      <c r="W310">
        <v>91</v>
      </c>
      <c r="X310" s="6">
        <v>0</v>
      </c>
      <c r="Y310" s="6">
        <v>0</v>
      </c>
      <c r="Z310" s="6">
        <v>-61409.306166794435</v>
      </c>
      <c r="AA310" s="6">
        <v>-61409.306166794435</v>
      </c>
      <c r="AB310">
        <v>0</v>
      </c>
      <c r="AC310">
        <v>0</v>
      </c>
      <c r="AD310" s="7">
        <v>4035513.53</v>
      </c>
      <c r="AE310" s="13">
        <v>6.0199999999999997E-2</v>
      </c>
      <c r="AF310" s="8">
        <v>0</v>
      </c>
      <c r="AG310" s="6">
        <v>0</v>
      </c>
      <c r="AH310" s="6">
        <v>0</v>
      </c>
      <c r="AI310" s="9">
        <v>-61409.306166794435</v>
      </c>
      <c r="AJ310" t="s">
        <v>6</v>
      </c>
      <c r="AO310" s="9">
        <f t="shared" si="114"/>
        <v>-61409.306166794435</v>
      </c>
      <c r="AP310" s="37">
        <f t="shared" si="103"/>
        <v>-61409.306166794435</v>
      </c>
      <c r="AQ310" s="9">
        <f t="shared" si="115"/>
        <v>-61409.306166794435</v>
      </c>
      <c r="AR310" s="31">
        <v>44999</v>
      </c>
      <c r="AS310" s="32">
        <v>2.7530000000000001</v>
      </c>
      <c r="AT310" s="10"/>
      <c r="BU310" s="1"/>
      <c r="CC310" s="11"/>
      <c r="CD310" s="11"/>
    </row>
    <row r="311" spans="1:82" ht="15" customHeight="1" x14ac:dyDescent="0.25">
      <c r="A311">
        <v>48810</v>
      </c>
      <c r="B311" t="s">
        <v>450</v>
      </c>
      <c r="C311" t="s">
        <v>451</v>
      </c>
      <c r="D311">
        <v>11688</v>
      </c>
      <c r="E311" t="s">
        <v>127</v>
      </c>
      <c r="F311" t="s">
        <v>3</v>
      </c>
      <c r="G311" t="s">
        <v>4</v>
      </c>
      <c r="H311" t="s">
        <v>452</v>
      </c>
      <c r="I311" s="1"/>
      <c r="J311" s="1">
        <v>44927</v>
      </c>
      <c r="K311" s="1">
        <v>44958</v>
      </c>
      <c r="L311" s="1">
        <v>44927</v>
      </c>
      <c r="M311" s="2">
        <v>9184637.2300000004</v>
      </c>
      <c r="N311" t="s">
        <v>6</v>
      </c>
      <c r="O311">
        <v>0.02</v>
      </c>
      <c r="P311" t="s">
        <v>8</v>
      </c>
      <c r="Q311" s="4"/>
      <c r="R311" s="1">
        <v>44927</v>
      </c>
      <c r="S311" s="1">
        <v>44927</v>
      </c>
      <c r="T311" s="1">
        <v>44958</v>
      </c>
      <c r="U311" s="1">
        <v>44927</v>
      </c>
      <c r="V311" s="5">
        <v>8.611111111111111E-2</v>
      </c>
      <c r="W311">
        <v>31</v>
      </c>
      <c r="X311" s="6">
        <v>0</v>
      </c>
      <c r="Y311" s="6">
        <v>0</v>
      </c>
      <c r="Z311" s="6">
        <v>-15817.986340555555</v>
      </c>
      <c r="AA311" s="6">
        <v>-15817.986340555555</v>
      </c>
      <c r="AB311">
        <v>0</v>
      </c>
      <c r="AC311">
        <v>0</v>
      </c>
      <c r="AD311" s="7">
        <v>9184637.2300000004</v>
      </c>
      <c r="AE311" s="13">
        <v>0.02</v>
      </c>
      <c r="AF311" s="8">
        <v>0</v>
      </c>
      <c r="AG311" s="6">
        <v>0</v>
      </c>
      <c r="AH311" s="6">
        <v>0</v>
      </c>
      <c r="AI311" s="9">
        <v>-15817.986340555555</v>
      </c>
      <c r="AJ311" t="s">
        <v>6</v>
      </c>
      <c r="AO311" s="9">
        <f t="shared" si="114"/>
        <v>-15817.986340555555</v>
      </c>
      <c r="AP311" s="37">
        <f t="shared" si="103"/>
        <v>-15817.986340555555</v>
      </c>
      <c r="AQ311" s="9">
        <f t="shared" si="115"/>
        <v>-15817.986340555555</v>
      </c>
      <c r="AR311" s="31">
        <v>45000</v>
      </c>
      <c r="AS311" s="32">
        <v>2.8149999999999999</v>
      </c>
      <c r="AT311" s="10"/>
      <c r="BU311" s="1"/>
      <c r="CC311" s="11"/>
      <c r="CD311" s="11"/>
    </row>
    <row r="312" spans="1:82" ht="15" customHeight="1" x14ac:dyDescent="0.25">
      <c r="A312">
        <v>48811</v>
      </c>
      <c r="B312" t="s">
        <v>450</v>
      </c>
      <c r="C312" t="s">
        <v>451</v>
      </c>
      <c r="D312">
        <v>11688</v>
      </c>
      <c r="E312" t="s">
        <v>127</v>
      </c>
      <c r="F312" t="s">
        <v>3</v>
      </c>
      <c r="G312" t="s">
        <v>4</v>
      </c>
      <c r="H312" t="s">
        <v>452</v>
      </c>
      <c r="I312" s="1"/>
      <c r="J312" s="1">
        <v>44958</v>
      </c>
      <c r="K312" s="1">
        <v>44986</v>
      </c>
      <c r="L312" s="1">
        <v>44958</v>
      </c>
      <c r="M312" s="2">
        <v>9124593.5999999996</v>
      </c>
      <c r="N312" t="s">
        <v>6</v>
      </c>
      <c r="O312">
        <v>0.02</v>
      </c>
      <c r="P312" t="s">
        <v>8</v>
      </c>
      <c r="Q312" s="4"/>
      <c r="R312" s="1">
        <v>44958</v>
      </c>
      <c r="S312" s="1">
        <v>44958</v>
      </c>
      <c r="T312" s="1">
        <v>44986</v>
      </c>
      <c r="U312" s="1">
        <v>44958</v>
      </c>
      <c r="V312" s="5">
        <v>7.7777777777777779E-2</v>
      </c>
      <c r="W312">
        <v>28</v>
      </c>
      <c r="X312" s="6">
        <v>0</v>
      </c>
      <c r="Y312" s="6">
        <v>0</v>
      </c>
      <c r="Z312" s="6">
        <v>-14193.812266666668</v>
      </c>
      <c r="AA312" s="6">
        <v>-14193.812266666668</v>
      </c>
      <c r="AB312">
        <v>0</v>
      </c>
      <c r="AC312">
        <v>0</v>
      </c>
      <c r="AD312" s="7">
        <v>9124593.5999999996</v>
      </c>
      <c r="AE312" s="13">
        <v>0.02</v>
      </c>
      <c r="AF312" s="8">
        <v>0</v>
      </c>
      <c r="AG312" s="6">
        <v>0</v>
      </c>
      <c r="AH312" s="6">
        <v>0</v>
      </c>
      <c r="AI312" s="9">
        <v>-14193.812266666668</v>
      </c>
      <c r="AJ312" t="s">
        <v>6</v>
      </c>
      <c r="AO312" s="9">
        <f t="shared" si="114"/>
        <v>-14193.812266666668</v>
      </c>
      <c r="AP312" s="37">
        <f t="shared" si="103"/>
        <v>-14193.812266666668</v>
      </c>
      <c r="AQ312" s="9">
        <f t="shared" si="115"/>
        <v>-14193.812266666668</v>
      </c>
      <c r="AR312" s="31">
        <v>45001</v>
      </c>
      <c r="AS312" s="32">
        <v>2.6459999999999999</v>
      </c>
      <c r="AT312" s="10"/>
      <c r="BU312" s="1"/>
      <c r="CC312" s="11"/>
      <c r="CD312" s="11"/>
    </row>
    <row r="313" spans="1:82" ht="15" customHeight="1" x14ac:dyDescent="0.25">
      <c r="A313">
        <v>48812</v>
      </c>
      <c r="B313" t="s">
        <v>450</v>
      </c>
      <c r="C313" t="s">
        <v>451</v>
      </c>
      <c r="D313">
        <v>11688</v>
      </c>
      <c r="E313" t="s">
        <v>127</v>
      </c>
      <c r="F313" t="s">
        <v>3</v>
      </c>
      <c r="G313" t="s">
        <v>4</v>
      </c>
      <c r="H313" t="s">
        <v>452</v>
      </c>
      <c r="I313" s="1"/>
      <c r="J313" s="1">
        <v>44986</v>
      </c>
      <c r="K313" s="1">
        <v>45017</v>
      </c>
      <c r="L313" s="1">
        <v>44986</v>
      </c>
      <c r="M313" s="2">
        <v>9064449.9000000004</v>
      </c>
      <c r="N313" t="s">
        <v>6</v>
      </c>
      <c r="O313">
        <v>0.02</v>
      </c>
      <c r="P313" t="s">
        <v>8</v>
      </c>
      <c r="Q313" s="4"/>
      <c r="R313" s="1">
        <v>44986</v>
      </c>
      <c r="S313" s="1">
        <v>44986</v>
      </c>
      <c r="T313" s="1">
        <v>45017</v>
      </c>
      <c r="U313" s="1">
        <v>44986</v>
      </c>
      <c r="V313" s="5">
        <v>8.611111111111111E-2</v>
      </c>
      <c r="W313">
        <v>31</v>
      </c>
      <c r="X313" s="6">
        <v>0</v>
      </c>
      <c r="Y313" s="6">
        <v>0</v>
      </c>
      <c r="Z313" s="6">
        <v>-15610.997050000002</v>
      </c>
      <c r="AA313" s="6">
        <v>-15610.997050000002</v>
      </c>
      <c r="AB313">
        <v>0</v>
      </c>
      <c r="AC313">
        <v>0</v>
      </c>
      <c r="AD313" s="7">
        <v>9064449.9000000004</v>
      </c>
      <c r="AE313" s="13">
        <v>0.02</v>
      </c>
      <c r="AF313" s="8">
        <v>0</v>
      </c>
      <c r="AG313" s="6">
        <v>0</v>
      </c>
      <c r="AH313" s="6">
        <v>0</v>
      </c>
      <c r="AI313" s="9">
        <v>-15610.997050000002</v>
      </c>
      <c r="AJ313" t="s">
        <v>6</v>
      </c>
      <c r="AO313" s="9">
        <f t="shared" si="114"/>
        <v>-15610.997050000002</v>
      </c>
      <c r="AP313" s="37">
        <f t="shared" si="103"/>
        <v>-15610.997050000002</v>
      </c>
      <c r="AQ313" s="9">
        <f t="shared" si="115"/>
        <v>-15610.997050000002</v>
      </c>
      <c r="AR313" s="31">
        <v>45002</v>
      </c>
      <c r="AS313" s="32">
        <v>2.75</v>
      </c>
      <c r="AT313" s="10"/>
      <c r="BU313" s="1"/>
      <c r="CC313" s="11"/>
      <c r="CD313" s="11"/>
    </row>
    <row r="314" spans="1:82" ht="15" customHeight="1" x14ac:dyDescent="0.25">
      <c r="A314">
        <v>48813</v>
      </c>
      <c r="B314" t="s">
        <v>450</v>
      </c>
      <c r="C314" t="s">
        <v>451</v>
      </c>
      <c r="D314">
        <v>11688</v>
      </c>
      <c r="E314" t="s">
        <v>127</v>
      </c>
      <c r="F314" t="s">
        <v>3</v>
      </c>
      <c r="G314" t="s">
        <v>4</v>
      </c>
      <c r="H314" t="s">
        <v>452</v>
      </c>
      <c r="I314" s="1"/>
      <c r="J314" s="1">
        <v>45017</v>
      </c>
      <c r="K314" s="1">
        <v>45047</v>
      </c>
      <c r="L314" s="1">
        <v>45017</v>
      </c>
      <c r="M314" s="2">
        <v>9004205.9600000009</v>
      </c>
      <c r="N314" t="s">
        <v>6</v>
      </c>
      <c r="O314">
        <v>0.02</v>
      </c>
      <c r="P314" t="s">
        <v>8</v>
      </c>
      <c r="Q314" s="4"/>
      <c r="R314" s="1">
        <v>45017</v>
      </c>
      <c r="S314" s="1">
        <v>45017</v>
      </c>
      <c r="T314" s="1">
        <v>45047</v>
      </c>
      <c r="U314" s="1">
        <v>45017</v>
      </c>
      <c r="V314" s="5">
        <v>8.3333333333333329E-2</v>
      </c>
      <c r="W314">
        <v>30</v>
      </c>
      <c r="X314" s="6">
        <v>0</v>
      </c>
      <c r="Y314" s="6">
        <v>0</v>
      </c>
      <c r="Z314" s="6">
        <v>-15007.009933333335</v>
      </c>
      <c r="AA314" s="6">
        <v>-15007.009933333335</v>
      </c>
      <c r="AB314">
        <v>0</v>
      </c>
      <c r="AC314">
        <v>0</v>
      </c>
      <c r="AD314" s="7">
        <v>9004205.9600000009</v>
      </c>
      <c r="AE314" s="13">
        <v>0.02</v>
      </c>
      <c r="AF314" s="8">
        <v>0</v>
      </c>
      <c r="AG314" s="6">
        <v>0</v>
      </c>
      <c r="AH314" s="6">
        <v>0</v>
      </c>
      <c r="AI314" s="9">
        <v>-15007.009933333335</v>
      </c>
      <c r="AJ314" t="s">
        <v>6</v>
      </c>
      <c r="AO314" s="9">
        <f t="shared" si="114"/>
        <v>-15007.009933333335</v>
      </c>
      <c r="AP314" s="37">
        <f t="shared" si="103"/>
        <v>-15007.009933333335</v>
      </c>
      <c r="AQ314" s="9">
        <f t="shared" si="115"/>
        <v>-15007.009933333335</v>
      </c>
      <c r="AR314" s="31">
        <v>45005</v>
      </c>
      <c r="AS314" s="32">
        <v>2.8919999999999999</v>
      </c>
      <c r="AT314" s="10"/>
      <c r="BU314" s="1"/>
      <c r="CC314" s="11"/>
      <c r="CD314" s="11"/>
    </row>
    <row r="315" spans="1:82" ht="15" customHeight="1" x14ac:dyDescent="0.25">
      <c r="A315">
        <v>48814</v>
      </c>
      <c r="B315" t="s">
        <v>450</v>
      </c>
      <c r="C315" t="s">
        <v>451</v>
      </c>
      <c r="D315">
        <v>11688</v>
      </c>
      <c r="E315" t="s">
        <v>127</v>
      </c>
      <c r="F315" t="s">
        <v>3</v>
      </c>
      <c r="G315" t="s">
        <v>4</v>
      </c>
      <c r="H315" t="s">
        <v>452</v>
      </c>
      <c r="I315" s="1"/>
      <c r="J315" s="1">
        <v>45047</v>
      </c>
      <c r="K315" s="1">
        <v>45078</v>
      </c>
      <c r="L315" s="1">
        <v>45047</v>
      </c>
      <c r="M315" s="2">
        <v>8943861.6099999994</v>
      </c>
      <c r="N315" t="s">
        <v>6</v>
      </c>
      <c r="O315">
        <v>0.02</v>
      </c>
      <c r="P315" t="s">
        <v>8</v>
      </c>
      <c r="Q315" s="4"/>
      <c r="R315" s="1">
        <v>45047</v>
      </c>
      <c r="S315" s="1">
        <v>45047</v>
      </c>
      <c r="T315" s="1">
        <v>45078</v>
      </c>
      <c r="U315" s="1">
        <v>45047</v>
      </c>
      <c r="V315" s="5">
        <v>8.611111111111111E-2</v>
      </c>
      <c r="W315">
        <v>31</v>
      </c>
      <c r="X315" s="6">
        <v>0</v>
      </c>
      <c r="Y315" s="6">
        <v>0</v>
      </c>
      <c r="Z315" s="6">
        <v>-15403.317217222222</v>
      </c>
      <c r="AA315" s="6">
        <v>-15403.317217222222</v>
      </c>
      <c r="AB315">
        <v>0</v>
      </c>
      <c r="AC315">
        <v>0</v>
      </c>
      <c r="AD315" s="7">
        <v>8943861.6099999994</v>
      </c>
      <c r="AE315" s="13">
        <v>0.02</v>
      </c>
      <c r="AF315" s="8">
        <v>0</v>
      </c>
      <c r="AG315" s="6">
        <v>0</v>
      </c>
      <c r="AH315" s="6">
        <v>0</v>
      </c>
      <c r="AI315" s="9">
        <v>-15403.317217222222</v>
      </c>
      <c r="AJ315" t="s">
        <v>6</v>
      </c>
      <c r="AO315" s="9">
        <f t="shared" si="114"/>
        <v>-15403.317217222222</v>
      </c>
      <c r="AP315" s="37">
        <f t="shared" si="103"/>
        <v>-15403.317217222222</v>
      </c>
      <c r="AQ315" s="9">
        <f t="shared" si="115"/>
        <v>-15403.317217222222</v>
      </c>
      <c r="AR315" s="31">
        <v>45006</v>
      </c>
      <c r="AS315" s="32">
        <v>2.9079999999999999</v>
      </c>
      <c r="AT315" s="10"/>
      <c r="BU315" s="1"/>
      <c r="CC315" s="11"/>
      <c r="CD315" s="11"/>
    </row>
    <row r="316" spans="1:82" ht="15" customHeight="1" x14ac:dyDescent="0.25">
      <c r="A316">
        <v>45553</v>
      </c>
      <c r="B316" t="s">
        <v>453</v>
      </c>
      <c r="C316" t="s">
        <v>454</v>
      </c>
      <c r="D316">
        <v>11689</v>
      </c>
      <c r="E316" t="s">
        <v>127</v>
      </c>
      <c r="F316" t="s">
        <v>3</v>
      </c>
      <c r="G316" t="s">
        <v>4</v>
      </c>
      <c r="H316" t="s">
        <v>455</v>
      </c>
      <c r="I316" s="1"/>
      <c r="J316" s="1">
        <v>44927</v>
      </c>
      <c r="K316" s="1">
        <v>44958</v>
      </c>
      <c r="L316" s="1">
        <v>44927</v>
      </c>
      <c r="M316" s="2">
        <v>6965284.5499999998</v>
      </c>
      <c r="N316" t="s">
        <v>6</v>
      </c>
      <c r="O316" s="12">
        <v>2.5000000000000001E-2</v>
      </c>
      <c r="P316" t="s">
        <v>8</v>
      </c>
      <c r="Q316" s="4"/>
      <c r="R316" s="1">
        <v>44927</v>
      </c>
      <c r="S316" s="1">
        <v>44927</v>
      </c>
      <c r="T316" s="1">
        <v>44958</v>
      </c>
      <c r="U316" s="1">
        <v>44927</v>
      </c>
      <c r="V316" s="5">
        <v>8.611111111111111E-2</v>
      </c>
      <c r="W316">
        <v>31</v>
      </c>
      <c r="X316" s="6">
        <v>0</v>
      </c>
      <c r="Y316" s="6">
        <v>0</v>
      </c>
      <c r="Z316" s="6">
        <v>-14994.70979513889</v>
      </c>
      <c r="AA316" s="6">
        <v>-14994.70979513889</v>
      </c>
      <c r="AB316">
        <v>0</v>
      </c>
      <c r="AC316">
        <v>0</v>
      </c>
      <c r="AD316" s="7">
        <v>6965284.5499999998</v>
      </c>
      <c r="AE316" s="13">
        <v>2.5000000000000001E-2</v>
      </c>
      <c r="AF316" s="8">
        <v>0</v>
      </c>
      <c r="AG316" s="6">
        <v>0</v>
      </c>
      <c r="AH316" s="6">
        <v>0</v>
      </c>
      <c r="AI316" s="9">
        <v>-14994.70979513889</v>
      </c>
      <c r="AJ316" t="s">
        <v>6</v>
      </c>
      <c r="AO316" s="9">
        <f t="shared" si="114"/>
        <v>-14994.70979513889</v>
      </c>
      <c r="AP316" s="37">
        <f t="shared" si="103"/>
        <v>-14994.70979513889</v>
      </c>
      <c r="AQ316" s="9">
        <f t="shared" si="115"/>
        <v>-14994.70979513889</v>
      </c>
      <c r="AR316" s="31">
        <v>45007</v>
      </c>
      <c r="AS316" s="32">
        <v>3.0019999999999998</v>
      </c>
      <c r="AT316" s="10"/>
      <c r="BU316" s="1"/>
      <c r="CC316" s="11"/>
      <c r="CD316" s="11"/>
    </row>
    <row r="317" spans="1:82" ht="15" customHeight="1" x14ac:dyDescent="0.25">
      <c r="A317">
        <v>45554</v>
      </c>
      <c r="B317" t="s">
        <v>453</v>
      </c>
      <c r="C317" t="s">
        <v>454</v>
      </c>
      <c r="D317">
        <v>11689</v>
      </c>
      <c r="E317" t="s">
        <v>127</v>
      </c>
      <c r="F317" t="s">
        <v>3</v>
      </c>
      <c r="G317" t="s">
        <v>4</v>
      </c>
      <c r="H317" t="s">
        <v>455</v>
      </c>
      <c r="I317" s="1"/>
      <c r="J317" s="1">
        <v>44958</v>
      </c>
      <c r="K317" s="1">
        <v>44986</v>
      </c>
      <c r="L317" s="1">
        <v>44958</v>
      </c>
      <c r="M317" s="2">
        <v>6933779.9800000004</v>
      </c>
      <c r="N317" t="s">
        <v>6</v>
      </c>
      <c r="O317" s="12">
        <v>2.5000000000000001E-2</v>
      </c>
      <c r="P317" t="s">
        <v>8</v>
      </c>
      <c r="Q317" s="4"/>
      <c r="R317" s="1">
        <v>44958</v>
      </c>
      <c r="S317" s="1">
        <v>44958</v>
      </c>
      <c r="T317" s="1">
        <v>44986</v>
      </c>
      <c r="U317" s="1">
        <v>44958</v>
      </c>
      <c r="V317" s="5">
        <v>7.7777777777777779E-2</v>
      </c>
      <c r="W317">
        <v>28</v>
      </c>
      <c r="X317" s="6">
        <v>0</v>
      </c>
      <c r="Y317" s="6">
        <v>0</v>
      </c>
      <c r="Z317" s="6">
        <v>-13482.349961111115</v>
      </c>
      <c r="AA317" s="6">
        <v>-13482.349961111115</v>
      </c>
      <c r="AB317">
        <v>0</v>
      </c>
      <c r="AC317">
        <v>0</v>
      </c>
      <c r="AD317" s="7">
        <v>6933779.9800000004</v>
      </c>
      <c r="AE317" s="13">
        <v>2.5000000000000001E-2</v>
      </c>
      <c r="AF317" s="8">
        <v>0</v>
      </c>
      <c r="AG317" s="6">
        <v>0</v>
      </c>
      <c r="AH317" s="6">
        <v>0</v>
      </c>
      <c r="AI317" s="9">
        <v>-13482.349961111115</v>
      </c>
      <c r="AJ317" t="s">
        <v>6</v>
      </c>
      <c r="AO317" s="9">
        <f t="shared" si="114"/>
        <v>-13482.349961111115</v>
      </c>
      <c r="AP317" s="37">
        <f t="shared" si="103"/>
        <v>-13482.349961111115</v>
      </c>
      <c r="AQ317" s="9">
        <f t="shared" si="115"/>
        <v>-13482.349961111115</v>
      </c>
      <c r="AR317" s="31">
        <v>45008</v>
      </c>
      <c r="AS317" s="32">
        <v>2.99</v>
      </c>
      <c r="AT317" s="10"/>
      <c r="BU317" s="1"/>
      <c r="CC317" s="11"/>
      <c r="CD317" s="11"/>
    </row>
    <row r="318" spans="1:82" ht="15" customHeight="1" x14ac:dyDescent="0.25">
      <c r="A318">
        <v>45555</v>
      </c>
      <c r="B318" t="s">
        <v>453</v>
      </c>
      <c r="C318" t="s">
        <v>454</v>
      </c>
      <c r="D318">
        <v>11689</v>
      </c>
      <c r="E318" t="s">
        <v>127</v>
      </c>
      <c r="F318" t="s">
        <v>3</v>
      </c>
      <c r="G318" t="s">
        <v>4</v>
      </c>
      <c r="H318" t="s">
        <v>455</v>
      </c>
      <c r="I318" s="1"/>
      <c r="J318" s="1">
        <v>44986</v>
      </c>
      <c r="K318" s="1">
        <v>45017</v>
      </c>
      <c r="L318" s="1">
        <v>44986</v>
      </c>
      <c r="M318" s="2">
        <v>6902209.7800000003</v>
      </c>
      <c r="N318" t="s">
        <v>6</v>
      </c>
      <c r="O318" s="12">
        <v>2.5000000000000001E-2</v>
      </c>
      <c r="P318" t="s">
        <v>8</v>
      </c>
      <c r="Q318" s="4"/>
      <c r="R318" s="1">
        <v>44986</v>
      </c>
      <c r="S318" s="1">
        <v>44986</v>
      </c>
      <c r="T318" s="1">
        <v>45017</v>
      </c>
      <c r="U318" s="1">
        <v>44986</v>
      </c>
      <c r="V318" s="5">
        <v>8.611111111111111E-2</v>
      </c>
      <c r="W318">
        <v>31</v>
      </c>
      <c r="X318" s="6">
        <v>0</v>
      </c>
      <c r="Y318" s="6">
        <v>0</v>
      </c>
      <c r="Z318" s="6">
        <v>-14858.923831944447</v>
      </c>
      <c r="AA318" s="6">
        <v>-14858.923831944447</v>
      </c>
      <c r="AB318">
        <v>0</v>
      </c>
      <c r="AC318">
        <v>0</v>
      </c>
      <c r="AD318" s="7">
        <v>6902209.7800000003</v>
      </c>
      <c r="AE318" s="13">
        <v>2.5000000000000001E-2</v>
      </c>
      <c r="AF318" s="8">
        <v>0</v>
      </c>
      <c r="AG318" s="6">
        <v>0</v>
      </c>
      <c r="AH318" s="6">
        <v>0</v>
      </c>
      <c r="AI318" s="9">
        <v>-14858.923831944447</v>
      </c>
      <c r="AJ318" t="s">
        <v>6</v>
      </c>
      <c r="AO318" s="9">
        <f t="shared" si="114"/>
        <v>-14858.923831944447</v>
      </c>
      <c r="AP318" s="37">
        <f t="shared" si="103"/>
        <v>-14858.923831944447</v>
      </c>
      <c r="AQ318" s="9">
        <f t="shared" si="115"/>
        <v>-14858.923831944447</v>
      </c>
      <c r="AR318" s="31">
        <v>45009</v>
      </c>
      <c r="AS318" s="32">
        <v>3.0249999999999999</v>
      </c>
      <c r="AT318" s="10"/>
      <c r="BU318" s="1"/>
      <c r="CC318" s="11"/>
      <c r="CD318" s="11"/>
    </row>
    <row r="319" spans="1:82" ht="15" customHeight="1" x14ac:dyDescent="0.25">
      <c r="A319">
        <v>45556</v>
      </c>
      <c r="B319" t="s">
        <v>453</v>
      </c>
      <c r="C319" t="s">
        <v>454</v>
      </c>
      <c r="D319">
        <v>11689</v>
      </c>
      <c r="E319" t="s">
        <v>127</v>
      </c>
      <c r="F319" t="s">
        <v>3</v>
      </c>
      <c r="G319" t="s">
        <v>4</v>
      </c>
      <c r="H319" t="s">
        <v>455</v>
      </c>
      <c r="I319" s="1"/>
      <c r="J319" s="1">
        <v>45017</v>
      </c>
      <c r="K319" s="1">
        <v>45047</v>
      </c>
      <c r="L319" s="1">
        <v>45017</v>
      </c>
      <c r="M319" s="2">
        <v>6870573.8099999996</v>
      </c>
      <c r="N319" t="s">
        <v>6</v>
      </c>
      <c r="O319" s="12">
        <v>2.5000000000000001E-2</v>
      </c>
      <c r="P319" t="s">
        <v>8</v>
      </c>
      <c r="Q319" s="4"/>
      <c r="R319" s="1">
        <v>45017</v>
      </c>
      <c r="S319" s="1">
        <v>45017</v>
      </c>
      <c r="T319" s="1">
        <v>45047</v>
      </c>
      <c r="U319" s="1">
        <v>45017</v>
      </c>
      <c r="V319" s="5">
        <v>8.3333333333333329E-2</v>
      </c>
      <c r="W319">
        <v>30</v>
      </c>
      <c r="X319" s="6">
        <v>0</v>
      </c>
      <c r="Y319" s="6">
        <v>0</v>
      </c>
      <c r="Z319" s="6">
        <v>-14313.6954375</v>
      </c>
      <c r="AA319" s="6">
        <v>-14313.6954375</v>
      </c>
      <c r="AB319">
        <v>0</v>
      </c>
      <c r="AC319">
        <v>0</v>
      </c>
      <c r="AD319" s="7">
        <v>6870573.8099999996</v>
      </c>
      <c r="AE319" s="13">
        <v>2.5000000000000001E-2</v>
      </c>
      <c r="AF319" s="8">
        <v>0</v>
      </c>
      <c r="AG319" s="6">
        <v>0</v>
      </c>
      <c r="AH319" s="6">
        <v>0</v>
      </c>
      <c r="AI319" s="9">
        <v>-14313.6954375</v>
      </c>
      <c r="AJ319" t="s">
        <v>6</v>
      </c>
      <c r="AO319" s="9">
        <f t="shared" si="114"/>
        <v>-14313.6954375</v>
      </c>
      <c r="AP319" s="37">
        <f t="shared" si="103"/>
        <v>-14313.6954375</v>
      </c>
      <c r="AQ319" s="9">
        <f t="shared" si="115"/>
        <v>-14313.6954375</v>
      </c>
      <c r="AR319" s="31">
        <v>45012</v>
      </c>
      <c r="AS319" s="32">
        <v>3.012</v>
      </c>
      <c r="AT319" s="10"/>
      <c r="BU319" s="1"/>
      <c r="CC319" s="11"/>
      <c r="CD319" s="11"/>
    </row>
    <row r="320" spans="1:82" ht="15" customHeight="1" x14ac:dyDescent="0.25">
      <c r="A320">
        <v>45557</v>
      </c>
      <c r="B320" t="s">
        <v>453</v>
      </c>
      <c r="C320" t="s">
        <v>454</v>
      </c>
      <c r="D320">
        <v>11689</v>
      </c>
      <c r="E320" t="s">
        <v>127</v>
      </c>
      <c r="F320" t="s">
        <v>3</v>
      </c>
      <c r="G320" t="s">
        <v>4</v>
      </c>
      <c r="H320" t="s">
        <v>455</v>
      </c>
      <c r="I320" s="1"/>
      <c r="J320" s="1">
        <v>45047</v>
      </c>
      <c r="K320" s="1">
        <v>45078</v>
      </c>
      <c r="L320" s="1">
        <v>45047</v>
      </c>
      <c r="M320" s="2">
        <v>6838871.9299999997</v>
      </c>
      <c r="N320" t="s">
        <v>6</v>
      </c>
      <c r="O320" s="12">
        <v>2.5000000000000001E-2</v>
      </c>
      <c r="P320" t="s">
        <v>8</v>
      </c>
      <c r="Q320" s="4"/>
      <c r="R320" s="1">
        <v>45047</v>
      </c>
      <c r="S320" s="1">
        <v>45047</v>
      </c>
      <c r="T320" s="1">
        <v>45078</v>
      </c>
      <c r="U320" s="1">
        <v>45047</v>
      </c>
      <c r="V320" s="5">
        <v>8.611111111111111E-2</v>
      </c>
      <c r="W320">
        <v>31</v>
      </c>
      <c r="X320" s="6">
        <v>0</v>
      </c>
      <c r="Y320" s="6">
        <v>0</v>
      </c>
      <c r="Z320" s="6">
        <v>-14722.571515972222</v>
      </c>
      <c r="AA320" s="6">
        <v>-14722.571515972222</v>
      </c>
      <c r="AB320">
        <v>0</v>
      </c>
      <c r="AC320">
        <v>0</v>
      </c>
      <c r="AD320" s="7">
        <v>6838871.9299999997</v>
      </c>
      <c r="AE320" s="13">
        <v>2.5000000000000001E-2</v>
      </c>
      <c r="AF320" s="8">
        <v>0</v>
      </c>
      <c r="AG320" s="6">
        <v>0</v>
      </c>
      <c r="AH320" s="6">
        <v>0</v>
      </c>
      <c r="AI320" s="9">
        <v>-14722.571515972222</v>
      </c>
      <c r="AJ320" t="s">
        <v>6</v>
      </c>
      <c r="AO320" s="9">
        <f t="shared" si="114"/>
        <v>-14722.571515972222</v>
      </c>
      <c r="AP320" s="37">
        <f t="shared" si="103"/>
        <v>-14722.571515972222</v>
      </c>
      <c r="AQ320" s="9">
        <f t="shared" si="115"/>
        <v>-14722.571515972222</v>
      </c>
      <c r="AR320" s="31">
        <v>45013</v>
      </c>
      <c r="AS320" s="32">
        <v>2.99</v>
      </c>
      <c r="AT320" s="10"/>
      <c r="BU320" s="1"/>
      <c r="CC320" s="11"/>
      <c r="CD320" s="11"/>
    </row>
    <row r="321" spans="1:82" ht="15" customHeight="1" x14ac:dyDescent="0.25">
      <c r="A321">
        <v>53517</v>
      </c>
      <c r="B321" t="s">
        <v>456</v>
      </c>
      <c r="C321" t="s">
        <v>457</v>
      </c>
      <c r="D321">
        <v>11690</v>
      </c>
      <c r="E321" t="s">
        <v>127</v>
      </c>
      <c r="F321" t="s">
        <v>3</v>
      </c>
      <c r="G321" t="s">
        <v>4</v>
      </c>
      <c r="H321" t="s">
        <v>458</v>
      </c>
      <c r="I321" s="1"/>
      <c r="J321" s="1">
        <v>44927</v>
      </c>
      <c r="K321" s="1">
        <v>44958</v>
      </c>
      <c r="L321" s="1">
        <v>44927</v>
      </c>
      <c r="M321" s="2">
        <v>6093624.5199999996</v>
      </c>
      <c r="N321" t="s">
        <v>6</v>
      </c>
      <c r="O321" s="12">
        <v>2.5000000000000001E-2</v>
      </c>
      <c r="P321" t="s">
        <v>8</v>
      </c>
      <c r="Q321" s="4"/>
      <c r="R321" s="1">
        <v>44927</v>
      </c>
      <c r="S321" s="1">
        <v>44927</v>
      </c>
      <c r="T321" s="1">
        <v>44958</v>
      </c>
      <c r="U321" s="1">
        <v>44927</v>
      </c>
      <c r="V321" s="5">
        <v>8.611111111111111E-2</v>
      </c>
      <c r="W321">
        <v>31</v>
      </c>
      <c r="X321" s="6">
        <v>0</v>
      </c>
      <c r="Y321" s="6">
        <v>0</v>
      </c>
      <c r="Z321" s="6">
        <v>-13118.219452777776</v>
      </c>
      <c r="AA321" s="6">
        <v>-13118.219452777776</v>
      </c>
      <c r="AB321">
        <v>0</v>
      </c>
      <c r="AC321">
        <v>0</v>
      </c>
      <c r="AD321" s="7">
        <v>6093624.5199999996</v>
      </c>
      <c r="AE321" s="13">
        <v>2.5000000000000001E-2</v>
      </c>
      <c r="AF321" s="8">
        <v>0</v>
      </c>
      <c r="AG321" s="6">
        <v>0</v>
      </c>
      <c r="AH321" s="6">
        <v>0</v>
      </c>
      <c r="AI321" s="9">
        <v>-13118.219452777776</v>
      </c>
      <c r="AJ321" t="s">
        <v>6</v>
      </c>
      <c r="AO321" s="9">
        <f t="shared" si="114"/>
        <v>-13118.219452777776</v>
      </c>
      <c r="AP321" s="37">
        <f t="shared" si="103"/>
        <v>-13118.219452777776</v>
      </c>
      <c r="AQ321" s="9">
        <f t="shared" si="115"/>
        <v>-13118.219452777776</v>
      </c>
      <c r="AR321" s="31">
        <v>45014</v>
      </c>
      <c r="AS321" s="32">
        <v>3.0150000000000001</v>
      </c>
      <c r="AT321" s="10"/>
      <c r="BU321" s="1"/>
      <c r="CC321" s="11"/>
      <c r="CD321" s="11"/>
    </row>
    <row r="322" spans="1:82" ht="15" customHeight="1" x14ac:dyDescent="0.25">
      <c r="A322">
        <v>53518</v>
      </c>
      <c r="B322" t="s">
        <v>456</v>
      </c>
      <c r="C322" t="s">
        <v>457</v>
      </c>
      <c r="D322">
        <v>11690</v>
      </c>
      <c r="E322" t="s">
        <v>127</v>
      </c>
      <c r="F322" t="s">
        <v>3</v>
      </c>
      <c r="G322" t="s">
        <v>4</v>
      </c>
      <c r="H322" t="s">
        <v>458</v>
      </c>
      <c r="I322" s="1"/>
      <c r="J322" s="1">
        <v>44958</v>
      </c>
      <c r="K322" s="1">
        <v>44986</v>
      </c>
      <c r="L322" s="1">
        <v>44958</v>
      </c>
      <c r="M322" s="2">
        <v>6053549.1500000004</v>
      </c>
      <c r="N322" t="s">
        <v>6</v>
      </c>
      <c r="O322" s="12">
        <v>2.5000000000000001E-2</v>
      </c>
      <c r="P322" t="s">
        <v>8</v>
      </c>
      <c r="Q322" s="4"/>
      <c r="R322" s="1">
        <v>44958</v>
      </c>
      <c r="S322" s="1">
        <v>44958</v>
      </c>
      <c r="T322" s="1">
        <v>44986</v>
      </c>
      <c r="U322" s="1">
        <v>44958</v>
      </c>
      <c r="V322" s="5">
        <v>7.7777777777777779E-2</v>
      </c>
      <c r="W322">
        <v>28</v>
      </c>
      <c r="X322" s="6">
        <v>0</v>
      </c>
      <c r="Y322" s="6">
        <v>0</v>
      </c>
      <c r="Z322" s="6">
        <v>-11770.790013888889</v>
      </c>
      <c r="AA322" s="6">
        <v>-11770.790013888889</v>
      </c>
      <c r="AB322">
        <v>0</v>
      </c>
      <c r="AC322">
        <v>0</v>
      </c>
      <c r="AD322" s="7">
        <v>6053549.1500000004</v>
      </c>
      <c r="AE322" s="13">
        <v>2.5000000000000001E-2</v>
      </c>
      <c r="AF322" s="8">
        <v>0</v>
      </c>
      <c r="AG322" s="6">
        <v>0</v>
      </c>
      <c r="AH322" s="6">
        <v>0</v>
      </c>
      <c r="AI322" s="9">
        <v>-11770.790013888889</v>
      </c>
      <c r="AJ322" t="s">
        <v>6</v>
      </c>
      <c r="AO322" s="9">
        <f t="shared" si="114"/>
        <v>-11770.790013888889</v>
      </c>
      <c r="AP322" s="37">
        <f t="shared" si="103"/>
        <v>-11770.790013888889</v>
      </c>
      <c r="AQ322" s="9">
        <f t="shared" si="115"/>
        <v>-11770.790013888889</v>
      </c>
      <c r="AR322" s="31">
        <v>45015</v>
      </c>
      <c r="AS322" s="32">
        <v>3.052</v>
      </c>
      <c r="AT322" s="10"/>
      <c r="BU322" s="1"/>
      <c r="CC322" s="11"/>
      <c r="CD322" s="11"/>
    </row>
    <row r="323" spans="1:82" ht="15" customHeight="1" x14ac:dyDescent="0.25">
      <c r="A323">
        <v>53519</v>
      </c>
      <c r="B323" t="s">
        <v>456</v>
      </c>
      <c r="C323" t="s">
        <v>457</v>
      </c>
      <c r="D323">
        <v>11690</v>
      </c>
      <c r="E323" t="s">
        <v>127</v>
      </c>
      <c r="F323" t="s">
        <v>3</v>
      </c>
      <c r="G323" t="s">
        <v>4</v>
      </c>
      <c r="H323" t="s">
        <v>458</v>
      </c>
      <c r="I323" s="1"/>
      <c r="J323" s="1">
        <v>44986</v>
      </c>
      <c r="K323" s="1">
        <v>45017</v>
      </c>
      <c r="L323" s="1">
        <v>44986</v>
      </c>
      <c r="M323" s="2">
        <v>6012549.4000000004</v>
      </c>
      <c r="N323" t="s">
        <v>6</v>
      </c>
      <c r="O323" s="12">
        <v>2.5000000000000001E-2</v>
      </c>
      <c r="P323" t="s">
        <v>8</v>
      </c>
      <c r="Q323" s="4"/>
      <c r="R323" s="1">
        <v>44986</v>
      </c>
      <c r="S323" s="1">
        <v>44986</v>
      </c>
      <c r="T323" s="1">
        <v>45017</v>
      </c>
      <c r="U323" s="1">
        <v>44986</v>
      </c>
      <c r="V323" s="5">
        <v>8.611111111111111E-2</v>
      </c>
      <c r="W323">
        <v>31</v>
      </c>
      <c r="X323" s="6">
        <v>0</v>
      </c>
      <c r="Y323" s="6">
        <v>0</v>
      </c>
      <c r="Z323" s="6">
        <v>-12943.682736111112</v>
      </c>
      <c r="AA323" s="6">
        <v>-12943.682736111112</v>
      </c>
      <c r="AB323">
        <v>0</v>
      </c>
      <c r="AC323">
        <v>0</v>
      </c>
      <c r="AD323" s="7">
        <v>6012549.4000000004</v>
      </c>
      <c r="AE323" s="13">
        <v>2.5000000000000001E-2</v>
      </c>
      <c r="AF323" s="8">
        <v>0</v>
      </c>
      <c r="AG323" s="6">
        <v>0</v>
      </c>
      <c r="AH323" s="6">
        <v>0</v>
      </c>
      <c r="AI323" s="9">
        <v>-12943.682736111112</v>
      </c>
      <c r="AJ323" t="s">
        <v>6</v>
      </c>
      <c r="AO323" s="9">
        <f t="shared" si="114"/>
        <v>-12943.682736111112</v>
      </c>
      <c r="AP323" s="37">
        <f t="shared" ref="AP323:AP386" si="116">AI323</f>
        <v>-12943.682736111112</v>
      </c>
      <c r="AQ323" s="9">
        <f t="shared" si="115"/>
        <v>-12943.682736111112</v>
      </c>
      <c r="AR323" s="31">
        <v>45016</v>
      </c>
      <c r="AS323" s="32">
        <v>3.0379999999999998</v>
      </c>
      <c r="AT323" s="10"/>
      <c r="BU323" s="1"/>
      <c r="CC323" s="11"/>
      <c r="CD323" s="11"/>
    </row>
    <row r="324" spans="1:82" ht="15" customHeight="1" x14ac:dyDescent="0.25">
      <c r="A324">
        <v>53520</v>
      </c>
      <c r="B324" t="s">
        <v>456</v>
      </c>
      <c r="C324" t="s">
        <v>457</v>
      </c>
      <c r="D324">
        <v>11690</v>
      </c>
      <c r="E324" t="s">
        <v>127</v>
      </c>
      <c r="F324" t="s">
        <v>3</v>
      </c>
      <c r="G324" t="s">
        <v>4</v>
      </c>
      <c r="H324" t="s">
        <v>458</v>
      </c>
      <c r="I324" s="1"/>
      <c r="J324" s="1">
        <v>45017</v>
      </c>
      <c r="K324" s="1">
        <v>45047</v>
      </c>
      <c r="L324" s="1">
        <v>45017</v>
      </c>
      <c r="M324" s="2">
        <v>5973140.2800000003</v>
      </c>
      <c r="N324" t="s">
        <v>6</v>
      </c>
      <c r="O324" s="12">
        <v>2.5000000000000001E-2</v>
      </c>
      <c r="P324" t="s">
        <v>8</v>
      </c>
      <c r="Q324" s="4"/>
      <c r="R324" s="1">
        <v>45017</v>
      </c>
      <c r="S324" s="1">
        <v>45017</v>
      </c>
      <c r="T324" s="1">
        <v>45047</v>
      </c>
      <c r="U324" s="1">
        <v>45017</v>
      </c>
      <c r="V324" s="5">
        <v>8.3333333333333329E-2</v>
      </c>
      <c r="W324">
        <v>30</v>
      </c>
      <c r="X324" s="6">
        <v>0</v>
      </c>
      <c r="Y324" s="6">
        <v>0</v>
      </c>
      <c r="Z324" s="6">
        <v>-12444.04225</v>
      </c>
      <c r="AA324" s="6">
        <v>-12444.04225</v>
      </c>
      <c r="AB324">
        <v>0</v>
      </c>
      <c r="AC324">
        <v>0</v>
      </c>
      <c r="AD324" s="7">
        <v>5973140.2800000003</v>
      </c>
      <c r="AE324" s="13">
        <v>2.5000000000000001E-2</v>
      </c>
      <c r="AF324" s="8">
        <v>0</v>
      </c>
      <c r="AG324" s="6">
        <v>0</v>
      </c>
      <c r="AH324" s="6">
        <v>0</v>
      </c>
      <c r="AI324" s="9">
        <v>-12444.04225</v>
      </c>
      <c r="AJ324" t="s">
        <v>6</v>
      </c>
      <c r="AO324" s="9">
        <f t="shared" si="114"/>
        <v>-12444.04225</v>
      </c>
      <c r="AP324" s="37">
        <f t="shared" si="116"/>
        <v>-12444.04225</v>
      </c>
      <c r="AQ324" s="9">
        <f t="shared" si="115"/>
        <v>-12444.04225</v>
      </c>
      <c r="AR324" s="31">
        <v>45019</v>
      </c>
      <c r="AS324" s="32">
        <v>3.0529999999999999</v>
      </c>
      <c r="AT324" s="10"/>
      <c r="BU324" s="1"/>
      <c r="CC324" s="11"/>
      <c r="CD324" s="11"/>
    </row>
    <row r="325" spans="1:82" ht="15" customHeight="1" x14ac:dyDescent="0.25">
      <c r="A325">
        <v>53521</v>
      </c>
      <c r="B325" t="s">
        <v>456</v>
      </c>
      <c r="C325" t="s">
        <v>457</v>
      </c>
      <c r="D325">
        <v>11690</v>
      </c>
      <c r="E325" t="s">
        <v>127</v>
      </c>
      <c r="F325" t="s">
        <v>3</v>
      </c>
      <c r="G325" t="s">
        <v>4</v>
      </c>
      <c r="H325" t="s">
        <v>458</v>
      </c>
      <c r="I325" s="1"/>
      <c r="J325" s="1">
        <v>45047</v>
      </c>
      <c r="K325" s="1">
        <v>45078</v>
      </c>
      <c r="L325" s="1">
        <v>45047</v>
      </c>
      <c r="M325" s="2">
        <v>5932813.8700000001</v>
      </c>
      <c r="N325" t="s">
        <v>6</v>
      </c>
      <c r="O325" s="12">
        <v>2.5000000000000001E-2</v>
      </c>
      <c r="P325" t="s">
        <v>8</v>
      </c>
      <c r="Q325" s="4"/>
      <c r="R325" s="1">
        <v>45047</v>
      </c>
      <c r="S325" s="1">
        <v>45047</v>
      </c>
      <c r="T325" s="1">
        <v>45078</v>
      </c>
      <c r="U325" s="1">
        <v>45047</v>
      </c>
      <c r="V325" s="5">
        <v>8.611111111111111E-2</v>
      </c>
      <c r="W325">
        <v>31</v>
      </c>
      <c r="X325" s="6">
        <v>0</v>
      </c>
      <c r="Y325" s="6">
        <v>0</v>
      </c>
      <c r="Z325" s="6">
        <v>-12772.029859027778</v>
      </c>
      <c r="AA325" s="6">
        <v>-12772.029859027778</v>
      </c>
      <c r="AB325">
        <v>0</v>
      </c>
      <c r="AC325">
        <v>0</v>
      </c>
      <c r="AD325" s="7">
        <v>5932813.8700000001</v>
      </c>
      <c r="AE325" s="13">
        <v>2.5000000000000001E-2</v>
      </c>
      <c r="AF325" s="8">
        <v>0</v>
      </c>
      <c r="AG325" s="6">
        <v>0</v>
      </c>
      <c r="AH325" s="6">
        <v>0</v>
      </c>
      <c r="AI325" s="9">
        <v>-12772.029859027778</v>
      </c>
      <c r="AJ325" t="s">
        <v>6</v>
      </c>
      <c r="AO325" s="9">
        <f t="shared" si="114"/>
        <v>-12772.029859027778</v>
      </c>
      <c r="AP325" s="37">
        <f t="shared" si="116"/>
        <v>-12772.029859027778</v>
      </c>
      <c r="AQ325" s="9">
        <f t="shared" si="115"/>
        <v>-12772.029859027778</v>
      </c>
      <c r="AR325" s="31">
        <v>45020</v>
      </c>
      <c r="AS325" s="32">
        <v>3.052</v>
      </c>
      <c r="AT325" s="10"/>
      <c r="BU325" s="1"/>
      <c r="CC325" s="11"/>
      <c r="CD325" s="11"/>
    </row>
    <row r="326" spans="1:82" ht="15" customHeight="1" x14ac:dyDescent="0.25">
      <c r="A326">
        <v>46221</v>
      </c>
      <c r="B326" t="s">
        <v>459</v>
      </c>
      <c r="C326" t="s">
        <v>460</v>
      </c>
      <c r="D326">
        <v>11691</v>
      </c>
      <c r="E326" t="s">
        <v>127</v>
      </c>
      <c r="F326" t="s">
        <v>3</v>
      </c>
      <c r="G326" t="s">
        <v>4</v>
      </c>
      <c r="H326" t="s">
        <v>438</v>
      </c>
      <c r="I326" s="1"/>
      <c r="J326" s="1">
        <v>44927</v>
      </c>
      <c r="K326" s="1">
        <v>44958</v>
      </c>
      <c r="L326" s="1">
        <v>44927</v>
      </c>
      <c r="M326" s="2">
        <v>5998445.8099999996</v>
      </c>
      <c r="N326" t="s">
        <v>6</v>
      </c>
      <c r="O326" s="12">
        <v>4.4499999999999998E-2</v>
      </c>
      <c r="P326" t="s">
        <v>8</v>
      </c>
      <c r="Q326" s="4"/>
      <c r="R326" s="1">
        <v>44927</v>
      </c>
      <c r="S326" s="1">
        <v>44927</v>
      </c>
      <c r="T326" s="1">
        <v>44958</v>
      </c>
      <c r="U326" s="1">
        <v>44927</v>
      </c>
      <c r="V326" s="5">
        <v>8.611111111111111E-2</v>
      </c>
      <c r="W326">
        <v>31</v>
      </c>
      <c r="X326" s="6">
        <v>0</v>
      </c>
      <c r="Y326" s="6">
        <v>0</v>
      </c>
      <c r="Z326" s="6">
        <v>-22985.71109693055</v>
      </c>
      <c r="AA326" s="6">
        <v>-22985.71109693055</v>
      </c>
      <c r="AB326">
        <v>0</v>
      </c>
      <c r="AC326">
        <v>0</v>
      </c>
      <c r="AD326" s="7">
        <v>5998445.8099999996</v>
      </c>
      <c r="AE326" s="13">
        <v>4.4499999999999998E-2</v>
      </c>
      <c r="AF326" s="8">
        <v>0</v>
      </c>
      <c r="AG326" s="6">
        <v>0</v>
      </c>
      <c r="AH326" s="6">
        <v>0</v>
      </c>
      <c r="AI326" s="9">
        <v>-22985.71109693055</v>
      </c>
      <c r="AJ326" t="s">
        <v>6</v>
      </c>
      <c r="AO326" s="9">
        <f t="shared" si="114"/>
        <v>-22985.71109693055</v>
      </c>
      <c r="AP326" s="37">
        <f t="shared" si="116"/>
        <v>-22985.71109693055</v>
      </c>
      <c r="AQ326" s="9">
        <f t="shared" si="115"/>
        <v>-22985.71109693055</v>
      </c>
      <c r="AR326" s="31">
        <v>45021</v>
      </c>
      <c r="AS326" s="32">
        <v>3.0550000000000002</v>
      </c>
      <c r="AT326" s="10"/>
      <c r="BU326" s="1"/>
      <c r="CC326" s="11"/>
      <c r="CD326" s="11"/>
    </row>
    <row r="327" spans="1:82" ht="15" customHeight="1" x14ac:dyDescent="0.25">
      <c r="A327">
        <v>46222</v>
      </c>
      <c r="B327" t="s">
        <v>459</v>
      </c>
      <c r="C327" t="s">
        <v>460</v>
      </c>
      <c r="D327">
        <v>11691</v>
      </c>
      <c r="E327" t="s">
        <v>127</v>
      </c>
      <c r="F327" t="s">
        <v>3</v>
      </c>
      <c r="G327" t="s">
        <v>4</v>
      </c>
      <c r="H327" t="s">
        <v>438</v>
      </c>
      <c r="I327" s="1"/>
      <c r="J327" s="1">
        <v>44958</v>
      </c>
      <c r="K327" s="1">
        <v>44986</v>
      </c>
      <c r="L327" s="1">
        <v>44958</v>
      </c>
      <c r="M327" s="2">
        <v>5975029.7300000004</v>
      </c>
      <c r="N327" t="s">
        <v>6</v>
      </c>
      <c r="O327" s="12">
        <v>4.4499999999999998E-2</v>
      </c>
      <c r="P327" t="s">
        <v>8</v>
      </c>
      <c r="Q327" s="4"/>
      <c r="R327" s="1">
        <v>44958</v>
      </c>
      <c r="S327" s="1">
        <v>44958</v>
      </c>
      <c r="T327" s="1">
        <v>44986</v>
      </c>
      <c r="U327" s="1">
        <v>44958</v>
      </c>
      <c r="V327" s="5">
        <v>7.7777777777777779E-2</v>
      </c>
      <c r="W327">
        <v>28</v>
      </c>
      <c r="X327" s="6">
        <v>0</v>
      </c>
      <c r="Y327" s="6">
        <v>0</v>
      </c>
      <c r="Z327" s="6">
        <v>-20680.241787722225</v>
      </c>
      <c r="AA327" s="6">
        <v>-20680.241787722225</v>
      </c>
      <c r="AB327">
        <v>0</v>
      </c>
      <c r="AC327">
        <v>0</v>
      </c>
      <c r="AD327" s="7">
        <v>5975029.7300000004</v>
      </c>
      <c r="AE327" s="13">
        <v>4.4499999999999998E-2</v>
      </c>
      <c r="AF327" s="8">
        <v>0</v>
      </c>
      <c r="AG327" s="6">
        <v>0</v>
      </c>
      <c r="AH327" s="6">
        <v>0</v>
      </c>
      <c r="AI327" s="9">
        <v>-20680.241787722225</v>
      </c>
      <c r="AJ327" t="s">
        <v>6</v>
      </c>
      <c r="AO327" s="9">
        <f t="shared" si="114"/>
        <v>-20680.241787722225</v>
      </c>
      <c r="AP327" s="37">
        <f t="shared" si="116"/>
        <v>-20680.241787722225</v>
      </c>
      <c r="AQ327" s="9">
        <f t="shared" si="115"/>
        <v>-20680.241787722225</v>
      </c>
      <c r="AR327" s="31">
        <v>45022</v>
      </c>
      <c r="AS327" s="32">
        <v>3.0750000000000002</v>
      </c>
      <c r="AT327" s="10"/>
      <c r="BU327" s="1"/>
      <c r="CC327" s="11"/>
      <c r="CD327" s="11"/>
    </row>
    <row r="328" spans="1:82" ht="15" customHeight="1" x14ac:dyDescent="0.25">
      <c r="A328">
        <v>46223</v>
      </c>
      <c r="B328" t="s">
        <v>459</v>
      </c>
      <c r="C328" t="s">
        <v>460</v>
      </c>
      <c r="D328">
        <v>11691</v>
      </c>
      <c r="E328" t="s">
        <v>127</v>
      </c>
      <c r="F328" t="s">
        <v>3</v>
      </c>
      <c r="G328" t="s">
        <v>4</v>
      </c>
      <c r="H328" t="s">
        <v>438</v>
      </c>
      <c r="I328" s="1"/>
      <c r="J328" s="1">
        <v>44986</v>
      </c>
      <c r="K328" s="1">
        <v>45017</v>
      </c>
      <c r="L328" s="1">
        <v>44986</v>
      </c>
      <c r="M328" s="2">
        <v>5949363.7000000002</v>
      </c>
      <c r="N328" t="s">
        <v>6</v>
      </c>
      <c r="O328" s="12">
        <v>4.4499999999999998E-2</v>
      </c>
      <c r="P328" t="s">
        <v>8</v>
      </c>
      <c r="Q328" s="4"/>
      <c r="R328" s="1">
        <v>44986</v>
      </c>
      <c r="S328" s="1">
        <v>44986</v>
      </c>
      <c r="T328" s="1">
        <v>45017</v>
      </c>
      <c r="U328" s="1">
        <v>44986</v>
      </c>
      <c r="V328" s="5">
        <v>8.611111111111111E-2</v>
      </c>
      <c r="W328">
        <v>31</v>
      </c>
      <c r="X328" s="6">
        <v>0</v>
      </c>
      <c r="Y328" s="6">
        <v>0</v>
      </c>
      <c r="Z328" s="6">
        <v>-22797.631178194446</v>
      </c>
      <c r="AA328" s="6">
        <v>-22797.631178194446</v>
      </c>
      <c r="AB328">
        <v>0</v>
      </c>
      <c r="AC328">
        <v>0</v>
      </c>
      <c r="AD328" s="7">
        <v>5949363.7000000002</v>
      </c>
      <c r="AE328" s="13">
        <v>4.4499999999999998E-2</v>
      </c>
      <c r="AF328" s="8">
        <v>0</v>
      </c>
      <c r="AG328" s="6">
        <v>0</v>
      </c>
      <c r="AH328" s="6">
        <v>0</v>
      </c>
      <c r="AI328" s="9">
        <v>-22797.631178194446</v>
      </c>
      <c r="AJ328" t="s">
        <v>6</v>
      </c>
      <c r="AO328" s="9">
        <f t="shared" si="114"/>
        <v>-22797.631178194446</v>
      </c>
      <c r="AP328" s="37">
        <f t="shared" si="116"/>
        <v>-22797.631178194446</v>
      </c>
      <c r="AQ328" s="9">
        <f t="shared" si="115"/>
        <v>-22797.631178194446</v>
      </c>
      <c r="AR328" s="31">
        <v>45027</v>
      </c>
      <c r="AS328" s="32">
        <v>3.1080000000000001</v>
      </c>
      <c r="AT328" s="10"/>
      <c r="BU328" s="1"/>
      <c r="CC328" s="11"/>
      <c r="CD328" s="11"/>
    </row>
    <row r="329" spans="1:82" ht="15" customHeight="1" x14ac:dyDescent="0.25">
      <c r="A329">
        <v>46224</v>
      </c>
      <c r="B329" t="s">
        <v>459</v>
      </c>
      <c r="C329" t="s">
        <v>460</v>
      </c>
      <c r="D329">
        <v>11691</v>
      </c>
      <c r="E329" t="s">
        <v>127</v>
      </c>
      <c r="F329" t="s">
        <v>3</v>
      </c>
      <c r="G329" t="s">
        <v>4</v>
      </c>
      <c r="H329" t="s">
        <v>438</v>
      </c>
      <c r="I329" s="1"/>
      <c r="J329" s="1">
        <v>45017</v>
      </c>
      <c r="K329" s="1">
        <v>45047</v>
      </c>
      <c r="L329" s="1">
        <v>45017</v>
      </c>
      <c r="M329" s="2">
        <v>5925747.4699999997</v>
      </c>
      <c r="N329" t="s">
        <v>6</v>
      </c>
      <c r="O329" s="12">
        <v>4.4499999999999998E-2</v>
      </c>
      <c r="P329" t="s">
        <v>8</v>
      </c>
      <c r="Q329" s="4"/>
      <c r="R329" s="1">
        <v>45017</v>
      </c>
      <c r="S329" s="1">
        <v>45017</v>
      </c>
      <c r="T329" s="1">
        <v>45047</v>
      </c>
      <c r="U329" s="1">
        <v>45017</v>
      </c>
      <c r="V329" s="5">
        <v>8.3333333333333329E-2</v>
      </c>
      <c r="W329">
        <v>30</v>
      </c>
      <c r="X329" s="6">
        <v>0</v>
      </c>
      <c r="Y329" s="6">
        <v>0</v>
      </c>
      <c r="Z329" s="6">
        <v>-21974.646867916665</v>
      </c>
      <c r="AA329" s="6">
        <v>-21974.646867916665</v>
      </c>
      <c r="AB329">
        <v>0</v>
      </c>
      <c r="AC329">
        <v>0</v>
      </c>
      <c r="AD329" s="7">
        <v>5925747.4699999997</v>
      </c>
      <c r="AE329" s="13">
        <v>4.4499999999999998E-2</v>
      </c>
      <c r="AF329" s="8">
        <v>0</v>
      </c>
      <c r="AG329" s="6">
        <v>0</v>
      </c>
      <c r="AH329" s="6">
        <v>0</v>
      </c>
      <c r="AI329" s="9">
        <v>-21974.646867916665</v>
      </c>
      <c r="AJ329" t="s">
        <v>6</v>
      </c>
      <c r="AO329" s="9">
        <f t="shared" si="114"/>
        <v>-21974.646867916665</v>
      </c>
      <c r="AP329" s="37">
        <f t="shared" si="116"/>
        <v>-21974.646867916665</v>
      </c>
      <c r="AQ329" s="9">
        <f t="shared" si="115"/>
        <v>-21974.646867916665</v>
      </c>
      <c r="AR329" s="31">
        <v>45028</v>
      </c>
      <c r="AS329" s="32">
        <v>3.1259999999999999</v>
      </c>
      <c r="AT329" s="10"/>
      <c r="BU329" s="1"/>
      <c r="CC329" s="11"/>
      <c r="CD329" s="11"/>
    </row>
    <row r="330" spans="1:82" ht="15" customHeight="1" x14ac:dyDescent="0.25">
      <c r="A330">
        <v>46225</v>
      </c>
      <c r="B330" t="s">
        <v>459</v>
      </c>
      <c r="C330" t="s">
        <v>460</v>
      </c>
      <c r="D330">
        <v>11691</v>
      </c>
      <c r="E330" t="s">
        <v>127</v>
      </c>
      <c r="F330" t="s">
        <v>3</v>
      </c>
      <c r="G330" t="s">
        <v>4</v>
      </c>
      <c r="H330" t="s">
        <v>438</v>
      </c>
      <c r="I330" s="1"/>
      <c r="J330" s="1">
        <v>45047</v>
      </c>
      <c r="K330" s="1">
        <v>45078</v>
      </c>
      <c r="L330" s="1">
        <v>45047</v>
      </c>
      <c r="M330" s="2">
        <v>5901322.6100000003</v>
      </c>
      <c r="N330" t="s">
        <v>6</v>
      </c>
      <c r="O330" s="12">
        <v>4.4499999999999998E-2</v>
      </c>
      <c r="P330" t="s">
        <v>8</v>
      </c>
      <c r="Q330" s="4"/>
      <c r="R330" s="1">
        <v>45047</v>
      </c>
      <c r="S330" s="1">
        <v>45047</v>
      </c>
      <c r="T330" s="1">
        <v>45078</v>
      </c>
      <c r="U330" s="1">
        <v>45047</v>
      </c>
      <c r="V330" s="5">
        <v>8.611111111111111E-2</v>
      </c>
      <c r="W330">
        <v>31</v>
      </c>
      <c r="X330" s="6">
        <v>0</v>
      </c>
      <c r="Y330" s="6">
        <v>0</v>
      </c>
      <c r="Z330" s="6">
        <v>-22613.54039026389</v>
      </c>
      <c r="AA330" s="6">
        <v>-22613.54039026389</v>
      </c>
      <c r="AB330">
        <v>0</v>
      </c>
      <c r="AC330">
        <v>0</v>
      </c>
      <c r="AD330" s="7">
        <v>5901322.6100000003</v>
      </c>
      <c r="AE330" s="13">
        <v>4.4499999999999998E-2</v>
      </c>
      <c r="AF330" s="8">
        <v>0</v>
      </c>
      <c r="AG330" s="6">
        <v>0</v>
      </c>
      <c r="AH330" s="6">
        <v>0</v>
      </c>
      <c r="AI330" s="9">
        <v>-22613.54039026389</v>
      </c>
      <c r="AJ330" t="s">
        <v>6</v>
      </c>
      <c r="AO330" s="9">
        <f t="shared" si="114"/>
        <v>-22613.54039026389</v>
      </c>
      <c r="AP330" s="37">
        <f t="shared" si="116"/>
        <v>-22613.54039026389</v>
      </c>
      <c r="AQ330" s="9">
        <f t="shared" si="115"/>
        <v>-22613.54039026389</v>
      </c>
      <c r="AR330" s="31">
        <v>45029</v>
      </c>
      <c r="AS330" s="32">
        <v>3.177</v>
      </c>
      <c r="AT330" s="10"/>
      <c r="BU330" s="1"/>
      <c r="CC330" s="11"/>
      <c r="CD330" s="11"/>
    </row>
    <row r="331" spans="1:82" ht="15" customHeight="1" x14ac:dyDescent="0.25">
      <c r="A331">
        <v>22539</v>
      </c>
      <c r="B331" t="s">
        <v>461</v>
      </c>
      <c r="C331" t="s">
        <v>462</v>
      </c>
      <c r="D331">
        <v>11692</v>
      </c>
      <c r="E331" t="s">
        <v>127</v>
      </c>
      <c r="F331" t="s">
        <v>3</v>
      </c>
      <c r="G331" t="s">
        <v>4</v>
      </c>
      <c r="H331" t="s">
        <v>463</v>
      </c>
      <c r="I331" s="1"/>
      <c r="J331" s="1">
        <v>44927</v>
      </c>
      <c r="K331" s="1">
        <v>44958</v>
      </c>
      <c r="L331" s="1">
        <v>44927</v>
      </c>
      <c r="M331" s="2">
        <v>1455324.78</v>
      </c>
      <c r="N331" t="s">
        <v>6</v>
      </c>
      <c r="O331" s="12">
        <v>1.35E-2</v>
      </c>
      <c r="P331" t="s">
        <v>8</v>
      </c>
      <c r="Q331" s="4"/>
      <c r="R331" s="1">
        <v>44927</v>
      </c>
      <c r="S331" s="1">
        <v>44927</v>
      </c>
      <c r="T331" s="1">
        <v>44958</v>
      </c>
      <c r="U331" s="1">
        <v>44927</v>
      </c>
      <c r="V331" s="5">
        <v>8.611111111111111E-2</v>
      </c>
      <c r="W331">
        <v>31</v>
      </c>
      <c r="X331" s="6">
        <v>0</v>
      </c>
      <c r="Y331" s="6">
        <v>0</v>
      </c>
      <c r="Z331" s="6">
        <v>-1691.8150567499999</v>
      </c>
      <c r="AA331" s="6">
        <v>-1691.8150567499999</v>
      </c>
      <c r="AB331">
        <v>0</v>
      </c>
      <c r="AC331">
        <v>0</v>
      </c>
      <c r="AD331" s="7">
        <v>1455324.78</v>
      </c>
      <c r="AE331" s="13">
        <v>1.35E-2</v>
      </c>
      <c r="AF331" s="8">
        <v>0</v>
      </c>
      <c r="AG331" s="6">
        <v>0</v>
      </c>
      <c r="AH331" s="6">
        <v>0</v>
      </c>
      <c r="AI331" s="9">
        <v>-1691.8150567499999</v>
      </c>
      <c r="AJ331" t="s">
        <v>6</v>
      </c>
      <c r="AO331" s="9">
        <f t="shared" si="114"/>
        <v>-1691.8150567499999</v>
      </c>
      <c r="AP331" s="37">
        <f t="shared" si="116"/>
        <v>-1691.8150567499999</v>
      </c>
      <c r="AQ331" s="9">
        <f t="shared" si="115"/>
        <v>-1691.8150567499999</v>
      </c>
      <c r="AR331" s="31">
        <v>45030</v>
      </c>
      <c r="AS331" s="32">
        <v>3.1749999999999998</v>
      </c>
      <c r="AT331" s="10"/>
      <c r="BU331" s="1"/>
      <c r="CC331" s="11"/>
      <c r="CD331" s="11"/>
    </row>
    <row r="332" spans="1:82" ht="15" customHeight="1" x14ac:dyDescent="0.25">
      <c r="A332">
        <v>22540</v>
      </c>
      <c r="B332" t="s">
        <v>461</v>
      </c>
      <c r="C332" t="s">
        <v>462</v>
      </c>
      <c r="D332">
        <v>11692</v>
      </c>
      <c r="E332" t="s">
        <v>127</v>
      </c>
      <c r="F332" t="s">
        <v>3</v>
      </c>
      <c r="G332" t="s">
        <v>4</v>
      </c>
      <c r="H332" t="s">
        <v>463</v>
      </c>
      <c r="I332" s="1"/>
      <c r="J332" s="1">
        <v>44958</v>
      </c>
      <c r="K332" s="1">
        <v>44986</v>
      </c>
      <c r="L332" s="1">
        <v>44958</v>
      </c>
      <c r="M332" s="2">
        <v>1334793.77</v>
      </c>
      <c r="N332" t="s">
        <v>6</v>
      </c>
      <c r="O332" s="12">
        <v>1.35E-2</v>
      </c>
      <c r="P332" t="s">
        <v>8</v>
      </c>
      <c r="Q332" s="4"/>
      <c r="R332" s="1">
        <v>44958</v>
      </c>
      <c r="S332" s="1">
        <v>44958</v>
      </c>
      <c r="T332" s="1">
        <v>44986</v>
      </c>
      <c r="U332" s="1">
        <v>44958</v>
      </c>
      <c r="V332" s="5">
        <v>7.7777777777777779E-2</v>
      </c>
      <c r="W332">
        <v>28</v>
      </c>
      <c r="X332" s="6">
        <v>0</v>
      </c>
      <c r="Y332" s="6">
        <v>0</v>
      </c>
      <c r="Z332" s="6">
        <v>-1401.5334585000001</v>
      </c>
      <c r="AA332" s="6">
        <v>-1401.5334585000001</v>
      </c>
      <c r="AB332">
        <v>0</v>
      </c>
      <c r="AC332">
        <v>0</v>
      </c>
      <c r="AD332" s="7">
        <v>1334793.77</v>
      </c>
      <c r="AE332" s="13">
        <v>1.35E-2</v>
      </c>
      <c r="AF332" s="8">
        <v>0</v>
      </c>
      <c r="AG332" s="6">
        <v>0</v>
      </c>
      <c r="AH332" s="6">
        <v>0</v>
      </c>
      <c r="AI332" s="9">
        <v>-1401.5334585000001</v>
      </c>
      <c r="AJ332" t="s">
        <v>6</v>
      </c>
      <c r="AO332" s="9">
        <f t="shared" si="114"/>
        <v>-1401.5334585000001</v>
      </c>
      <c r="AP332" s="37">
        <f t="shared" si="116"/>
        <v>-1401.5334585000001</v>
      </c>
      <c r="AQ332" s="9">
        <f t="shared" si="115"/>
        <v>-1401.5334585000001</v>
      </c>
      <c r="AR332" s="31">
        <v>45033</v>
      </c>
      <c r="AS332" s="32">
        <v>3.2189999999999999</v>
      </c>
      <c r="AT332" s="10"/>
      <c r="BU332" s="1"/>
      <c r="CC332" s="11"/>
      <c r="CD332" s="11"/>
    </row>
    <row r="333" spans="1:82" ht="15" customHeight="1" x14ac:dyDescent="0.25">
      <c r="A333">
        <v>22541</v>
      </c>
      <c r="B333" t="s">
        <v>461</v>
      </c>
      <c r="C333" t="s">
        <v>462</v>
      </c>
      <c r="D333">
        <v>11692</v>
      </c>
      <c r="E333" t="s">
        <v>127</v>
      </c>
      <c r="F333" t="s">
        <v>3</v>
      </c>
      <c r="G333" t="s">
        <v>4</v>
      </c>
      <c r="H333" t="s">
        <v>463</v>
      </c>
      <c r="I333" s="1"/>
      <c r="J333" s="1">
        <v>44986</v>
      </c>
      <c r="K333" s="1">
        <v>45017</v>
      </c>
      <c r="L333" s="1">
        <v>44986</v>
      </c>
      <c r="M333" s="2">
        <v>1214127.6200000001</v>
      </c>
      <c r="N333" t="s">
        <v>6</v>
      </c>
      <c r="O333" s="12">
        <v>1.35E-2</v>
      </c>
      <c r="P333" t="s">
        <v>8</v>
      </c>
      <c r="Q333" s="4"/>
      <c r="R333" s="1">
        <v>44986</v>
      </c>
      <c r="S333" s="1">
        <v>44986</v>
      </c>
      <c r="T333" s="1">
        <v>45017</v>
      </c>
      <c r="U333" s="1">
        <v>44986</v>
      </c>
      <c r="V333" s="5">
        <v>8.611111111111111E-2</v>
      </c>
      <c r="W333">
        <v>31</v>
      </c>
      <c r="X333" s="6">
        <v>0</v>
      </c>
      <c r="Y333" s="6">
        <v>0</v>
      </c>
      <c r="Z333" s="6">
        <v>-1411.4233582500001</v>
      </c>
      <c r="AA333" s="6">
        <v>-1411.4233582500001</v>
      </c>
      <c r="AB333">
        <v>0</v>
      </c>
      <c r="AC333">
        <v>0</v>
      </c>
      <c r="AD333" s="7">
        <v>1214127.6200000001</v>
      </c>
      <c r="AE333" s="13">
        <v>1.35E-2</v>
      </c>
      <c r="AF333" s="8">
        <v>0</v>
      </c>
      <c r="AG333" s="6">
        <v>0</v>
      </c>
      <c r="AH333" s="6">
        <v>0</v>
      </c>
      <c r="AI333" s="9">
        <v>-1411.4233582500001</v>
      </c>
      <c r="AJ333" t="s">
        <v>6</v>
      </c>
      <c r="AO333" s="9">
        <f t="shared" si="114"/>
        <v>-1411.4233582500001</v>
      </c>
      <c r="AP333" s="37">
        <f t="shared" si="116"/>
        <v>-1411.4233582500001</v>
      </c>
      <c r="AQ333" s="9">
        <f t="shared" si="115"/>
        <v>-1411.4233582500001</v>
      </c>
      <c r="AR333" s="31">
        <v>45034</v>
      </c>
      <c r="AS333" s="32">
        <v>3.2</v>
      </c>
      <c r="AT333" s="10"/>
      <c r="BU333" s="1"/>
      <c r="CC333" s="11"/>
      <c r="CD333" s="11"/>
    </row>
    <row r="334" spans="1:82" ht="15" customHeight="1" x14ac:dyDescent="0.25">
      <c r="A334">
        <v>22542</v>
      </c>
      <c r="B334" t="s">
        <v>461</v>
      </c>
      <c r="C334" t="s">
        <v>462</v>
      </c>
      <c r="D334">
        <v>11692</v>
      </c>
      <c r="E334" t="s">
        <v>127</v>
      </c>
      <c r="F334" t="s">
        <v>3</v>
      </c>
      <c r="G334" t="s">
        <v>4</v>
      </c>
      <c r="H334" t="s">
        <v>463</v>
      </c>
      <c r="I334" s="1"/>
      <c r="J334" s="1">
        <v>45017</v>
      </c>
      <c r="K334" s="1">
        <v>45047</v>
      </c>
      <c r="L334" s="1">
        <v>45017</v>
      </c>
      <c r="M334" s="2">
        <v>1093326.17</v>
      </c>
      <c r="N334" t="s">
        <v>6</v>
      </c>
      <c r="O334" s="12">
        <v>1.35E-2</v>
      </c>
      <c r="P334" t="s">
        <v>8</v>
      </c>
      <c r="Q334" s="4"/>
      <c r="R334" s="1">
        <v>45017</v>
      </c>
      <c r="S334" s="1">
        <v>45017</v>
      </c>
      <c r="T334" s="1">
        <v>45047</v>
      </c>
      <c r="U334" s="1">
        <v>45017</v>
      </c>
      <c r="V334" s="5">
        <v>8.3333333333333329E-2</v>
      </c>
      <c r="W334">
        <v>30</v>
      </c>
      <c r="X334" s="6">
        <v>0</v>
      </c>
      <c r="Y334" s="6">
        <v>0</v>
      </c>
      <c r="Z334" s="6">
        <v>-1229.9919412499999</v>
      </c>
      <c r="AA334" s="6">
        <v>-1229.9919412499999</v>
      </c>
      <c r="AB334">
        <v>0</v>
      </c>
      <c r="AC334">
        <v>0</v>
      </c>
      <c r="AD334" s="7">
        <v>1093326.17</v>
      </c>
      <c r="AE334" s="13">
        <v>1.35E-2</v>
      </c>
      <c r="AF334" s="8">
        <v>0</v>
      </c>
      <c r="AG334" s="6">
        <v>0</v>
      </c>
      <c r="AH334" s="6">
        <v>0</v>
      </c>
      <c r="AI334" s="9">
        <v>-1229.9919412499999</v>
      </c>
      <c r="AJ334" t="s">
        <v>6</v>
      </c>
      <c r="AO334" s="9">
        <f t="shared" si="114"/>
        <v>-1229.9919412499999</v>
      </c>
      <c r="AP334" s="37">
        <f t="shared" si="116"/>
        <v>-1229.9919412499999</v>
      </c>
      <c r="AQ334" s="9">
        <f t="shared" si="115"/>
        <v>-1229.9919412499999</v>
      </c>
      <c r="AR334" s="31">
        <v>45035</v>
      </c>
      <c r="AS334" s="32">
        <v>3.2050000000000001</v>
      </c>
      <c r="AT334" s="10"/>
      <c r="BU334" s="1"/>
      <c r="CC334" s="11"/>
      <c r="CD334" s="11"/>
    </row>
    <row r="335" spans="1:82" ht="15" customHeight="1" x14ac:dyDescent="0.25">
      <c r="A335">
        <v>22543</v>
      </c>
      <c r="B335" t="s">
        <v>461</v>
      </c>
      <c r="C335" t="s">
        <v>462</v>
      </c>
      <c r="D335">
        <v>11692</v>
      </c>
      <c r="E335" t="s">
        <v>127</v>
      </c>
      <c r="F335" t="s">
        <v>3</v>
      </c>
      <c r="G335" t="s">
        <v>4</v>
      </c>
      <c r="H335" t="s">
        <v>463</v>
      </c>
      <c r="I335" s="1"/>
      <c r="J335" s="1">
        <v>45047</v>
      </c>
      <c r="K335" s="1">
        <v>45078</v>
      </c>
      <c r="L335" s="1">
        <v>45047</v>
      </c>
      <c r="M335" s="2">
        <v>972389.26</v>
      </c>
      <c r="N335" t="s">
        <v>6</v>
      </c>
      <c r="O335" s="12">
        <v>1.35E-2</v>
      </c>
      <c r="P335" t="s">
        <v>8</v>
      </c>
      <c r="Q335" s="4"/>
      <c r="R335" s="1">
        <v>45047</v>
      </c>
      <c r="S335" s="1">
        <v>45047</v>
      </c>
      <c r="T335" s="1">
        <v>45078</v>
      </c>
      <c r="U335" s="1">
        <v>45047</v>
      </c>
      <c r="V335" s="5">
        <v>8.611111111111111E-2</v>
      </c>
      <c r="W335">
        <v>31</v>
      </c>
      <c r="X335" s="6">
        <v>0</v>
      </c>
      <c r="Y335" s="6">
        <v>0</v>
      </c>
      <c r="Z335" s="6">
        <v>-1130.4025147500001</v>
      </c>
      <c r="AA335" s="6">
        <v>-1130.4025147500001</v>
      </c>
      <c r="AB335">
        <v>0</v>
      </c>
      <c r="AC335">
        <v>0</v>
      </c>
      <c r="AD335" s="7">
        <v>972389.26</v>
      </c>
      <c r="AE335" s="13">
        <v>1.35E-2</v>
      </c>
      <c r="AF335" s="8">
        <v>0</v>
      </c>
      <c r="AG335" s="6">
        <v>0</v>
      </c>
      <c r="AH335" s="6">
        <v>0</v>
      </c>
      <c r="AI335" s="9">
        <v>-1130.4025147500001</v>
      </c>
      <c r="AJ335" t="s">
        <v>6</v>
      </c>
      <c r="AO335" s="9">
        <f t="shared" si="114"/>
        <v>-1130.4025147500001</v>
      </c>
      <c r="AP335" s="37">
        <f t="shared" si="116"/>
        <v>-1130.4025147500001</v>
      </c>
      <c r="AQ335" s="9">
        <f t="shared" si="115"/>
        <v>-1130.4025147500001</v>
      </c>
      <c r="AR335" s="31">
        <v>45036</v>
      </c>
      <c r="AS335" s="32">
        <v>3.2109999999999999</v>
      </c>
      <c r="AT335" s="10"/>
      <c r="BU335" s="1"/>
      <c r="CC335" s="11"/>
      <c r="CD335" s="11"/>
    </row>
    <row r="336" spans="1:82" ht="15" customHeight="1" x14ac:dyDescent="0.25">
      <c r="A336">
        <v>51769</v>
      </c>
      <c r="B336" t="s">
        <v>464</v>
      </c>
      <c r="C336" t="s">
        <v>465</v>
      </c>
      <c r="D336">
        <v>11693</v>
      </c>
      <c r="E336" t="s">
        <v>127</v>
      </c>
      <c r="F336" t="s">
        <v>3</v>
      </c>
      <c r="G336" t="s">
        <v>4</v>
      </c>
      <c r="H336" t="s">
        <v>455</v>
      </c>
      <c r="I336" s="1"/>
      <c r="J336" s="1">
        <v>44927</v>
      </c>
      <c r="K336" s="1">
        <v>44958</v>
      </c>
      <c r="L336" s="1">
        <v>44927</v>
      </c>
      <c r="M336" s="2">
        <v>4578607.59</v>
      </c>
      <c r="N336" t="s">
        <v>6</v>
      </c>
      <c r="O336">
        <v>1.9E-2</v>
      </c>
      <c r="P336" t="s">
        <v>8</v>
      </c>
      <c r="Q336" s="4"/>
      <c r="R336" s="1">
        <v>44927</v>
      </c>
      <c r="S336" s="1">
        <v>44927</v>
      </c>
      <c r="T336" s="1">
        <v>44958</v>
      </c>
      <c r="U336" s="1">
        <v>44927</v>
      </c>
      <c r="V336" s="5">
        <v>8.611111111111111E-2</v>
      </c>
      <c r="W336">
        <v>31</v>
      </c>
      <c r="X336" s="6">
        <v>0</v>
      </c>
      <c r="Y336" s="6">
        <v>0</v>
      </c>
      <c r="Z336" s="6">
        <v>-7491.1107514166661</v>
      </c>
      <c r="AA336" s="6">
        <v>-7491.1107514166661</v>
      </c>
      <c r="AB336">
        <v>0</v>
      </c>
      <c r="AC336">
        <v>0</v>
      </c>
      <c r="AD336" s="7">
        <v>4578607.59</v>
      </c>
      <c r="AE336" s="13">
        <v>1.9E-2</v>
      </c>
      <c r="AF336" s="8">
        <v>0</v>
      </c>
      <c r="AG336" s="6">
        <v>0</v>
      </c>
      <c r="AH336" s="6">
        <v>0</v>
      </c>
      <c r="AI336" s="9">
        <v>-7491.1107514166661</v>
      </c>
      <c r="AJ336" t="s">
        <v>6</v>
      </c>
      <c r="AO336" s="9">
        <f t="shared" si="114"/>
        <v>-7491.1107514166661</v>
      </c>
      <c r="AP336" s="37">
        <f t="shared" si="116"/>
        <v>-7491.1107514166661</v>
      </c>
      <c r="AQ336" s="9">
        <f t="shared" si="115"/>
        <v>-7491.1107514166661</v>
      </c>
      <c r="AR336" s="31">
        <v>45037</v>
      </c>
      <c r="AS336" s="32">
        <v>3.2610000000000001</v>
      </c>
      <c r="AT336" s="10"/>
      <c r="BU336" s="1"/>
      <c r="CC336" s="11"/>
      <c r="CD336" s="11"/>
    </row>
    <row r="337" spans="1:82" ht="15" customHeight="1" x14ac:dyDescent="0.25">
      <c r="A337">
        <v>51770</v>
      </c>
      <c r="B337" t="s">
        <v>464</v>
      </c>
      <c r="C337" t="s">
        <v>465</v>
      </c>
      <c r="D337">
        <v>11693</v>
      </c>
      <c r="E337" t="s">
        <v>127</v>
      </c>
      <c r="F337" t="s">
        <v>3</v>
      </c>
      <c r="G337" t="s">
        <v>4</v>
      </c>
      <c r="H337" t="s">
        <v>455</v>
      </c>
      <c r="I337" s="1"/>
      <c r="J337" s="1">
        <v>44958</v>
      </c>
      <c r="K337" s="1">
        <v>44986</v>
      </c>
      <c r="L337" s="1">
        <v>44958</v>
      </c>
      <c r="M337" s="2">
        <v>4555477.34</v>
      </c>
      <c r="N337" t="s">
        <v>6</v>
      </c>
      <c r="O337">
        <v>1.9E-2</v>
      </c>
      <c r="P337" t="s">
        <v>8</v>
      </c>
      <c r="Q337" s="4"/>
      <c r="R337" s="1">
        <v>44958</v>
      </c>
      <c r="S337" s="1">
        <v>44958</v>
      </c>
      <c r="T337" s="1">
        <v>44986</v>
      </c>
      <c r="U337" s="1">
        <v>44958</v>
      </c>
      <c r="V337" s="5">
        <v>7.7777777777777779E-2</v>
      </c>
      <c r="W337">
        <v>28</v>
      </c>
      <c r="X337" s="6">
        <v>0</v>
      </c>
      <c r="Y337" s="6">
        <v>0</v>
      </c>
      <c r="Z337" s="6">
        <v>-6731.9831802222225</v>
      </c>
      <c r="AA337" s="6">
        <v>-6731.9831802222225</v>
      </c>
      <c r="AB337">
        <v>0</v>
      </c>
      <c r="AC337">
        <v>0</v>
      </c>
      <c r="AD337" s="7">
        <v>4555477.34</v>
      </c>
      <c r="AE337" s="13">
        <v>1.9E-2</v>
      </c>
      <c r="AF337" s="8">
        <v>0</v>
      </c>
      <c r="AG337" s="6">
        <v>0</v>
      </c>
      <c r="AH337" s="6">
        <v>0</v>
      </c>
      <c r="AI337" s="9">
        <v>-6731.9831802222225</v>
      </c>
      <c r="AJ337" t="s">
        <v>6</v>
      </c>
      <c r="AO337" s="9">
        <f t="shared" si="114"/>
        <v>-6731.9831802222225</v>
      </c>
      <c r="AP337" s="37">
        <f t="shared" si="116"/>
        <v>-6731.9831802222225</v>
      </c>
      <c r="AQ337" s="9">
        <f t="shared" si="115"/>
        <v>-6731.9831802222225</v>
      </c>
      <c r="AR337" s="31">
        <v>45040</v>
      </c>
      <c r="AS337" s="32">
        <v>3.2879999999999998</v>
      </c>
      <c r="AT337" s="10"/>
      <c r="BU337" s="1"/>
      <c r="CC337" s="11"/>
      <c r="CD337" s="11"/>
    </row>
    <row r="338" spans="1:82" ht="15" customHeight="1" x14ac:dyDescent="0.25">
      <c r="A338">
        <v>51771</v>
      </c>
      <c r="B338" t="s">
        <v>464</v>
      </c>
      <c r="C338" t="s">
        <v>465</v>
      </c>
      <c r="D338">
        <v>11693</v>
      </c>
      <c r="E338" t="s">
        <v>127</v>
      </c>
      <c r="F338" t="s">
        <v>3</v>
      </c>
      <c r="G338" t="s">
        <v>4</v>
      </c>
      <c r="H338" t="s">
        <v>455</v>
      </c>
      <c r="I338" s="1"/>
      <c r="J338" s="1">
        <v>44986</v>
      </c>
      <c r="K338" s="1">
        <v>45017</v>
      </c>
      <c r="L338" s="1">
        <v>44986</v>
      </c>
      <c r="M338" s="2">
        <v>4532310.47</v>
      </c>
      <c r="N338" t="s">
        <v>6</v>
      </c>
      <c r="O338">
        <v>1.9E-2</v>
      </c>
      <c r="P338" t="s">
        <v>8</v>
      </c>
      <c r="Q338" s="4"/>
      <c r="R338" s="1">
        <v>44986</v>
      </c>
      <c r="S338" s="1">
        <v>44986</v>
      </c>
      <c r="T338" s="1">
        <v>45017</v>
      </c>
      <c r="U338" s="1">
        <v>44986</v>
      </c>
      <c r="V338" s="5">
        <v>8.611111111111111E-2</v>
      </c>
      <c r="W338">
        <v>31</v>
      </c>
      <c r="X338" s="6">
        <v>0</v>
      </c>
      <c r="Y338" s="6">
        <v>0</v>
      </c>
      <c r="Z338" s="6">
        <v>-7415.3635189722218</v>
      </c>
      <c r="AA338" s="6">
        <v>-7415.3635189722218</v>
      </c>
      <c r="AB338">
        <v>0</v>
      </c>
      <c r="AC338">
        <v>0</v>
      </c>
      <c r="AD338" s="7">
        <v>4532310.47</v>
      </c>
      <c r="AE338" s="13">
        <v>1.9E-2</v>
      </c>
      <c r="AF338" s="8">
        <v>0</v>
      </c>
      <c r="AG338" s="6">
        <v>0</v>
      </c>
      <c r="AH338" s="6">
        <v>0</v>
      </c>
      <c r="AI338" s="9">
        <v>-7415.3635189722218</v>
      </c>
      <c r="AJ338" t="s">
        <v>6</v>
      </c>
      <c r="AO338" s="9">
        <f t="shared" si="114"/>
        <v>-7415.3635189722218</v>
      </c>
      <c r="AP338" s="37">
        <f t="shared" si="116"/>
        <v>-7415.3635189722218</v>
      </c>
      <c r="AQ338" s="9">
        <f t="shared" si="115"/>
        <v>-7415.3635189722218</v>
      </c>
      <c r="AR338" s="31">
        <v>45041</v>
      </c>
      <c r="AS338" s="32">
        <v>3.2679999999999998</v>
      </c>
      <c r="AT338" s="10"/>
      <c r="BU338" s="1"/>
      <c r="CC338" s="11"/>
      <c r="CD338" s="11"/>
    </row>
    <row r="339" spans="1:82" ht="15" customHeight="1" x14ac:dyDescent="0.25">
      <c r="A339">
        <v>51772</v>
      </c>
      <c r="B339" t="s">
        <v>464</v>
      </c>
      <c r="C339" t="s">
        <v>465</v>
      </c>
      <c r="D339">
        <v>11693</v>
      </c>
      <c r="E339" t="s">
        <v>127</v>
      </c>
      <c r="F339" t="s">
        <v>3</v>
      </c>
      <c r="G339" t="s">
        <v>4</v>
      </c>
      <c r="H339" t="s">
        <v>455</v>
      </c>
      <c r="I339" s="1"/>
      <c r="J339" s="1">
        <v>45017</v>
      </c>
      <c r="K339" s="1">
        <v>45047</v>
      </c>
      <c r="L339" s="1">
        <v>45017</v>
      </c>
      <c r="M339" s="2">
        <v>4509106.92</v>
      </c>
      <c r="N339" t="s">
        <v>6</v>
      </c>
      <c r="O339">
        <v>1.9E-2</v>
      </c>
      <c r="P339" t="s">
        <v>8</v>
      </c>
      <c r="Q339" s="4"/>
      <c r="R339" s="1">
        <v>45017</v>
      </c>
      <c r="S339" s="1">
        <v>45017</v>
      </c>
      <c r="T339" s="1">
        <v>45047</v>
      </c>
      <c r="U339" s="1">
        <v>45017</v>
      </c>
      <c r="V339" s="5">
        <v>8.3333333333333329E-2</v>
      </c>
      <c r="W339">
        <v>30</v>
      </c>
      <c r="X339" s="6">
        <v>0</v>
      </c>
      <c r="Y339" s="6">
        <v>0</v>
      </c>
      <c r="Z339" s="6">
        <v>-7139.4192899999989</v>
      </c>
      <c r="AA339" s="6">
        <v>-7139.4192899999989</v>
      </c>
      <c r="AB339">
        <v>0</v>
      </c>
      <c r="AC339">
        <v>0</v>
      </c>
      <c r="AD339" s="7">
        <v>4509106.92</v>
      </c>
      <c r="AE339" s="13">
        <v>1.9E-2</v>
      </c>
      <c r="AF339" s="8">
        <v>0</v>
      </c>
      <c r="AG339" s="6">
        <v>0</v>
      </c>
      <c r="AH339" s="6">
        <v>0</v>
      </c>
      <c r="AI339" s="9">
        <v>-7139.4192899999989</v>
      </c>
      <c r="AJ339" t="s">
        <v>6</v>
      </c>
      <c r="AO339" s="9">
        <f t="shared" si="114"/>
        <v>-7139.4192899999989</v>
      </c>
      <c r="AP339" s="37">
        <f t="shared" si="116"/>
        <v>-7139.4192899999989</v>
      </c>
      <c r="AQ339" s="9">
        <f t="shared" si="115"/>
        <v>-7139.4192899999989</v>
      </c>
      <c r="AR339" s="31">
        <v>45042</v>
      </c>
      <c r="AS339" s="32">
        <v>3.242</v>
      </c>
      <c r="AT339" s="10"/>
      <c r="BU339" s="1"/>
      <c r="CC339" s="11"/>
      <c r="CD339" s="11"/>
    </row>
    <row r="340" spans="1:82" ht="15" customHeight="1" x14ac:dyDescent="0.25">
      <c r="A340">
        <v>51773</v>
      </c>
      <c r="B340" t="s">
        <v>464</v>
      </c>
      <c r="C340" t="s">
        <v>465</v>
      </c>
      <c r="D340">
        <v>11693</v>
      </c>
      <c r="E340" t="s">
        <v>127</v>
      </c>
      <c r="F340" t="s">
        <v>3</v>
      </c>
      <c r="G340" t="s">
        <v>4</v>
      </c>
      <c r="H340" t="s">
        <v>455</v>
      </c>
      <c r="I340" s="1"/>
      <c r="J340" s="1">
        <v>45047</v>
      </c>
      <c r="K340" s="1">
        <v>45078</v>
      </c>
      <c r="L340" s="1">
        <v>45047</v>
      </c>
      <c r="M340" s="2">
        <v>4485866.63</v>
      </c>
      <c r="N340" t="s">
        <v>6</v>
      </c>
      <c r="O340">
        <v>1.9E-2</v>
      </c>
      <c r="P340" t="s">
        <v>8</v>
      </c>
      <c r="Q340" s="4"/>
      <c r="R340" s="1">
        <v>45047</v>
      </c>
      <c r="S340" s="1">
        <v>45047</v>
      </c>
      <c r="T340" s="1">
        <v>45078</v>
      </c>
      <c r="U340" s="1">
        <v>45047</v>
      </c>
      <c r="V340" s="5">
        <v>8.611111111111111E-2</v>
      </c>
      <c r="W340">
        <v>31</v>
      </c>
      <c r="X340" s="6">
        <v>0</v>
      </c>
      <c r="Y340" s="6">
        <v>0</v>
      </c>
      <c r="Z340" s="6">
        <v>-7339.3762363055548</v>
      </c>
      <c r="AA340" s="6">
        <v>-7339.3762363055548</v>
      </c>
      <c r="AB340">
        <v>0</v>
      </c>
      <c r="AC340">
        <v>0</v>
      </c>
      <c r="AD340" s="7">
        <v>4485866.63</v>
      </c>
      <c r="AE340" s="13">
        <v>1.9E-2</v>
      </c>
      <c r="AF340" s="8">
        <v>0</v>
      </c>
      <c r="AG340" s="6">
        <v>0</v>
      </c>
      <c r="AH340" s="6">
        <v>0</v>
      </c>
      <c r="AI340" s="9">
        <v>-7339.3762363055548</v>
      </c>
      <c r="AJ340" t="s">
        <v>6</v>
      </c>
      <c r="AO340" s="9">
        <f t="shared" si="114"/>
        <v>-7339.3762363055548</v>
      </c>
      <c r="AP340" s="37">
        <f t="shared" si="116"/>
        <v>-7339.3762363055548</v>
      </c>
      <c r="AQ340" s="9">
        <f t="shared" si="115"/>
        <v>-7339.3762363055548</v>
      </c>
      <c r="AR340" s="31">
        <v>45043</v>
      </c>
      <c r="AS340" s="32">
        <v>3.25</v>
      </c>
      <c r="AT340" s="10"/>
      <c r="BU340" s="1"/>
      <c r="CC340" s="11"/>
      <c r="CD340" s="11"/>
    </row>
    <row r="341" spans="1:82" ht="15" customHeight="1" x14ac:dyDescent="0.25">
      <c r="A341">
        <v>54010</v>
      </c>
      <c r="B341" t="s">
        <v>466</v>
      </c>
      <c r="C341" t="s">
        <v>467</v>
      </c>
      <c r="D341">
        <v>11694</v>
      </c>
      <c r="E341" t="s">
        <v>127</v>
      </c>
      <c r="F341" t="s">
        <v>3</v>
      </c>
      <c r="G341" t="s">
        <v>4</v>
      </c>
      <c r="H341" t="s">
        <v>468</v>
      </c>
      <c r="I341" s="1"/>
      <c r="J341" s="1">
        <v>44941</v>
      </c>
      <c r="K341" s="1">
        <v>44972</v>
      </c>
      <c r="L341" s="1">
        <v>44941</v>
      </c>
      <c r="M341" s="2">
        <v>3480220.73</v>
      </c>
      <c r="N341" t="s">
        <v>6</v>
      </c>
      <c r="O341">
        <v>4.5100000000000001E-2</v>
      </c>
      <c r="P341" t="s">
        <v>8</v>
      </c>
      <c r="Q341" s="4"/>
      <c r="R341" s="1">
        <v>44941</v>
      </c>
      <c r="S341" s="1">
        <v>44941</v>
      </c>
      <c r="T341" s="1">
        <v>44972</v>
      </c>
      <c r="U341" s="1">
        <v>44941</v>
      </c>
      <c r="V341" s="5">
        <v>8.611111111111111E-2</v>
      </c>
      <c r="W341">
        <v>31</v>
      </c>
      <c r="X341" s="6">
        <v>0</v>
      </c>
      <c r="Y341" s="6">
        <v>0</v>
      </c>
      <c r="Z341" s="6">
        <v>-13515.823896147223</v>
      </c>
      <c r="AA341" s="6">
        <v>-13515.823896147223</v>
      </c>
      <c r="AB341">
        <v>0</v>
      </c>
      <c r="AC341">
        <v>0</v>
      </c>
      <c r="AD341" s="7">
        <v>3480220.73</v>
      </c>
      <c r="AE341" s="13">
        <v>4.5100000000000001E-2</v>
      </c>
      <c r="AF341" s="8">
        <v>0</v>
      </c>
      <c r="AG341" s="6">
        <v>0</v>
      </c>
      <c r="AH341" s="6">
        <v>0</v>
      </c>
      <c r="AI341" s="9">
        <v>-13515.823896147223</v>
      </c>
      <c r="AJ341" t="s">
        <v>6</v>
      </c>
      <c r="AO341" s="9">
        <f t="shared" si="114"/>
        <v>-13515.823896147223</v>
      </c>
      <c r="AP341" s="37">
        <f t="shared" si="116"/>
        <v>-13515.823896147223</v>
      </c>
      <c r="AQ341" s="9">
        <f t="shared" si="115"/>
        <v>-13515.823896147223</v>
      </c>
      <c r="AR341" s="31">
        <v>45044</v>
      </c>
      <c r="AS341" s="32">
        <v>3.2650000000000001</v>
      </c>
      <c r="AT341" s="10"/>
      <c r="BU341" s="1"/>
      <c r="CC341" s="11"/>
      <c r="CD341" s="11"/>
    </row>
    <row r="342" spans="1:82" ht="15" customHeight="1" x14ac:dyDescent="0.25">
      <c r="A342">
        <v>54011</v>
      </c>
      <c r="B342" t="s">
        <v>466</v>
      </c>
      <c r="C342" t="s">
        <v>467</v>
      </c>
      <c r="D342">
        <v>11694</v>
      </c>
      <c r="E342" t="s">
        <v>127</v>
      </c>
      <c r="F342" t="s">
        <v>3</v>
      </c>
      <c r="G342" t="s">
        <v>4</v>
      </c>
      <c r="H342" t="s">
        <v>468</v>
      </c>
      <c r="I342" s="1"/>
      <c r="J342" s="1">
        <v>44972</v>
      </c>
      <c r="K342" s="1">
        <v>45000</v>
      </c>
      <c r="L342" s="1">
        <v>44972</v>
      </c>
      <c r="M342" s="2">
        <v>3429597.7</v>
      </c>
      <c r="N342" t="s">
        <v>6</v>
      </c>
      <c r="O342">
        <v>4.5100000000000001E-2</v>
      </c>
      <c r="P342" t="s">
        <v>8</v>
      </c>
      <c r="Q342" s="4"/>
      <c r="R342" s="1">
        <v>44972</v>
      </c>
      <c r="S342" s="1">
        <v>44972</v>
      </c>
      <c r="T342" s="1">
        <v>45000</v>
      </c>
      <c r="U342" s="1">
        <v>44972</v>
      </c>
      <c r="V342" s="5">
        <v>7.7777777777777779E-2</v>
      </c>
      <c r="W342">
        <v>28</v>
      </c>
      <c r="X342" s="6">
        <v>0</v>
      </c>
      <c r="Y342" s="6">
        <v>0</v>
      </c>
      <c r="Z342" s="6">
        <v>-12030.26659877778</v>
      </c>
      <c r="AA342" s="6">
        <v>-12030.26659877778</v>
      </c>
      <c r="AB342">
        <v>0</v>
      </c>
      <c r="AC342">
        <v>0</v>
      </c>
      <c r="AD342" s="7">
        <v>3429597.7</v>
      </c>
      <c r="AE342" s="13">
        <v>4.5100000000000001E-2</v>
      </c>
      <c r="AF342" s="8">
        <v>0</v>
      </c>
      <c r="AG342" s="6">
        <v>0</v>
      </c>
      <c r="AH342" s="6">
        <v>0</v>
      </c>
      <c r="AI342" s="9">
        <v>-12030.26659877778</v>
      </c>
      <c r="AJ342" t="s">
        <v>6</v>
      </c>
      <c r="AO342" s="9">
        <f t="shared" si="114"/>
        <v>-12030.26659877778</v>
      </c>
      <c r="AP342" s="37">
        <f t="shared" si="116"/>
        <v>-12030.26659877778</v>
      </c>
      <c r="AQ342" s="9">
        <f t="shared" si="115"/>
        <v>-12030.26659877778</v>
      </c>
      <c r="AR342" s="31">
        <v>45048</v>
      </c>
      <c r="AS342" s="32">
        <v>3.274</v>
      </c>
      <c r="AT342" s="10"/>
      <c r="BU342" s="1"/>
      <c r="CC342" s="11"/>
      <c r="CD342" s="11"/>
    </row>
    <row r="343" spans="1:82" ht="15" customHeight="1" x14ac:dyDescent="0.25">
      <c r="A343">
        <v>54012</v>
      </c>
      <c r="B343" t="s">
        <v>466</v>
      </c>
      <c r="C343" t="s">
        <v>467</v>
      </c>
      <c r="D343">
        <v>11694</v>
      </c>
      <c r="E343" t="s">
        <v>127</v>
      </c>
      <c r="F343" t="s">
        <v>3</v>
      </c>
      <c r="G343" t="s">
        <v>4</v>
      </c>
      <c r="H343" t="s">
        <v>468</v>
      </c>
      <c r="I343" s="1"/>
      <c r="J343" s="1">
        <v>45000</v>
      </c>
      <c r="K343" s="1">
        <v>45031</v>
      </c>
      <c r="L343" s="1">
        <v>45000</v>
      </c>
      <c r="M343" s="2">
        <v>3378784.27</v>
      </c>
      <c r="N343" t="s">
        <v>6</v>
      </c>
      <c r="O343">
        <v>4.5100000000000001E-2</v>
      </c>
      <c r="P343" t="s">
        <v>8</v>
      </c>
      <c r="Q343" s="4"/>
      <c r="R343" s="1">
        <v>45000</v>
      </c>
      <c r="S343" s="1">
        <v>45000</v>
      </c>
      <c r="T343" s="1">
        <v>45031</v>
      </c>
      <c r="U343" s="1">
        <v>45000</v>
      </c>
      <c r="V343" s="5">
        <v>8.611111111111111E-2</v>
      </c>
      <c r="W343">
        <v>31</v>
      </c>
      <c r="X343" s="6">
        <v>0</v>
      </c>
      <c r="Y343" s="6">
        <v>0</v>
      </c>
      <c r="Z343" s="6">
        <v>-13121.884133019445</v>
      </c>
      <c r="AA343" s="6">
        <v>-13121.884133019445</v>
      </c>
      <c r="AB343">
        <v>0</v>
      </c>
      <c r="AC343">
        <v>0</v>
      </c>
      <c r="AD343" s="7">
        <v>3378784.27</v>
      </c>
      <c r="AE343" s="13">
        <v>4.5100000000000001E-2</v>
      </c>
      <c r="AF343" s="8">
        <v>0</v>
      </c>
      <c r="AG343" s="6">
        <v>0</v>
      </c>
      <c r="AH343" s="6">
        <v>0</v>
      </c>
      <c r="AI343" s="9">
        <v>-13121.884133019445</v>
      </c>
      <c r="AJ343" t="s">
        <v>6</v>
      </c>
      <c r="AO343" s="9">
        <f t="shared" si="114"/>
        <v>-13121.884133019445</v>
      </c>
      <c r="AP343" s="37">
        <f t="shared" si="116"/>
        <v>-13121.884133019445</v>
      </c>
      <c r="AQ343" s="9">
        <f t="shared" si="115"/>
        <v>-13121.884133019445</v>
      </c>
      <c r="AR343" s="31">
        <v>45049</v>
      </c>
      <c r="AS343" s="32">
        <v>3.2749999999999999</v>
      </c>
      <c r="AT343" s="10"/>
      <c r="BU343" s="1"/>
      <c r="CC343" s="11"/>
      <c r="CD343" s="11"/>
    </row>
    <row r="344" spans="1:82" ht="15" customHeight="1" x14ac:dyDescent="0.25">
      <c r="A344">
        <v>54013</v>
      </c>
      <c r="B344" t="s">
        <v>466</v>
      </c>
      <c r="C344" t="s">
        <v>467</v>
      </c>
      <c r="D344">
        <v>11694</v>
      </c>
      <c r="E344" t="s">
        <v>127</v>
      </c>
      <c r="F344" t="s">
        <v>3</v>
      </c>
      <c r="G344" t="s">
        <v>4</v>
      </c>
      <c r="H344" t="s">
        <v>468</v>
      </c>
      <c r="I344" s="1"/>
      <c r="J344" s="1">
        <v>45031</v>
      </c>
      <c r="K344" s="1">
        <v>45061</v>
      </c>
      <c r="L344" s="1">
        <v>45031</v>
      </c>
      <c r="M344" s="2">
        <v>3327779.73</v>
      </c>
      <c r="N344" t="s">
        <v>6</v>
      </c>
      <c r="O344">
        <v>4.5100000000000001E-2</v>
      </c>
      <c r="P344" t="s">
        <v>8</v>
      </c>
      <c r="Q344" s="4"/>
      <c r="R344" s="1">
        <v>45031</v>
      </c>
      <c r="S344" s="1">
        <v>45031</v>
      </c>
      <c r="T344" s="1">
        <v>45061</v>
      </c>
      <c r="U344" s="1">
        <v>45031</v>
      </c>
      <c r="V344" s="5">
        <v>8.3333333333333329E-2</v>
      </c>
      <c r="W344">
        <v>30</v>
      </c>
      <c r="X344" s="6">
        <v>0</v>
      </c>
      <c r="Y344" s="6">
        <v>0</v>
      </c>
      <c r="Z344" s="6">
        <v>-12506.905485249999</v>
      </c>
      <c r="AA344" s="6">
        <v>-12506.905485249999</v>
      </c>
      <c r="AB344">
        <v>0</v>
      </c>
      <c r="AC344">
        <v>0</v>
      </c>
      <c r="AD344" s="7">
        <v>3327779.73</v>
      </c>
      <c r="AE344" s="13">
        <v>4.5100000000000001E-2</v>
      </c>
      <c r="AF344" s="8">
        <v>0</v>
      </c>
      <c r="AG344" s="6">
        <v>0</v>
      </c>
      <c r="AH344" s="6">
        <v>0</v>
      </c>
      <c r="AI344" s="9">
        <v>-12506.905485249999</v>
      </c>
      <c r="AJ344" t="s">
        <v>6</v>
      </c>
      <c r="AO344" s="9">
        <f t="shared" si="114"/>
        <v>-12506.905485249999</v>
      </c>
      <c r="AP344" s="37">
        <f t="shared" si="116"/>
        <v>-12506.905485249999</v>
      </c>
      <c r="AQ344" s="9">
        <f t="shared" si="115"/>
        <v>-12506.905485249999</v>
      </c>
      <c r="AR344" s="31">
        <v>45050</v>
      </c>
      <c r="AS344" s="32">
        <v>3.2810000000000001</v>
      </c>
      <c r="AT344" s="10"/>
      <c r="BU344" s="1"/>
      <c r="CC344" s="11"/>
      <c r="CD344" s="11"/>
    </row>
    <row r="345" spans="1:82" ht="15" customHeight="1" x14ac:dyDescent="0.25">
      <c r="A345">
        <v>54014</v>
      </c>
      <c r="B345" t="s">
        <v>466</v>
      </c>
      <c r="C345" t="s">
        <v>467</v>
      </c>
      <c r="D345">
        <v>11694</v>
      </c>
      <c r="E345" t="s">
        <v>127</v>
      </c>
      <c r="F345" t="s">
        <v>3</v>
      </c>
      <c r="G345" t="s">
        <v>4</v>
      </c>
      <c r="H345" t="s">
        <v>468</v>
      </c>
      <c r="I345" s="1"/>
      <c r="J345" s="1">
        <v>45061</v>
      </c>
      <c r="K345" s="1">
        <v>45092</v>
      </c>
      <c r="L345" s="1">
        <v>45061</v>
      </c>
      <c r="M345" s="2">
        <v>3276583.36</v>
      </c>
      <c r="N345" t="s">
        <v>6</v>
      </c>
      <c r="O345">
        <v>4.5100000000000001E-2</v>
      </c>
      <c r="P345" t="s">
        <v>8</v>
      </c>
      <c r="Q345" s="4"/>
      <c r="R345" s="1">
        <v>45061</v>
      </c>
      <c r="S345" s="1">
        <v>45061</v>
      </c>
      <c r="T345" s="1">
        <v>45092</v>
      </c>
      <c r="U345" s="1">
        <v>45061</v>
      </c>
      <c r="V345" s="5">
        <v>8.611111111111111E-2</v>
      </c>
      <c r="W345">
        <v>31</v>
      </c>
      <c r="X345" s="6">
        <v>0</v>
      </c>
      <c r="Y345" s="6">
        <v>0</v>
      </c>
      <c r="Z345" s="6">
        <v>-12724.975543377777</v>
      </c>
      <c r="AA345" s="6">
        <v>-12724.975543377777</v>
      </c>
      <c r="AB345">
        <v>0</v>
      </c>
      <c r="AC345">
        <v>0</v>
      </c>
      <c r="AD345" s="7">
        <v>3276583.36</v>
      </c>
      <c r="AE345" s="13">
        <v>4.5100000000000001E-2</v>
      </c>
      <c r="AF345" s="8">
        <v>0</v>
      </c>
      <c r="AG345" s="6">
        <v>0</v>
      </c>
      <c r="AH345" s="6">
        <v>0</v>
      </c>
      <c r="AI345" s="9">
        <v>-12724.975543377777</v>
      </c>
      <c r="AJ345" t="s">
        <v>6</v>
      </c>
      <c r="AO345" s="9">
        <f t="shared" si="114"/>
        <v>-12724.975543377777</v>
      </c>
      <c r="AP345" s="37">
        <f t="shared" si="116"/>
        <v>-12724.975543377777</v>
      </c>
      <c r="AQ345" s="9">
        <f t="shared" si="115"/>
        <v>-12724.975543377777</v>
      </c>
      <c r="AR345" s="31">
        <v>45051</v>
      </c>
      <c r="AS345" s="32">
        <v>3.28</v>
      </c>
      <c r="AT345" s="10"/>
      <c r="BU345" s="1"/>
      <c r="CC345" s="11"/>
      <c r="CD345" s="11"/>
    </row>
    <row r="346" spans="1:82" ht="15" customHeight="1" x14ac:dyDescent="0.25">
      <c r="A346">
        <v>45793</v>
      </c>
      <c r="B346" t="s">
        <v>469</v>
      </c>
      <c r="C346" t="s">
        <v>470</v>
      </c>
      <c r="D346">
        <v>11695</v>
      </c>
      <c r="E346" t="s">
        <v>127</v>
      </c>
      <c r="F346" t="s">
        <v>3</v>
      </c>
      <c r="G346" t="s">
        <v>4</v>
      </c>
      <c r="H346" t="s">
        <v>455</v>
      </c>
      <c r="I346" s="1"/>
      <c r="J346" s="1">
        <v>44927</v>
      </c>
      <c r="K346" s="1">
        <v>44958</v>
      </c>
      <c r="L346" s="1">
        <v>44927</v>
      </c>
      <c r="M346" s="2">
        <v>4184379.08</v>
      </c>
      <c r="N346" t="s">
        <v>6</v>
      </c>
      <c r="O346" s="12">
        <v>2.3300000000000001E-2</v>
      </c>
      <c r="P346" t="s">
        <v>8</v>
      </c>
      <c r="Q346" s="4"/>
      <c r="R346" s="1">
        <v>44927</v>
      </c>
      <c r="S346" s="1">
        <v>44927</v>
      </c>
      <c r="T346" s="1">
        <v>44958</v>
      </c>
      <c r="U346" s="1">
        <v>44927</v>
      </c>
      <c r="V346" s="5">
        <v>8.611111111111111E-2</v>
      </c>
      <c r="W346">
        <v>31</v>
      </c>
      <c r="X346" s="6">
        <v>0</v>
      </c>
      <c r="Y346" s="6">
        <v>0</v>
      </c>
      <c r="Z346" s="6">
        <v>-8395.4916930111121</v>
      </c>
      <c r="AA346" s="6">
        <v>-8395.4916930111121</v>
      </c>
      <c r="AB346">
        <v>0</v>
      </c>
      <c r="AC346">
        <v>0</v>
      </c>
      <c r="AD346" s="7">
        <v>4184379.08</v>
      </c>
      <c r="AE346" s="13">
        <v>2.3300000000000001E-2</v>
      </c>
      <c r="AF346" s="8">
        <v>0</v>
      </c>
      <c r="AG346" s="6">
        <v>0</v>
      </c>
      <c r="AH346" s="6">
        <v>0</v>
      </c>
      <c r="AI346" s="9">
        <v>-8395.4916930111121</v>
      </c>
      <c r="AJ346" t="s">
        <v>6</v>
      </c>
      <c r="AO346" s="9">
        <f t="shared" si="114"/>
        <v>-8395.4916930111121</v>
      </c>
      <c r="AP346" s="37">
        <f t="shared" si="116"/>
        <v>-8395.4916930111121</v>
      </c>
      <c r="AQ346" s="9">
        <f t="shared" si="115"/>
        <v>-8395.4916930111121</v>
      </c>
      <c r="AR346" s="31">
        <v>45054</v>
      </c>
      <c r="AS346" s="32">
        <v>3.3119999999999998</v>
      </c>
      <c r="AT346" s="10"/>
      <c r="BU346" s="1"/>
      <c r="CC346" s="11"/>
      <c r="CD346" s="11"/>
    </row>
    <row r="347" spans="1:82" ht="15" customHeight="1" x14ac:dyDescent="0.25">
      <c r="A347">
        <v>45794</v>
      </c>
      <c r="B347" t="s">
        <v>469</v>
      </c>
      <c r="C347" t="s">
        <v>470</v>
      </c>
      <c r="D347">
        <v>11695</v>
      </c>
      <c r="E347" t="s">
        <v>127</v>
      </c>
      <c r="F347" t="s">
        <v>3</v>
      </c>
      <c r="G347" t="s">
        <v>4</v>
      </c>
      <c r="H347" t="s">
        <v>455</v>
      </c>
      <c r="I347" s="1"/>
      <c r="J347" s="1">
        <v>44958</v>
      </c>
      <c r="K347" s="1">
        <v>44986</v>
      </c>
      <c r="L347" s="1">
        <v>44958</v>
      </c>
      <c r="M347" s="2">
        <v>4164052.13</v>
      </c>
      <c r="N347" t="s">
        <v>6</v>
      </c>
      <c r="O347" s="12">
        <v>2.3300000000000001E-2</v>
      </c>
      <c r="P347" t="s">
        <v>8</v>
      </c>
      <c r="Q347" s="4"/>
      <c r="R347" s="1">
        <v>44958</v>
      </c>
      <c r="S347" s="1">
        <v>44958</v>
      </c>
      <c r="T347" s="1">
        <v>44986</v>
      </c>
      <c r="U347" s="1">
        <v>44958</v>
      </c>
      <c r="V347" s="5">
        <v>7.7777777777777779E-2</v>
      </c>
      <c r="W347">
        <v>28</v>
      </c>
      <c r="X347" s="6">
        <v>0</v>
      </c>
      <c r="Y347" s="6">
        <v>0</v>
      </c>
      <c r="Z347" s="6">
        <v>-7546.1878044777786</v>
      </c>
      <c r="AA347" s="6">
        <v>-7546.1878044777786</v>
      </c>
      <c r="AB347">
        <v>0</v>
      </c>
      <c r="AC347">
        <v>0</v>
      </c>
      <c r="AD347" s="7">
        <v>4164052.13</v>
      </c>
      <c r="AE347" s="13">
        <v>2.3300000000000001E-2</v>
      </c>
      <c r="AF347" s="8">
        <v>0</v>
      </c>
      <c r="AG347" s="6">
        <v>0</v>
      </c>
      <c r="AH347" s="6">
        <v>0</v>
      </c>
      <c r="AI347" s="9">
        <v>-7546.1878044777786</v>
      </c>
      <c r="AJ347" t="s">
        <v>6</v>
      </c>
      <c r="AO347" s="9">
        <f t="shared" si="114"/>
        <v>-7546.1878044777786</v>
      </c>
      <c r="AP347" s="37">
        <f t="shared" si="116"/>
        <v>-7546.1878044777786</v>
      </c>
      <c r="AQ347" s="9">
        <f t="shared" si="115"/>
        <v>-7546.1878044777786</v>
      </c>
      <c r="AR347" s="31">
        <v>45055</v>
      </c>
      <c r="AS347" s="32">
        <v>3.27</v>
      </c>
      <c r="AT347" s="10"/>
      <c r="BU347" s="1"/>
      <c r="CC347" s="11"/>
      <c r="CD347" s="11"/>
    </row>
    <row r="348" spans="1:82" ht="15" customHeight="1" x14ac:dyDescent="0.25">
      <c r="A348">
        <v>45795</v>
      </c>
      <c r="B348" t="s">
        <v>469</v>
      </c>
      <c r="C348" t="s">
        <v>470</v>
      </c>
      <c r="D348">
        <v>11695</v>
      </c>
      <c r="E348" t="s">
        <v>127</v>
      </c>
      <c r="F348" t="s">
        <v>3</v>
      </c>
      <c r="G348" t="s">
        <v>4</v>
      </c>
      <c r="H348" t="s">
        <v>455</v>
      </c>
      <c r="I348" s="1"/>
      <c r="J348" s="1">
        <v>44986</v>
      </c>
      <c r="K348" s="1">
        <v>45017</v>
      </c>
      <c r="L348" s="1">
        <v>44986</v>
      </c>
      <c r="M348" s="2">
        <v>4143677.75</v>
      </c>
      <c r="N348" t="s">
        <v>6</v>
      </c>
      <c r="O348" s="12">
        <v>2.3300000000000001E-2</v>
      </c>
      <c r="P348" t="s">
        <v>8</v>
      </c>
      <c r="Q348" s="4"/>
      <c r="R348" s="1">
        <v>44986</v>
      </c>
      <c r="S348" s="1">
        <v>44986</v>
      </c>
      <c r="T348" s="1">
        <v>45017</v>
      </c>
      <c r="U348" s="1">
        <v>44986</v>
      </c>
      <c r="V348" s="5">
        <v>8.611111111111111E-2</v>
      </c>
      <c r="W348">
        <v>31</v>
      </c>
      <c r="X348" s="6">
        <v>0</v>
      </c>
      <c r="Y348" s="6">
        <v>0</v>
      </c>
      <c r="Z348" s="6">
        <v>-8313.8289967361106</v>
      </c>
      <c r="AA348" s="6">
        <v>-8313.8289967361106</v>
      </c>
      <c r="AB348">
        <v>0</v>
      </c>
      <c r="AC348">
        <v>0</v>
      </c>
      <c r="AD348" s="7">
        <v>4143677.75</v>
      </c>
      <c r="AE348" s="13">
        <v>2.3300000000000001E-2</v>
      </c>
      <c r="AF348" s="8">
        <v>0</v>
      </c>
      <c r="AG348" s="6">
        <v>0</v>
      </c>
      <c r="AH348" s="6">
        <v>0</v>
      </c>
      <c r="AI348" s="9">
        <v>-8313.8289967361106</v>
      </c>
      <c r="AJ348" t="s">
        <v>6</v>
      </c>
      <c r="AO348" s="9">
        <f t="shared" si="114"/>
        <v>-8313.8289967361106</v>
      </c>
      <c r="AP348" s="37">
        <f t="shared" si="116"/>
        <v>-8313.8289967361106</v>
      </c>
      <c r="AQ348" s="9">
        <f t="shared" si="115"/>
        <v>-8313.8289967361106</v>
      </c>
      <c r="AR348" s="31">
        <v>45056</v>
      </c>
      <c r="AS348" s="32">
        <v>3.3010000000000002</v>
      </c>
      <c r="AT348" s="10"/>
      <c r="BU348" s="1"/>
      <c r="CC348" s="11"/>
      <c r="CD348" s="11"/>
    </row>
    <row r="349" spans="1:82" ht="15" customHeight="1" x14ac:dyDescent="0.25">
      <c r="A349">
        <v>45796</v>
      </c>
      <c r="B349" t="s">
        <v>469</v>
      </c>
      <c r="C349" t="s">
        <v>470</v>
      </c>
      <c r="D349">
        <v>11695</v>
      </c>
      <c r="E349" t="s">
        <v>127</v>
      </c>
      <c r="F349" t="s">
        <v>3</v>
      </c>
      <c r="G349" t="s">
        <v>4</v>
      </c>
      <c r="H349" t="s">
        <v>455</v>
      </c>
      <c r="I349" s="1"/>
      <c r="J349" s="1">
        <v>45017</v>
      </c>
      <c r="K349" s="1">
        <v>45047</v>
      </c>
      <c r="L349" s="1">
        <v>45017</v>
      </c>
      <c r="M349" s="2">
        <v>4123255.83</v>
      </c>
      <c r="N349" t="s">
        <v>6</v>
      </c>
      <c r="O349" s="12">
        <v>2.3300000000000001E-2</v>
      </c>
      <c r="P349" t="s">
        <v>8</v>
      </c>
      <c r="Q349" s="4"/>
      <c r="R349" s="1">
        <v>45017</v>
      </c>
      <c r="S349" s="1">
        <v>45017</v>
      </c>
      <c r="T349" s="1">
        <v>45047</v>
      </c>
      <c r="U349" s="1">
        <v>45017</v>
      </c>
      <c r="V349" s="5">
        <v>8.3333333333333329E-2</v>
      </c>
      <c r="W349">
        <v>30</v>
      </c>
      <c r="X349" s="6">
        <v>0</v>
      </c>
      <c r="Y349" s="6">
        <v>0</v>
      </c>
      <c r="Z349" s="6">
        <v>-8005.9884032499995</v>
      </c>
      <c r="AA349" s="6">
        <v>-8005.9884032499995</v>
      </c>
      <c r="AB349">
        <v>0</v>
      </c>
      <c r="AC349">
        <v>0</v>
      </c>
      <c r="AD349" s="7">
        <v>4123255.83</v>
      </c>
      <c r="AE349" s="13">
        <v>2.3300000000000001E-2</v>
      </c>
      <c r="AF349" s="8">
        <v>0</v>
      </c>
      <c r="AG349" s="6">
        <v>0</v>
      </c>
      <c r="AH349" s="6">
        <v>0</v>
      </c>
      <c r="AI349" s="9">
        <v>-8005.9884032499995</v>
      </c>
      <c r="AJ349" t="s">
        <v>6</v>
      </c>
      <c r="AO349" s="9">
        <f t="shared" si="114"/>
        <v>-8005.9884032499995</v>
      </c>
      <c r="AP349" s="37">
        <f t="shared" si="116"/>
        <v>-8005.9884032499995</v>
      </c>
      <c r="AQ349" s="9">
        <f t="shared" si="115"/>
        <v>-8005.9884032499995</v>
      </c>
      <c r="AR349" s="31">
        <v>45057</v>
      </c>
      <c r="AS349" s="32">
        <v>3.323</v>
      </c>
      <c r="AT349" s="10"/>
      <c r="BU349" s="1"/>
      <c r="CC349" s="11"/>
      <c r="CD349" s="11"/>
    </row>
    <row r="350" spans="1:82" ht="15" customHeight="1" x14ac:dyDescent="0.25">
      <c r="A350">
        <v>45797</v>
      </c>
      <c r="B350" t="s">
        <v>469</v>
      </c>
      <c r="C350" t="s">
        <v>470</v>
      </c>
      <c r="D350">
        <v>11695</v>
      </c>
      <c r="E350" t="s">
        <v>127</v>
      </c>
      <c r="F350" t="s">
        <v>3</v>
      </c>
      <c r="G350" t="s">
        <v>4</v>
      </c>
      <c r="H350" t="s">
        <v>455</v>
      </c>
      <c r="I350" s="1"/>
      <c r="J350" s="1">
        <v>45047</v>
      </c>
      <c r="K350" s="1">
        <v>45078</v>
      </c>
      <c r="L350" s="1">
        <v>45047</v>
      </c>
      <c r="M350" s="2">
        <v>4102786.26</v>
      </c>
      <c r="N350" t="s">
        <v>6</v>
      </c>
      <c r="O350" s="12">
        <v>2.3300000000000001E-2</v>
      </c>
      <c r="P350" t="s">
        <v>8</v>
      </c>
      <c r="Q350" s="4"/>
      <c r="R350" s="1">
        <v>45047</v>
      </c>
      <c r="S350" s="1">
        <v>45047</v>
      </c>
      <c r="T350" s="1">
        <v>45078</v>
      </c>
      <c r="U350" s="1">
        <v>45047</v>
      </c>
      <c r="V350" s="5">
        <v>8.611111111111111E-2</v>
      </c>
      <c r="W350">
        <v>31</v>
      </c>
      <c r="X350" s="6">
        <v>0</v>
      </c>
      <c r="Y350" s="6">
        <v>0</v>
      </c>
      <c r="Z350" s="6">
        <v>-8231.7847655499991</v>
      </c>
      <c r="AA350" s="6">
        <v>-8231.7847655499991</v>
      </c>
      <c r="AB350">
        <v>0</v>
      </c>
      <c r="AC350">
        <v>0</v>
      </c>
      <c r="AD350" s="7">
        <v>4102786.26</v>
      </c>
      <c r="AE350" s="13">
        <v>2.3300000000000001E-2</v>
      </c>
      <c r="AF350" s="8">
        <v>0</v>
      </c>
      <c r="AG350" s="6">
        <v>0</v>
      </c>
      <c r="AH350" s="6">
        <v>0</v>
      </c>
      <c r="AI350" s="9">
        <v>-8231.7847655499991</v>
      </c>
      <c r="AJ350" t="s">
        <v>6</v>
      </c>
      <c r="AO350" s="9">
        <f t="shared" si="114"/>
        <v>-8231.7847655499991</v>
      </c>
      <c r="AP350" s="37">
        <f t="shared" si="116"/>
        <v>-8231.7847655499991</v>
      </c>
      <c r="AQ350" s="9">
        <f t="shared" si="115"/>
        <v>-8231.7847655499991</v>
      </c>
      <c r="AR350" s="31">
        <v>45058</v>
      </c>
      <c r="AS350" s="32">
        <v>3.3479999999999999</v>
      </c>
      <c r="AT350" s="10"/>
      <c r="BU350" s="1"/>
      <c r="CC350" s="11"/>
      <c r="CD350" s="11"/>
    </row>
    <row r="351" spans="1:82" ht="15" customHeight="1" x14ac:dyDescent="0.25">
      <c r="A351">
        <v>46840</v>
      </c>
      <c r="B351" t="s">
        <v>471</v>
      </c>
      <c r="C351" t="s">
        <v>472</v>
      </c>
      <c r="D351">
        <v>11696</v>
      </c>
      <c r="E351" t="s">
        <v>127</v>
      </c>
      <c r="F351" t="s">
        <v>3</v>
      </c>
      <c r="G351" t="s">
        <v>4</v>
      </c>
      <c r="H351" t="s">
        <v>438</v>
      </c>
      <c r="I351" s="1"/>
      <c r="J351" s="1">
        <v>44927</v>
      </c>
      <c r="K351" s="1">
        <v>44958</v>
      </c>
      <c r="L351" s="1">
        <v>44927</v>
      </c>
      <c r="M351" s="2">
        <v>4597421.67</v>
      </c>
      <c r="N351" t="s">
        <v>6</v>
      </c>
      <c r="O351">
        <v>3.5999999999999997E-2</v>
      </c>
      <c r="P351" t="s">
        <v>8</v>
      </c>
      <c r="Q351" s="4"/>
      <c r="R351" s="1">
        <v>44927</v>
      </c>
      <c r="S351" s="1">
        <v>44927</v>
      </c>
      <c r="T351" s="1">
        <v>44958</v>
      </c>
      <c r="U351" s="1">
        <v>44927</v>
      </c>
      <c r="V351" s="5">
        <v>8.611111111111111E-2</v>
      </c>
      <c r="W351">
        <v>31</v>
      </c>
      <c r="X351" s="6">
        <v>0</v>
      </c>
      <c r="Y351" s="6">
        <v>0</v>
      </c>
      <c r="Z351" s="6">
        <v>-14252.007176999998</v>
      </c>
      <c r="AA351" s="6">
        <v>-14252.007176999998</v>
      </c>
      <c r="AB351">
        <v>0</v>
      </c>
      <c r="AC351">
        <v>0</v>
      </c>
      <c r="AD351" s="7">
        <v>4597421.67</v>
      </c>
      <c r="AE351" s="13">
        <v>3.5999999999999997E-2</v>
      </c>
      <c r="AF351" s="8">
        <v>0</v>
      </c>
      <c r="AG351" s="6">
        <v>0</v>
      </c>
      <c r="AH351" s="6">
        <v>0</v>
      </c>
      <c r="AI351" s="9">
        <v>-14252.007176999998</v>
      </c>
      <c r="AJ351" t="s">
        <v>6</v>
      </c>
      <c r="AO351" s="9">
        <f t="shared" si="114"/>
        <v>-14252.007176999998</v>
      </c>
      <c r="AP351" s="37">
        <f t="shared" si="116"/>
        <v>-14252.007176999998</v>
      </c>
      <c r="AQ351" s="9">
        <f t="shared" si="115"/>
        <v>-14252.007176999998</v>
      </c>
      <c r="AR351" s="31">
        <v>45061</v>
      </c>
      <c r="AS351" s="32">
        <v>3.3580000000000001</v>
      </c>
      <c r="AT351" s="10"/>
      <c r="BU351" s="1"/>
      <c r="CC351" s="11"/>
      <c r="CD351" s="11"/>
    </row>
    <row r="352" spans="1:82" ht="15" customHeight="1" x14ac:dyDescent="0.25">
      <c r="A352">
        <v>46841</v>
      </c>
      <c r="B352" t="s">
        <v>471</v>
      </c>
      <c r="C352" t="s">
        <v>472</v>
      </c>
      <c r="D352">
        <v>11696</v>
      </c>
      <c r="E352" t="s">
        <v>127</v>
      </c>
      <c r="F352" t="s">
        <v>3</v>
      </c>
      <c r="G352" t="s">
        <v>4</v>
      </c>
      <c r="H352" t="s">
        <v>438</v>
      </c>
      <c r="I352" s="1"/>
      <c r="J352" s="1">
        <v>44958</v>
      </c>
      <c r="K352" s="1">
        <v>44986</v>
      </c>
      <c r="L352" s="1">
        <v>44958</v>
      </c>
      <c r="M352" s="2">
        <v>4581128.57</v>
      </c>
      <c r="N352" t="s">
        <v>6</v>
      </c>
      <c r="O352">
        <v>3.5999999999999997E-2</v>
      </c>
      <c r="P352" t="s">
        <v>8</v>
      </c>
      <c r="Q352" s="4"/>
      <c r="R352" s="1">
        <v>44958</v>
      </c>
      <c r="S352" s="1">
        <v>44958</v>
      </c>
      <c r="T352" s="1">
        <v>44986</v>
      </c>
      <c r="U352" s="1">
        <v>44958</v>
      </c>
      <c r="V352" s="5">
        <v>7.7777777777777779E-2</v>
      </c>
      <c r="W352">
        <v>28</v>
      </c>
      <c r="X352" s="6">
        <v>0</v>
      </c>
      <c r="Y352" s="6">
        <v>0</v>
      </c>
      <c r="Z352" s="6">
        <v>-12827.159996</v>
      </c>
      <c r="AA352" s="6">
        <v>-12827.159996</v>
      </c>
      <c r="AB352">
        <v>0</v>
      </c>
      <c r="AC352">
        <v>0</v>
      </c>
      <c r="AD352" s="7">
        <v>4581128.57</v>
      </c>
      <c r="AE352" s="13">
        <v>3.5999999999999997E-2</v>
      </c>
      <c r="AF352" s="8">
        <v>0</v>
      </c>
      <c r="AG352" s="6">
        <v>0</v>
      </c>
      <c r="AH352" s="6">
        <v>0</v>
      </c>
      <c r="AI352" s="9">
        <v>-12827.159996</v>
      </c>
      <c r="AJ352" t="s">
        <v>6</v>
      </c>
      <c r="AO352" s="9">
        <f t="shared" si="114"/>
        <v>-12827.159996</v>
      </c>
      <c r="AP352" s="37">
        <f t="shared" si="116"/>
        <v>-12827.159996</v>
      </c>
      <c r="AQ352" s="9">
        <f t="shared" si="115"/>
        <v>-12827.159996</v>
      </c>
      <c r="AR352" s="31">
        <v>45062</v>
      </c>
      <c r="AS352" s="32">
        <v>3.3820000000000001</v>
      </c>
      <c r="AT352" s="10"/>
      <c r="BU352" s="1"/>
      <c r="CC352" s="11"/>
      <c r="CD352" s="11"/>
    </row>
    <row r="353" spans="1:82" ht="15" customHeight="1" x14ac:dyDescent="0.25">
      <c r="A353">
        <v>46842</v>
      </c>
      <c r="B353" t="s">
        <v>471</v>
      </c>
      <c r="C353" t="s">
        <v>472</v>
      </c>
      <c r="D353">
        <v>11696</v>
      </c>
      <c r="E353" t="s">
        <v>127</v>
      </c>
      <c r="F353" t="s">
        <v>3</v>
      </c>
      <c r="G353" t="s">
        <v>4</v>
      </c>
      <c r="H353" t="s">
        <v>438</v>
      </c>
      <c r="I353" s="1"/>
      <c r="J353" s="1">
        <v>44986</v>
      </c>
      <c r="K353" s="1">
        <v>45017</v>
      </c>
      <c r="L353" s="1">
        <v>44986</v>
      </c>
      <c r="M353" s="2">
        <v>4563500.6500000004</v>
      </c>
      <c r="N353" t="s">
        <v>6</v>
      </c>
      <c r="O353">
        <v>3.5999999999999997E-2</v>
      </c>
      <c r="P353" t="s">
        <v>8</v>
      </c>
      <c r="Q353" s="4"/>
      <c r="R353" s="1">
        <v>44986</v>
      </c>
      <c r="S353" s="1">
        <v>44986</v>
      </c>
      <c r="T353" s="1">
        <v>45017</v>
      </c>
      <c r="U353" s="1">
        <v>44986</v>
      </c>
      <c r="V353" s="5">
        <v>8.611111111111111E-2</v>
      </c>
      <c r="W353">
        <v>31</v>
      </c>
      <c r="X353" s="6">
        <v>0</v>
      </c>
      <c r="Y353" s="6">
        <v>0</v>
      </c>
      <c r="Z353" s="6">
        <v>-14146.852015</v>
      </c>
      <c r="AA353" s="6">
        <v>-14146.852015</v>
      </c>
      <c r="AB353">
        <v>0</v>
      </c>
      <c r="AC353">
        <v>0</v>
      </c>
      <c r="AD353" s="7">
        <v>4563500.6500000004</v>
      </c>
      <c r="AE353" s="13">
        <v>3.5999999999999997E-2</v>
      </c>
      <c r="AF353" s="8">
        <v>0</v>
      </c>
      <c r="AG353" s="6">
        <v>0</v>
      </c>
      <c r="AH353" s="6">
        <v>0</v>
      </c>
      <c r="AI353" s="9">
        <v>-14146.852015</v>
      </c>
      <c r="AJ353" t="s">
        <v>6</v>
      </c>
      <c r="AO353" s="9">
        <f t="shared" si="114"/>
        <v>-14146.852015</v>
      </c>
      <c r="AP353" s="37">
        <f t="shared" si="116"/>
        <v>-14146.852015</v>
      </c>
      <c r="AQ353" s="9">
        <f t="shared" si="115"/>
        <v>-14146.852015</v>
      </c>
      <c r="AR353" s="31">
        <v>45063</v>
      </c>
      <c r="AS353" s="32">
        <v>3.3879999999999999</v>
      </c>
      <c r="AT353" s="10"/>
      <c r="BU353" s="1"/>
      <c r="CC353" s="11"/>
      <c r="CD353" s="11"/>
    </row>
    <row r="354" spans="1:82" ht="15" customHeight="1" x14ac:dyDescent="0.25">
      <c r="A354">
        <v>46843</v>
      </c>
      <c r="B354" t="s">
        <v>471</v>
      </c>
      <c r="C354" t="s">
        <v>472</v>
      </c>
      <c r="D354">
        <v>11696</v>
      </c>
      <c r="E354" t="s">
        <v>127</v>
      </c>
      <c r="F354" t="s">
        <v>3</v>
      </c>
      <c r="G354" t="s">
        <v>4</v>
      </c>
      <c r="H354" t="s">
        <v>438</v>
      </c>
      <c r="I354" s="1"/>
      <c r="J354" s="1">
        <v>45017</v>
      </c>
      <c r="K354" s="1">
        <v>45047</v>
      </c>
      <c r="L354" s="1">
        <v>45017</v>
      </c>
      <c r="M354" s="2">
        <v>4547097.84</v>
      </c>
      <c r="N354" t="s">
        <v>6</v>
      </c>
      <c r="O354">
        <v>3.5999999999999997E-2</v>
      </c>
      <c r="P354" t="s">
        <v>8</v>
      </c>
      <c r="Q354" s="4"/>
      <c r="R354" s="1">
        <v>45017</v>
      </c>
      <c r="S354" s="1">
        <v>45017</v>
      </c>
      <c r="T354" s="1">
        <v>45047</v>
      </c>
      <c r="U354" s="1">
        <v>45017</v>
      </c>
      <c r="V354" s="5">
        <v>8.3333333333333329E-2</v>
      </c>
      <c r="W354">
        <v>30</v>
      </c>
      <c r="X354" s="6">
        <v>0</v>
      </c>
      <c r="Y354" s="6">
        <v>0</v>
      </c>
      <c r="Z354" s="6">
        <v>-13641.293519999999</v>
      </c>
      <c r="AA354" s="6">
        <v>-13641.293519999999</v>
      </c>
      <c r="AB354">
        <v>0</v>
      </c>
      <c r="AC354">
        <v>0</v>
      </c>
      <c r="AD354" s="7">
        <v>4547097.84</v>
      </c>
      <c r="AE354" s="13">
        <v>3.5999999999999997E-2</v>
      </c>
      <c r="AF354" s="8">
        <v>0</v>
      </c>
      <c r="AG354" s="6">
        <v>0</v>
      </c>
      <c r="AH354" s="6">
        <v>0</v>
      </c>
      <c r="AI354" s="9">
        <v>-13641.293519999999</v>
      </c>
      <c r="AJ354" t="s">
        <v>6</v>
      </c>
      <c r="AO354" s="9">
        <f t="shared" si="114"/>
        <v>-13641.293519999999</v>
      </c>
      <c r="AP354" s="37">
        <f t="shared" si="116"/>
        <v>-13641.293519999999</v>
      </c>
      <c r="AQ354" s="9">
        <f t="shared" si="115"/>
        <v>-13641.293519999999</v>
      </c>
      <c r="AR354" s="31">
        <v>45064</v>
      </c>
      <c r="AS354" s="32">
        <v>3.383</v>
      </c>
      <c r="AT354" s="10"/>
      <c r="BU354" s="1"/>
      <c r="CC354" s="11"/>
      <c r="CD354" s="11"/>
    </row>
    <row r="355" spans="1:82" ht="15" customHeight="1" x14ac:dyDescent="0.25">
      <c r="A355">
        <v>46844</v>
      </c>
      <c r="B355" t="s">
        <v>471</v>
      </c>
      <c r="C355" t="s">
        <v>472</v>
      </c>
      <c r="D355">
        <v>11696</v>
      </c>
      <c r="E355" t="s">
        <v>127</v>
      </c>
      <c r="F355" t="s">
        <v>3</v>
      </c>
      <c r="G355" t="s">
        <v>4</v>
      </c>
      <c r="H355" t="s">
        <v>438</v>
      </c>
      <c r="I355" s="1"/>
      <c r="J355" s="1">
        <v>45047</v>
      </c>
      <c r="K355" s="1">
        <v>45078</v>
      </c>
      <c r="L355" s="1">
        <v>45047</v>
      </c>
      <c r="M355" s="2">
        <v>4530217.71</v>
      </c>
      <c r="N355" t="s">
        <v>6</v>
      </c>
      <c r="O355">
        <v>3.5999999999999997E-2</v>
      </c>
      <c r="P355" t="s">
        <v>8</v>
      </c>
      <c r="Q355" s="4"/>
      <c r="R355" s="1">
        <v>45047</v>
      </c>
      <c r="S355" s="1">
        <v>45047</v>
      </c>
      <c r="T355" s="1">
        <v>45078</v>
      </c>
      <c r="U355" s="1">
        <v>45047</v>
      </c>
      <c r="V355" s="5">
        <v>8.611111111111111E-2</v>
      </c>
      <c r="W355">
        <v>31</v>
      </c>
      <c r="X355" s="6">
        <v>0</v>
      </c>
      <c r="Y355" s="6">
        <v>0</v>
      </c>
      <c r="Z355" s="6">
        <v>-14043.674900999998</v>
      </c>
      <c r="AA355" s="6">
        <v>-14043.674900999998</v>
      </c>
      <c r="AB355">
        <v>0</v>
      </c>
      <c r="AC355">
        <v>0</v>
      </c>
      <c r="AD355" s="7">
        <v>4530217.71</v>
      </c>
      <c r="AE355" s="13">
        <v>3.5999999999999997E-2</v>
      </c>
      <c r="AF355" s="8">
        <v>0</v>
      </c>
      <c r="AG355" s="6">
        <v>0</v>
      </c>
      <c r="AH355" s="6">
        <v>0</v>
      </c>
      <c r="AI355" s="9">
        <v>-14043.674900999998</v>
      </c>
      <c r="AJ355" t="s">
        <v>6</v>
      </c>
      <c r="AO355" s="9">
        <f t="shared" si="114"/>
        <v>-14043.674900999998</v>
      </c>
      <c r="AP355" s="37">
        <f t="shared" si="116"/>
        <v>-14043.674900999998</v>
      </c>
      <c r="AQ355" s="9">
        <f t="shared" si="115"/>
        <v>-14043.674900999998</v>
      </c>
      <c r="AR355" s="31">
        <v>45065</v>
      </c>
      <c r="AS355" s="32">
        <v>3.415</v>
      </c>
      <c r="AT355" s="10"/>
      <c r="BU355" s="1"/>
      <c r="CC355" s="11"/>
      <c r="CD355" s="11"/>
    </row>
    <row r="356" spans="1:82" ht="15" customHeight="1" x14ac:dyDescent="0.25">
      <c r="A356">
        <v>12428</v>
      </c>
      <c r="B356" t="s">
        <v>473</v>
      </c>
      <c r="C356" t="s">
        <v>474</v>
      </c>
      <c r="D356">
        <v>11698</v>
      </c>
      <c r="E356" t="s">
        <v>127</v>
      </c>
      <c r="F356" t="s">
        <v>3</v>
      </c>
      <c r="G356" t="s">
        <v>4</v>
      </c>
      <c r="H356" t="s">
        <v>234</v>
      </c>
      <c r="I356" s="1"/>
      <c r="J356" s="1">
        <v>44927</v>
      </c>
      <c r="K356" s="1">
        <v>44958</v>
      </c>
      <c r="L356" s="1">
        <v>44958</v>
      </c>
      <c r="M356" s="2">
        <v>4750000</v>
      </c>
      <c r="N356" t="s">
        <v>6</v>
      </c>
      <c r="O356">
        <v>1.35E-2</v>
      </c>
      <c r="P356" t="s">
        <v>109</v>
      </c>
      <c r="Q356" s="4"/>
      <c r="R356" s="1">
        <v>44958</v>
      </c>
      <c r="S356" s="1">
        <v>44927</v>
      </c>
      <c r="T356" s="1">
        <v>44958</v>
      </c>
      <c r="U356" s="1">
        <v>44958</v>
      </c>
      <c r="V356" s="5">
        <v>8.3333333333333329E-2</v>
      </c>
      <c r="W356">
        <v>30</v>
      </c>
      <c r="X356" s="6">
        <v>0</v>
      </c>
      <c r="Y356" s="6">
        <v>0</v>
      </c>
      <c r="Z356" s="6">
        <v>-5343.75</v>
      </c>
      <c r="AA356" s="6">
        <v>-5343.75</v>
      </c>
      <c r="AB356">
        <v>0</v>
      </c>
      <c r="AC356">
        <v>0</v>
      </c>
      <c r="AD356" s="7">
        <v>4750000</v>
      </c>
      <c r="AE356" s="13">
        <v>1.35E-2</v>
      </c>
      <c r="AF356" s="8">
        <v>0</v>
      </c>
      <c r="AG356" s="6">
        <v>0</v>
      </c>
      <c r="AH356" s="6">
        <v>0</v>
      </c>
      <c r="AI356" s="9">
        <v>-5343.75</v>
      </c>
      <c r="AJ356" t="s">
        <v>6</v>
      </c>
      <c r="AO356" s="9">
        <f t="shared" si="114"/>
        <v>-5343.75</v>
      </c>
      <c r="AP356" s="37">
        <f t="shared" si="116"/>
        <v>-5343.75</v>
      </c>
      <c r="AQ356" s="9">
        <f t="shared" si="115"/>
        <v>-5343.75</v>
      </c>
      <c r="AR356" s="31">
        <v>45068</v>
      </c>
      <c r="AS356" s="32">
        <v>3.4119999999999999</v>
      </c>
      <c r="AT356" s="10"/>
      <c r="BU356" s="1"/>
      <c r="CC356" s="11"/>
      <c r="CD356" s="11"/>
    </row>
    <row r="357" spans="1:82" ht="15" customHeight="1" x14ac:dyDescent="0.25">
      <c r="A357">
        <v>12429</v>
      </c>
      <c r="B357" t="s">
        <v>473</v>
      </c>
      <c r="C357" t="s">
        <v>474</v>
      </c>
      <c r="D357">
        <v>11698</v>
      </c>
      <c r="E357" t="s">
        <v>127</v>
      </c>
      <c r="F357" t="s">
        <v>3</v>
      </c>
      <c r="G357" t="s">
        <v>4</v>
      </c>
      <c r="H357" t="s">
        <v>234</v>
      </c>
      <c r="I357" s="1"/>
      <c r="J357" s="1">
        <v>44958</v>
      </c>
      <c r="K357" s="1">
        <v>44986</v>
      </c>
      <c r="L357" s="1">
        <v>44986</v>
      </c>
      <c r="M357" s="2">
        <v>4750000</v>
      </c>
      <c r="N357" t="s">
        <v>6</v>
      </c>
      <c r="O357">
        <v>1.35E-2</v>
      </c>
      <c r="P357" t="s">
        <v>109</v>
      </c>
      <c r="Q357" s="4"/>
      <c r="R357" s="1">
        <v>44986</v>
      </c>
      <c r="S357" s="1">
        <v>44958</v>
      </c>
      <c r="T357" s="1">
        <v>44986</v>
      </c>
      <c r="U357" s="1">
        <v>44986</v>
      </c>
      <c r="V357" s="5">
        <v>8.3333333333333329E-2</v>
      </c>
      <c r="W357">
        <v>30</v>
      </c>
      <c r="X357" s="6">
        <v>0</v>
      </c>
      <c r="Y357" s="6">
        <v>0</v>
      </c>
      <c r="Z357" s="6">
        <v>-5343.75</v>
      </c>
      <c r="AA357" s="6">
        <v>-5343.75</v>
      </c>
      <c r="AB357">
        <v>0</v>
      </c>
      <c r="AC357">
        <v>0</v>
      </c>
      <c r="AD357" s="7">
        <v>4750000</v>
      </c>
      <c r="AE357" s="13">
        <v>1.35E-2</v>
      </c>
      <c r="AF357" s="8">
        <v>0</v>
      </c>
      <c r="AG357" s="6">
        <v>0</v>
      </c>
      <c r="AH357" s="6">
        <v>0</v>
      </c>
      <c r="AI357" s="9">
        <v>-5343.75</v>
      </c>
      <c r="AJ357" t="s">
        <v>6</v>
      </c>
      <c r="AO357" s="9">
        <f t="shared" si="114"/>
        <v>-5343.75</v>
      </c>
      <c r="AP357" s="37">
        <f t="shared" si="116"/>
        <v>-5343.75</v>
      </c>
      <c r="AQ357" s="9">
        <f t="shared" si="115"/>
        <v>-5343.75</v>
      </c>
      <c r="AR357" s="31">
        <v>45069</v>
      </c>
      <c r="AS357" s="32">
        <v>3.4220000000000002</v>
      </c>
      <c r="AT357" s="10"/>
      <c r="BU357" s="1"/>
      <c r="CC357" s="11"/>
      <c r="CD357" s="11"/>
    </row>
    <row r="358" spans="1:82" ht="15" customHeight="1" x14ac:dyDescent="0.25">
      <c r="A358">
        <v>12430</v>
      </c>
      <c r="B358" t="s">
        <v>473</v>
      </c>
      <c r="C358" t="s">
        <v>474</v>
      </c>
      <c r="D358">
        <v>11698</v>
      </c>
      <c r="E358" t="s">
        <v>127</v>
      </c>
      <c r="F358" t="s">
        <v>3</v>
      </c>
      <c r="G358" t="s">
        <v>4</v>
      </c>
      <c r="H358" t="s">
        <v>234</v>
      </c>
      <c r="I358" s="1"/>
      <c r="J358" s="1">
        <v>44986</v>
      </c>
      <c r="K358" s="1">
        <v>45017</v>
      </c>
      <c r="L358" s="1">
        <v>45017</v>
      </c>
      <c r="M358" s="2">
        <v>4750000</v>
      </c>
      <c r="N358" t="s">
        <v>6</v>
      </c>
      <c r="O358">
        <v>1.35E-2</v>
      </c>
      <c r="P358" t="s">
        <v>109</v>
      </c>
      <c r="Q358" s="4"/>
      <c r="R358" s="1">
        <v>45017</v>
      </c>
      <c r="S358" s="1">
        <v>44986</v>
      </c>
      <c r="T358" s="1">
        <v>45017</v>
      </c>
      <c r="U358" s="1">
        <v>45017</v>
      </c>
      <c r="V358" s="5">
        <v>8.3333333333333329E-2</v>
      </c>
      <c r="W358">
        <v>30</v>
      </c>
      <c r="X358" s="6">
        <v>0</v>
      </c>
      <c r="Y358" s="6">
        <v>0</v>
      </c>
      <c r="Z358" s="6">
        <v>-5343.75</v>
      </c>
      <c r="AA358" s="6">
        <v>-5343.75</v>
      </c>
      <c r="AB358">
        <v>0</v>
      </c>
      <c r="AC358">
        <v>0</v>
      </c>
      <c r="AD358" s="7">
        <v>4750000</v>
      </c>
      <c r="AE358" s="13">
        <v>1.35E-2</v>
      </c>
      <c r="AF358" s="8">
        <v>0</v>
      </c>
      <c r="AG358" s="6">
        <v>0</v>
      </c>
      <c r="AH358" s="6">
        <v>0</v>
      </c>
      <c r="AI358" s="9">
        <v>-5343.75</v>
      </c>
      <c r="AJ358" t="s">
        <v>6</v>
      </c>
      <c r="AO358" s="9">
        <f t="shared" si="114"/>
        <v>-5343.75</v>
      </c>
      <c r="AP358" s="37">
        <f t="shared" si="116"/>
        <v>-5343.75</v>
      </c>
      <c r="AQ358" s="9">
        <f t="shared" si="115"/>
        <v>-5343.75</v>
      </c>
      <c r="AR358" s="31">
        <v>45070</v>
      </c>
      <c r="AS358" s="32">
        <v>3.415</v>
      </c>
      <c r="AT358" s="10"/>
      <c r="BU358" s="1"/>
      <c r="CC358" s="11"/>
      <c r="CD358" s="11"/>
    </row>
    <row r="359" spans="1:82" ht="15" customHeight="1" x14ac:dyDescent="0.25">
      <c r="A359">
        <v>12431</v>
      </c>
      <c r="B359" t="s">
        <v>473</v>
      </c>
      <c r="C359" t="s">
        <v>474</v>
      </c>
      <c r="D359">
        <v>11698</v>
      </c>
      <c r="E359" t="s">
        <v>127</v>
      </c>
      <c r="F359" t="s">
        <v>3</v>
      </c>
      <c r="G359" t="s">
        <v>4</v>
      </c>
      <c r="H359" t="s">
        <v>234</v>
      </c>
      <c r="I359" s="1"/>
      <c r="J359" s="1">
        <v>45017</v>
      </c>
      <c r="K359" s="1">
        <v>45047</v>
      </c>
      <c r="L359" s="1">
        <v>45047</v>
      </c>
      <c r="M359" s="2">
        <v>4750000</v>
      </c>
      <c r="N359" t="s">
        <v>6</v>
      </c>
      <c r="O359">
        <v>1.35E-2</v>
      </c>
      <c r="P359" t="s">
        <v>109</v>
      </c>
      <c r="Q359" s="4"/>
      <c r="R359" s="1">
        <v>45047</v>
      </c>
      <c r="S359" s="1">
        <v>45017</v>
      </c>
      <c r="T359" s="1">
        <v>45047</v>
      </c>
      <c r="U359" s="1">
        <v>45047</v>
      </c>
      <c r="V359" s="5">
        <v>8.3333333333333329E-2</v>
      </c>
      <c r="W359">
        <v>30</v>
      </c>
      <c r="X359" s="6">
        <v>0</v>
      </c>
      <c r="Y359" s="6">
        <v>0</v>
      </c>
      <c r="Z359" s="6">
        <v>-5343.75</v>
      </c>
      <c r="AA359" s="6">
        <v>-5343.75</v>
      </c>
      <c r="AB359">
        <v>0</v>
      </c>
      <c r="AC359">
        <v>0</v>
      </c>
      <c r="AD359" s="7">
        <v>4750000</v>
      </c>
      <c r="AE359" s="13">
        <v>1.35E-2</v>
      </c>
      <c r="AF359" s="8">
        <v>0</v>
      </c>
      <c r="AG359" s="6">
        <v>0</v>
      </c>
      <c r="AH359" s="6">
        <v>0</v>
      </c>
      <c r="AI359" s="9">
        <v>-5343.75</v>
      </c>
      <c r="AJ359" t="s">
        <v>6</v>
      </c>
      <c r="AO359" s="9">
        <f t="shared" ref="AO359:AO422" si="117">AI359</f>
        <v>-5343.75</v>
      </c>
      <c r="AP359" s="37">
        <f t="shared" si="116"/>
        <v>-5343.75</v>
      </c>
      <c r="AQ359" s="9">
        <f t="shared" ref="AQ359:AQ422" si="118">AI359</f>
        <v>-5343.75</v>
      </c>
      <c r="AR359" s="31">
        <v>45071</v>
      </c>
      <c r="AS359" s="32">
        <v>3.4569999999999999</v>
      </c>
      <c r="AT359" s="10"/>
      <c r="BU359" s="1"/>
      <c r="CC359" s="11"/>
      <c r="CD359" s="11"/>
    </row>
    <row r="360" spans="1:82" ht="15" customHeight="1" x14ac:dyDescent="0.25">
      <c r="A360">
        <v>12432</v>
      </c>
      <c r="B360" t="s">
        <v>473</v>
      </c>
      <c r="C360" t="s">
        <v>474</v>
      </c>
      <c r="D360">
        <v>11698</v>
      </c>
      <c r="E360" t="s">
        <v>127</v>
      </c>
      <c r="F360" t="s">
        <v>3</v>
      </c>
      <c r="G360" t="s">
        <v>4</v>
      </c>
      <c r="H360" t="s">
        <v>234</v>
      </c>
      <c r="I360" s="1"/>
      <c r="J360" s="1">
        <v>45047</v>
      </c>
      <c r="K360" s="1">
        <v>45078</v>
      </c>
      <c r="L360" s="1">
        <v>45078</v>
      </c>
      <c r="M360" s="2">
        <v>4750000</v>
      </c>
      <c r="N360" t="s">
        <v>6</v>
      </c>
      <c r="O360">
        <v>1.35E-2</v>
      </c>
      <c r="P360" t="s">
        <v>109</v>
      </c>
      <c r="Q360" s="4"/>
      <c r="R360" s="1">
        <v>45078</v>
      </c>
      <c r="S360" s="1">
        <v>45047</v>
      </c>
      <c r="T360" s="1">
        <v>45078</v>
      </c>
      <c r="U360" s="1">
        <v>45078</v>
      </c>
      <c r="V360" s="5">
        <v>8.3333333333333329E-2</v>
      </c>
      <c r="W360">
        <v>30</v>
      </c>
      <c r="X360" s="6">
        <v>0</v>
      </c>
      <c r="Y360" s="6">
        <v>0</v>
      </c>
      <c r="Z360" s="6">
        <v>-5343.75</v>
      </c>
      <c r="AA360" s="6">
        <v>-5343.75</v>
      </c>
      <c r="AB360">
        <v>0</v>
      </c>
      <c r="AC360">
        <v>0</v>
      </c>
      <c r="AD360" s="7">
        <v>4750000</v>
      </c>
      <c r="AE360" s="13">
        <v>1.35E-2</v>
      </c>
      <c r="AF360" s="8">
        <v>0</v>
      </c>
      <c r="AG360" s="6">
        <v>0</v>
      </c>
      <c r="AH360" s="6">
        <v>0</v>
      </c>
      <c r="AI360" s="9">
        <v>-5343.75</v>
      </c>
      <c r="AJ360" t="s">
        <v>6</v>
      </c>
      <c r="AO360" s="9">
        <f t="shared" si="117"/>
        <v>-5343.75</v>
      </c>
      <c r="AP360" s="37">
        <f t="shared" si="116"/>
        <v>-5343.75</v>
      </c>
      <c r="AQ360" s="9">
        <f t="shared" si="118"/>
        <v>-5343.75</v>
      </c>
      <c r="AR360" s="31">
        <v>45072</v>
      </c>
      <c r="AS360" s="32">
        <v>3.4620000000000002</v>
      </c>
      <c r="AT360" s="10"/>
      <c r="BU360" s="1"/>
      <c r="CC360" s="11"/>
      <c r="CD360" s="11"/>
    </row>
    <row r="361" spans="1:82" ht="15" customHeight="1" x14ac:dyDescent="0.25">
      <c r="A361">
        <v>42688</v>
      </c>
      <c r="B361" t="s">
        <v>475</v>
      </c>
      <c r="C361" t="s">
        <v>476</v>
      </c>
      <c r="D361">
        <v>11699</v>
      </c>
      <c r="E361" t="s">
        <v>127</v>
      </c>
      <c r="F361" t="s">
        <v>3</v>
      </c>
      <c r="G361" t="s">
        <v>4</v>
      </c>
      <c r="H361" t="s">
        <v>477</v>
      </c>
      <c r="I361" s="1"/>
      <c r="J361" s="1">
        <v>45016</v>
      </c>
      <c r="K361" s="1">
        <v>45107</v>
      </c>
      <c r="L361" s="1">
        <v>45107</v>
      </c>
      <c r="M361" s="2">
        <v>520000</v>
      </c>
      <c r="N361" t="s">
        <v>6</v>
      </c>
      <c r="O361">
        <v>2.4799999999999999E-2</v>
      </c>
      <c r="P361" t="s">
        <v>8</v>
      </c>
      <c r="Q361" s="4"/>
      <c r="R361" s="1">
        <v>45107</v>
      </c>
      <c r="S361" s="1">
        <v>45016</v>
      </c>
      <c r="T361" s="1">
        <v>45107</v>
      </c>
      <c r="U361" s="1">
        <v>45107</v>
      </c>
      <c r="V361" s="5">
        <v>0.25277777777777777</v>
      </c>
      <c r="W361">
        <v>91</v>
      </c>
      <c r="X361" s="6">
        <v>0</v>
      </c>
      <c r="Y361" s="6">
        <v>0</v>
      </c>
      <c r="Z361" s="6">
        <v>-3259.8222222222221</v>
      </c>
      <c r="AA361" s="6">
        <v>-3259.8222222222221</v>
      </c>
      <c r="AB361">
        <v>0</v>
      </c>
      <c r="AC361">
        <v>0</v>
      </c>
      <c r="AD361" s="7">
        <v>520000</v>
      </c>
      <c r="AE361" s="13">
        <v>2.4799999999999999E-2</v>
      </c>
      <c r="AF361" s="8">
        <v>0</v>
      </c>
      <c r="AG361" s="6">
        <v>0</v>
      </c>
      <c r="AH361" s="6">
        <v>0</v>
      </c>
      <c r="AI361" s="9">
        <v>-3259.8222222222221</v>
      </c>
      <c r="AJ361" t="s">
        <v>6</v>
      </c>
      <c r="AO361" s="9">
        <f t="shared" si="117"/>
        <v>-3259.8222222222221</v>
      </c>
      <c r="AP361" s="37">
        <f t="shared" si="116"/>
        <v>-3259.8222222222221</v>
      </c>
      <c r="AQ361" s="9">
        <f t="shared" si="118"/>
        <v>-3259.8222222222221</v>
      </c>
      <c r="AR361" s="31">
        <v>45075</v>
      </c>
      <c r="AS361" s="32">
        <v>3.4830000000000001</v>
      </c>
      <c r="AT361" s="10"/>
      <c r="BU361" s="1"/>
      <c r="CC361" s="11"/>
      <c r="CD361" s="11"/>
    </row>
    <row r="362" spans="1:82" ht="15" customHeight="1" x14ac:dyDescent="0.25">
      <c r="A362">
        <v>6397</v>
      </c>
      <c r="B362" t="s">
        <v>478</v>
      </c>
      <c r="C362" t="s">
        <v>479</v>
      </c>
      <c r="D362">
        <v>11700</v>
      </c>
      <c r="E362" t="s">
        <v>127</v>
      </c>
      <c r="F362" t="s">
        <v>3</v>
      </c>
      <c r="G362" t="s">
        <v>4</v>
      </c>
      <c r="H362" t="s">
        <v>188</v>
      </c>
      <c r="I362" s="1"/>
      <c r="J362" s="1">
        <v>44946</v>
      </c>
      <c r="K362" s="1">
        <v>44977</v>
      </c>
      <c r="L362" s="1">
        <v>44946</v>
      </c>
      <c r="M362" s="2">
        <v>1691459.63</v>
      </c>
      <c r="N362" t="s">
        <v>6</v>
      </c>
      <c r="O362">
        <v>0.02</v>
      </c>
      <c r="P362" t="s">
        <v>8</v>
      </c>
      <c r="Q362" s="4"/>
      <c r="R362" s="1">
        <v>44946</v>
      </c>
      <c r="S362" s="1">
        <v>44946</v>
      </c>
      <c r="T362" s="1">
        <v>44977</v>
      </c>
      <c r="U362" s="1">
        <v>44946</v>
      </c>
      <c r="V362" s="5">
        <v>8.611111111111111E-2</v>
      </c>
      <c r="W362">
        <v>31</v>
      </c>
      <c r="X362" s="6">
        <v>0</v>
      </c>
      <c r="Y362" s="6">
        <v>0</v>
      </c>
      <c r="Z362" s="6">
        <v>-2913.0693627777773</v>
      </c>
      <c r="AA362" s="6">
        <v>-2913.0693627777773</v>
      </c>
      <c r="AB362">
        <v>0</v>
      </c>
      <c r="AC362">
        <v>0</v>
      </c>
      <c r="AD362" s="7">
        <v>1691459.63</v>
      </c>
      <c r="AE362" s="13">
        <v>0.02</v>
      </c>
      <c r="AF362" s="8">
        <v>0</v>
      </c>
      <c r="AG362" s="6">
        <v>0</v>
      </c>
      <c r="AH362" s="6">
        <v>0</v>
      </c>
      <c r="AI362" s="9">
        <v>-2913.0693627777773</v>
      </c>
      <c r="AJ362" t="s">
        <v>6</v>
      </c>
      <c r="AO362" s="9">
        <f t="shared" si="117"/>
        <v>-2913.0693627777773</v>
      </c>
      <c r="AP362" s="37">
        <f t="shared" si="116"/>
        <v>-2913.0693627777773</v>
      </c>
      <c r="AQ362" s="9">
        <f t="shared" si="118"/>
        <v>-2913.0693627777773</v>
      </c>
      <c r="AR362" s="31">
        <v>45076</v>
      </c>
      <c r="AS362" s="32">
        <v>3.4740000000000002</v>
      </c>
      <c r="AT362" s="10"/>
      <c r="BU362" s="1"/>
      <c r="CC362" s="11"/>
      <c r="CD362" s="11"/>
    </row>
    <row r="363" spans="1:82" ht="15" customHeight="1" x14ac:dyDescent="0.25">
      <c r="A363">
        <v>6398</v>
      </c>
      <c r="B363" t="s">
        <v>478</v>
      </c>
      <c r="C363" t="s">
        <v>479</v>
      </c>
      <c r="D363">
        <v>11700</v>
      </c>
      <c r="E363" t="s">
        <v>127</v>
      </c>
      <c r="F363" t="s">
        <v>3</v>
      </c>
      <c r="G363" t="s">
        <v>4</v>
      </c>
      <c r="H363" t="s">
        <v>188</v>
      </c>
      <c r="I363" s="1"/>
      <c r="J363" s="1">
        <v>44977</v>
      </c>
      <c r="K363" s="1">
        <v>45005</v>
      </c>
      <c r="L363" s="1">
        <v>44977</v>
      </c>
      <c r="M363" s="2">
        <v>1634275.94</v>
      </c>
      <c r="N363" t="s">
        <v>6</v>
      </c>
      <c r="O363">
        <v>0.02</v>
      </c>
      <c r="P363" t="s">
        <v>8</v>
      </c>
      <c r="Q363" s="4"/>
      <c r="R363" s="1">
        <v>44977</v>
      </c>
      <c r="S363" s="1">
        <v>44977</v>
      </c>
      <c r="T363" s="1">
        <v>45005</v>
      </c>
      <c r="U363" s="1">
        <v>44977</v>
      </c>
      <c r="V363" s="5">
        <v>7.7777777777777779E-2</v>
      </c>
      <c r="W363">
        <v>28</v>
      </c>
      <c r="X363" s="6">
        <v>0</v>
      </c>
      <c r="Y363" s="6">
        <v>0</v>
      </c>
      <c r="Z363" s="6">
        <v>-2542.2070177777778</v>
      </c>
      <c r="AA363" s="6">
        <v>-2542.2070177777778</v>
      </c>
      <c r="AB363">
        <v>0</v>
      </c>
      <c r="AC363">
        <v>0</v>
      </c>
      <c r="AD363" s="7">
        <v>1634275.94</v>
      </c>
      <c r="AE363" s="13">
        <v>0.02</v>
      </c>
      <c r="AF363" s="8">
        <v>0</v>
      </c>
      <c r="AG363" s="6">
        <v>0</v>
      </c>
      <c r="AH363" s="6">
        <v>0</v>
      </c>
      <c r="AI363" s="9">
        <v>-2542.2070177777778</v>
      </c>
      <c r="AJ363" t="s">
        <v>6</v>
      </c>
      <c r="AO363" s="9">
        <f t="shared" si="117"/>
        <v>-2542.2070177777778</v>
      </c>
      <c r="AP363" s="37">
        <f t="shared" si="116"/>
        <v>-2542.2070177777778</v>
      </c>
      <c r="AQ363" s="9">
        <f t="shared" si="118"/>
        <v>-2542.2070177777778</v>
      </c>
      <c r="AR363" s="31">
        <v>45077</v>
      </c>
      <c r="AS363" s="32">
        <v>3.4630000000000001</v>
      </c>
      <c r="AT363" s="10"/>
      <c r="BU363" s="1"/>
      <c r="CC363" s="11"/>
      <c r="CD363" s="11"/>
    </row>
    <row r="364" spans="1:82" ht="15" customHeight="1" x14ac:dyDescent="0.25">
      <c r="A364">
        <v>6399</v>
      </c>
      <c r="B364" t="s">
        <v>478</v>
      </c>
      <c r="C364" t="s">
        <v>479</v>
      </c>
      <c r="D364">
        <v>11700</v>
      </c>
      <c r="E364" t="s">
        <v>127</v>
      </c>
      <c r="F364" t="s">
        <v>3</v>
      </c>
      <c r="G364" t="s">
        <v>4</v>
      </c>
      <c r="H364" t="s">
        <v>188</v>
      </c>
      <c r="I364" s="1"/>
      <c r="J364" s="1">
        <v>45005</v>
      </c>
      <c r="K364" s="1">
        <v>45036</v>
      </c>
      <c r="L364" s="1">
        <v>45005</v>
      </c>
      <c r="M364" s="2">
        <v>1577014.12</v>
      </c>
      <c r="N364" t="s">
        <v>6</v>
      </c>
      <c r="O364">
        <v>0.02</v>
      </c>
      <c r="P364" t="s">
        <v>8</v>
      </c>
      <c r="Q364" s="4"/>
      <c r="R364" s="1">
        <v>45005</v>
      </c>
      <c r="S364" s="1">
        <v>45005</v>
      </c>
      <c r="T364" s="1">
        <v>45036</v>
      </c>
      <c r="U364" s="1">
        <v>45005</v>
      </c>
      <c r="V364" s="5">
        <v>8.611111111111111E-2</v>
      </c>
      <c r="W364">
        <v>31</v>
      </c>
      <c r="X364" s="6">
        <v>0</v>
      </c>
      <c r="Y364" s="6">
        <v>0</v>
      </c>
      <c r="Z364" s="6">
        <v>-2715.9687622222227</v>
      </c>
      <c r="AA364" s="6">
        <v>-2715.9687622222227</v>
      </c>
      <c r="AB364">
        <v>0</v>
      </c>
      <c r="AC364">
        <v>0</v>
      </c>
      <c r="AD364" s="7">
        <v>1577014.12</v>
      </c>
      <c r="AE364" s="13">
        <v>0.02</v>
      </c>
      <c r="AF364" s="8">
        <v>0</v>
      </c>
      <c r="AG364" s="6">
        <v>0</v>
      </c>
      <c r="AH364" s="6">
        <v>0</v>
      </c>
      <c r="AI364" s="9">
        <v>-2715.9687622222227</v>
      </c>
      <c r="AJ364" t="s">
        <v>6</v>
      </c>
      <c r="AO364" s="9">
        <f t="shared" si="117"/>
        <v>-2715.9687622222227</v>
      </c>
      <c r="AP364" s="37">
        <f t="shared" si="116"/>
        <v>-2715.9687622222227</v>
      </c>
      <c r="AQ364" s="9">
        <f t="shared" si="118"/>
        <v>-2715.9687622222227</v>
      </c>
      <c r="AR364" s="31">
        <v>45078</v>
      </c>
      <c r="AS364" s="32">
        <v>3.4620000000000002</v>
      </c>
      <c r="AT364" s="10"/>
      <c r="BU364" s="1"/>
      <c r="CC364" s="11"/>
      <c r="CD364" s="11"/>
    </row>
    <row r="365" spans="1:82" ht="15" customHeight="1" x14ac:dyDescent="0.25">
      <c r="A365">
        <v>6400</v>
      </c>
      <c r="B365" t="s">
        <v>478</v>
      </c>
      <c r="C365" t="s">
        <v>479</v>
      </c>
      <c r="D365">
        <v>11700</v>
      </c>
      <c r="E365" t="s">
        <v>127</v>
      </c>
      <c r="F365" t="s">
        <v>3</v>
      </c>
      <c r="G365" t="s">
        <v>4</v>
      </c>
      <c r="H365" t="s">
        <v>188</v>
      </c>
      <c r="I365" s="1"/>
      <c r="J365" s="1">
        <v>45036</v>
      </c>
      <c r="K365" s="1">
        <v>45066</v>
      </c>
      <c r="L365" s="1">
        <v>45036</v>
      </c>
      <c r="M365" s="2">
        <v>1519674.07</v>
      </c>
      <c r="N365" t="s">
        <v>6</v>
      </c>
      <c r="O365">
        <v>0.02</v>
      </c>
      <c r="P365" t="s">
        <v>8</v>
      </c>
      <c r="Q365" s="4"/>
      <c r="R365" s="1">
        <v>45036</v>
      </c>
      <c r="S365" s="1">
        <v>45036</v>
      </c>
      <c r="T365" s="1">
        <v>45066</v>
      </c>
      <c r="U365" s="1">
        <v>45036</v>
      </c>
      <c r="V365" s="5">
        <v>8.3333333333333329E-2</v>
      </c>
      <c r="W365">
        <v>30</v>
      </c>
      <c r="X365" s="6">
        <v>0</v>
      </c>
      <c r="Y365" s="6">
        <v>0</v>
      </c>
      <c r="Z365" s="6">
        <v>-2532.7901166666666</v>
      </c>
      <c r="AA365" s="6">
        <v>-2532.7901166666666</v>
      </c>
      <c r="AB365">
        <v>0</v>
      </c>
      <c r="AC365">
        <v>0</v>
      </c>
      <c r="AD365" s="7">
        <v>1519674.07</v>
      </c>
      <c r="AE365" s="13">
        <v>0.02</v>
      </c>
      <c r="AF365" s="8">
        <v>0</v>
      </c>
      <c r="AG365" s="6">
        <v>0</v>
      </c>
      <c r="AH365" s="6">
        <v>0</v>
      </c>
      <c r="AI365" s="9">
        <v>-2532.7901166666666</v>
      </c>
      <c r="AJ365" t="s">
        <v>6</v>
      </c>
      <c r="AO365" s="9">
        <f t="shared" si="117"/>
        <v>-2532.7901166666666</v>
      </c>
      <c r="AP365" s="37">
        <f t="shared" si="116"/>
        <v>-2532.7901166666666</v>
      </c>
      <c r="AQ365" s="9">
        <f t="shared" si="118"/>
        <v>-2532.7901166666666</v>
      </c>
      <c r="AR365" s="31">
        <v>45079</v>
      </c>
      <c r="AS365" s="32">
        <v>3.49</v>
      </c>
      <c r="AT365" s="10"/>
      <c r="BU365" s="1"/>
      <c r="CC365" s="11"/>
      <c r="CD365" s="11"/>
    </row>
    <row r="366" spans="1:82" ht="15" customHeight="1" x14ac:dyDescent="0.25">
      <c r="A366">
        <v>6401</v>
      </c>
      <c r="B366" t="s">
        <v>478</v>
      </c>
      <c r="C366" t="s">
        <v>479</v>
      </c>
      <c r="D366">
        <v>11700</v>
      </c>
      <c r="E366" t="s">
        <v>127</v>
      </c>
      <c r="F366" t="s">
        <v>3</v>
      </c>
      <c r="G366" t="s">
        <v>4</v>
      </c>
      <c r="H366" t="s">
        <v>188</v>
      </c>
      <c r="I366" s="1"/>
      <c r="J366" s="1">
        <v>45066</v>
      </c>
      <c r="K366" s="1">
        <v>45097</v>
      </c>
      <c r="L366" s="1">
        <v>45066</v>
      </c>
      <c r="M366" s="2">
        <v>1462255.68</v>
      </c>
      <c r="N366" t="s">
        <v>6</v>
      </c>
      <c r="O366">
        <v>0.02</v>
      </c>
      <c r="P366" t="s">
        <v>8</v>
      </c>
      <c r="Q366" s="4"/>
      <c r="R366" s="1">
        <v>45066</v>
      </c>
      <c r="S366" s="1">
        <v>45066</v>
      </c>
      <c r="T366" s="1">
        <v>45097</v>
      </c>
      <c r="U366" s="1">
        <v>45066</v>
      </c>
      <c r="V366" s="5">
        <v>8.611111111111111E-2</v>
      </c>
      <c r="W366">
        <v>31</v>
      </c>
      <c r="X366" s="6">
        <v>0</v>
      </c>
      <c r="Y366" s="6">
        <v>0</v>
      </c>
      <c r="Z366" s="6">
        <v>-2518.3292266666667</v>
      </c>
      <c r="AA366" s="6">
        <v>-2518.3292266666667</v>
      </c>
      <c r="AB366">
        <v>0</v>
      </c>
      <c r="AC366">
        <v>0</v>
      </c>
      <c r="AD366" s="7">
        <v>1462255.68</v>
      </c>
      <c r="AE366" s="13">
        <v>0.02</v>
      </c>
      <c r="AF366" s="8">
        <v>0</v>
      </c>
      <c r="AG366" s="6">
        <v>0</v>
      </c>
      <c r="AH366" s="6">
        <v>0</v>
      </c>
      <c r="AI366" s="9">
        <v>-2518.3292266666667</v>
      </c>
      <c r="AJ366" t="s">
        <v>6</v>
      </c>
      <c r="AO366" s="9">
        <f t="shared" si="117"/>
        <v>-2518.3292266666667</v>
      </c>
      <c r="AP366" s="37">
        <f t="shared" si="116"/>
        <v>-2518.3292266666667</v>
      </c>
      <c r="AQ366" s="9">
        <f t="shared" si="118"/>
        <v>-2518.3292266666667</v>
      </c>
      <c r="AR366" s="31">
        <v>45082</v>
      </c>
      <c r="AS366" s="32">
        <v>3.4929999999999999</v>
      </c>
      <c r="AT366" s="10"/>
      <c r="BU366" s="1"/>
      <c r="CC366" s="11"/>
      <c r="CD366" s="11"/>
    </row>
    <row r="367" spans="1:82" ht="15" customHeight="1" x14ac:dyDescent="0.25">
      <c r="A367">
        <v>22367</v>
      </c>
      <c r="B367" t="s">
        <v>480</v>
      </c>
      <c r="C367" t="s">
        <v>481</v>
      </c>
      <c r="D367">
        <v>11701</v>
      </c>
      <c r="E367" t="s">
        <v>127</v>
      </c>
      <c r="F367" t="s">
        <v>3</v>
      </c>
      <c r="G367" t="s">
        <v>4</v>
      </c>
      <c r="H367" t="s">
        <v>482</v>
      </c>
      <c r="I367" s="1"/>
      <c r="J367" s="1">
        <v>44927</v>
      </c>
      <c r="K367" s="1">
        <v>44958</v>
      </c>
      <c r="L367" s="1">
        <v>44927</v>
      </c>
      <c r="M367" s="2">
        <v>521951.33</v>
      </c>
      <c r="N367" t="s">
        <v>6</v>
      </c>
      <c r="O367">
        <v>9.4999999999999998E-3</v>
      </c>
      <c r="P367" t="s">
        <v>8</v>
      </c>
      <c r="Q367" s="4"/>
      <c r="R367" s="1">
        <v>44927</v>
      </c>
      <c r="S367" s="1">
        <v>44927</v>
      </c>
      <c r="T367" s="1">
        <v>44958</v>
      </c>
      <c r="U367" s="1">
        <v>44927</v>
      </c>
      <c r="V367" s="5">
        <v>8.611111111111111E-2</v>
      </c>
      <c r="W367">
        <v>31</v>
      </c>
      <c r="X367" s="6">
        <v>0</v>
      </c>
      <c r="Y367" s="6">
        <v>0</v>
      </c>
      <c r="Z367" s="6">
        <v>-426.98518523611108</v>
      </c>
      <c r="AA367" s="6">
        <v>-426.98518523611108</v>
      </c>
      <c r="AB367">
        <v>0</v>
      </c>
      <c r="AC367">
        <v>0</v>
      </c>
      <c r="AD367" s="7">
        <v>521951.33</v>
      </c>
      <c r="AE367" s="13">
        <v>9.4999999999999998E-3</v>
      </c>
      <c r="AF367" s="8">
        <v>0</v>
      </c>
      <c r="AG367" s="6">
        <v>0</v>
      </c>
      <c r="AH367" s="6">
        <v>0</v>
      </c>
      <c r="AI367" s="9">
        <v>-426.98518523611108</v>
      </c>
      <c r="AJ367" t="s">
        <v>6</v>
      </c>
      <c r="AO367" s="9">
        <f t="shared" si="117"/>
        <v>-426.98518523611108</v>
      </c>
      <c r="AP367" s="37">
        <f t="shared" si="116"/>
        <v>-426.98518523611108</v>
      </c>
      <c r="AQ367" s="9">
        <f t="shared" si="118"/>
        <v>-426.98518523611108</v>
      </c>
      <c r="AR367" s="31">
        <v>45083</v>
      </c>
      <c r="AS367" s="32">
        <v>3.476</v>
      </c>
      <c r="AT367" s="10"/>
      <c r="BU367" s="1"/>
      <c r="CC367" s="11"/>
      <c r="CD367" s="11"/>
    </row>
    <row r="368" spans="1:82" ht="15" customHeight="1" x14ac:dyDescent="0.25">
      <c r="A368">
        <v>22368</v>
      </c>
      <c r="B368" t="s">
        <v>480</v>
      </c>
      <c r="C368" t="s">
        <v>481</v>
      </c>
      <c r="D368">
        <v>11701</v>
      </c>
      <c r="E368" t="s">
        <v>127</v>
      </c>
      <c r="F368" t="s">
        <v>3</v>
      </c>
      <c r="G368" t="s">
        <v>4</v>
      </c>
      <c r="H368" t="s">
        <v>482</v>
      </c>
      <c r="I368" s="1"/>
      <c r="J368" s="1">
        <v>44958</v>
      </c>
      <c r="K368" s="1">
        <v>44986</v>
      </c>
      <c r="L368" s="1">
        <v>44958</v>
      </c>
      <c r="M368" s="2">
        <v>442944.05</v>
      </c>
      <c r="N368" t="s">
        <v>6</v>
      </c>
      <c r="O368">
        <v>9.4999999999999998E-3</v>
      </c>
      <c r="P368" t="s">
        <v>8</v>
      </c>
      <c r="Q368" s="4"/>
      <c r="R368" s="1">
        <v>44958</v>
      </c>
      <c r="S368" s="1">
        <v>44958</v>
      </c>
      <c r="T368" s="1">
        <v>44986</v>
      </c>
      <c r="U368" s="1">
        <v>44958</v>
      </c>
      <c r="V368" s="5">
        <v>7.7777777777777779E-2</v>
      </c>
      <c r="W368">
        <v>28</v>
      </c>
      <c r="X368" s="6">
        <v>0</v>
      </c>
      <c r="Y368" s="6">
        <v>0</v>
      </c>
      <c r="Z368" s="6">
        <v>-327.2864369444444</v>
      </c>
      <c r="AA368" s="6">
        <v>-327.2864369444444</v>
      </c>
      <c r="AB368">
        <v>0</v>
      </c>
      <c r="AC368">
        <v>0</v>
      </c>
      <c r="AD368" s="7">
        <v>442944.05</v>
      </c>
      <c r="AE368" s="13">
        <v>9.4999999999999998E-3</v>
      </c>
      <c r="AF368" s="8">
        <v>0</v>
      </c>
      <c r="AG368" s="6">
        <v>0</v>
      </c>
      <c r="AH368" s="6">
        <v>0</v>
      </c>
      <c r="AI368" s="9">
        <v>-327.2864369444444</v>
      </c>
      <c r="AJ368" t="s">
        <v>6</v>
      </c>
      <c r="AO368" s="9">
        <f t="shared" si="117"/>
        <v>-327.2864369444444</v>
      </c>
      <c r="AP368" s="37">
        <f t="shared" si="116"/>
        <v>-327.2864369444444</v>
      </c>
      <c r="AQ368" s="9">
        <f t="shared" si="118"/>
        <v>-327.2864369444444</v>
      </c>
      <c r="AR368" s="31">
        <v>45084</v>
      </c>
      <c r="AS368" s="32">
        <v>3.4590000000000001</v>
      </c>
      <c r="AT368" s="10"/>
      <c r="BU368" s="1"/>
      <c r="CC368" s="11"/>
      <c r="CD368" s="11"/>
    </row>
    <row r="369" spans="1:82" ht="15" customHeight="1" x14ac:dyDescent="0.25">
      <c r="A369">
        <v>22369</v>
      </c>
      <c r="B369" t="s">
        <v>480</v>
      </c>
      <c r="C369" t="s">
        <v>481</v>
      </c>
      <c r="D369">
        <v>11701</v>
      </c>
      <c r="E369" t="s">
        <v>127</v>
      </c>
      <c r="F369" t="s">
        <v>3</v>
      </c>
      <c r="G369" t="s">
        <v>4</v>
      </c>
      <c r="H369" t="s">
        <v>482</v>
      </c>
      <c r="I369" s="1"/>
      <c r="J369" s="1">
        <v>44986</v>
      </c>
      <c r="K369" s="1">
        <v>45017</v>
      </c>
      <c r="L369" s="1">
        <v>44986</v>
      </c>
      <c r="M369" s="2">
        <v>363874.23</v>
      </c>
      <c r="N369" t="s">
        <v>6</v>
      </c>
      <c r="O369">
        <v>9.4999999999999998E-3</v>
      </c>
      <c r="P369" t="s">
        <v>8</v>
      </c>
      <c r="Q369" s="4"/>
      <c r="R369" s="1">
        <v>44986</v>
      </c>
      <c r="S369" s="1">
        <v>44986</v>
      </c>
      <c r="T369" s="1">
        <v>45017</v>
      </c>
      <c r="U369" s="1">
        <v>44986</v>
      </c>
      <c r="V369" s="5">
        <v>8.611111111111111E-2</v>
      </c>
      <c r="W369">
        <v>31</v>
      </c>
      <c r="X369" s="6">
        <v>0</v>
      </c>
      <c r="Y369" s="6">
        <v>0</v>
      </c>
      <c r="Z369" s="6">
        <v>-297.66933537499995</v>
      </c>
      <c r="AA369" s="6">
        <v>-297.66933537499995</v>
      </c>
      <c r="AB369">
        <v>0</v>
      </c>
      <c r="AC369">
        <v>0</v>
      </c>
      <c r="AD369" s="7">
        <v>363874.23</v>
      </c>
      <c r="AE369" s="13">
        <v>9.4999999999999998E-3</v>
      </c>
      <c r="AF369" s="8">
        <v>0</v>
      </c>
      <c r="AG369" s="6">
        <v>0</v>
      </c>
      <c r="AH369" s="6">
        <v>0</v>
      </c>
      <c r="AI369" s="9">
        <v>-297.66933537499995</v>
      </c>
      <c r="AJ369" t="s">
        <v>6</v>
      </c>
      <c r="AO369" s="9">
        <f t="shared" si="117"/>
        <v>-297.66933537499995</v>
      </c>
      <c r="AP369" s="37">
        <f t="shared" si="116"/>
        <v>-297.66933537499995</v>
      </c>
      <c r="AQ369" s="9">
        <f t="shared" si="118"/>
        <v>-297.66933537499995</v>
      </c>
      <c r="AR369" s="31">
        <v>45085</v>
      </c>
      <c r="AS369" s="32">
        <v>3.4860000000000002</v>
      </c>
      <c r="AT369" s="10"/>
      <c r="BU369" s="1"/>
      <c r="CC369" s="11"/>
      <c r="CD369" s="11"/>
    </row>
    <row r="370" spans="1:82" ht="15" customHeight="1" x14ac:dyDescent="0.25">
      <c r="A370">
        <v>22370</v>
      </c>
      <c r="B370" t="s">
        <v>480</v>
      </c>
      <c r="C370" t="s">
        <v>481</v>
      </c>
      <c r="D370">
        <v>11701</v>
      </c>
      <c r="E370" t="s">
        <v>127</v>
      </c>
      <c r="F370" t="s">
        <v>3</v>
      </c>
      <c r="G370" t="s">
        <v>4</v>
      </c>
      <c r="H370" t="s">
        <v>482</v>
      </c>
      <c r="I370" s="1"/>
      <c r="J370" s="1">
        <v>45017</v>
      </c>
      <c r="K370" s="1">
        <v>45047</v>
      </c>
      <c r="L370" s="1">
        <v>45017</v>
      </c>
      <c r="M370" s="2">
        <v>284741.82</v>
      </c>
      <c r="N370" t="s">
        <v>6</v>
      </c>
      <c r="O370">
        <v>9.4999999999999998E-3</v>
      </c>
      <c r="P370" t="s">
        <v>8</v>
      </c>
      <c r="Q370" s="4"/>
      <c r="R370" s="1">
        <v>45017</v>
      </c>
      <c r="S370" s="1">
        <v>45017</v>
      </c>
      <c r="T370" s="1">
        <v>45047</v>
      </c>
      <c r="U370" s="1">
        <v>45017</v>
      </c>
      <c r="V370" s="5">
        <v>8.3333333333333329E-2</v>
      </c>
      <c r="W370">
        <v>30</v>
      </c>
      <c r="X370" s="6">
        <v>0</v>
      </c>
      <c r="Y370" s="6">
        <v>0</v>
      </c>
      <c r="Z370" s="6">
        <v>-225.42060749999999</v>
      </c>
      <c r="AA370" s="6">
        <v>-225.42060749999999</v>
      </c>
      <c r="AB370">
        <v>0</v>
      </c>
      <c r="AC370">
        <v>0</v>
      </c>
      <c r="AD370" s="7">
        <v>284741.82</v>
      </c>
      <c r="AE370" s="13">
        <v>9.4999999999999998E-3</v>
      </c>
      <c r="AF370" s="8">
        <v>0</v>
      </c>
      <c r="AG370" s="6">
        <v>0</v>
      </c>
      <c r="AH370" s="6">
        <v>0</v>
      </c>
      <c r="AI370" s="9">
        <v>-225.42060749999999</v>
      </c>
      <c r="AJ370" t="s">
        <v>6</v>
      </c>
      <c r="AO370" s="9">
        <f t="shared" si="117"/>
        <v>-225.42060749999999</v>
      </c>
      <c r="AP370" s="37">
        <f t="shared" si="116"/>
        <v>-225.42060749999999</v>
      </c>
      <c r="AQ370" s="9">
        <f t="shared" si="118"/>
        <v>-225.42060749999999</v>
      </c>
      <c r="AR370" s="31">
        <v>45086</v>
      </c>
      <c r="AS370" s="32">
        <v>3.4689999999999999</v>
      </c>
      <c r="AT370" s="10"/>
      <c r="BU370" s="1"/>
      <c r="CC370" s="11"/>
      <c r="CD370" s="11"/>
    </row>
    <row r="371" spans="1:82" ht="15" customHeight="1" x14ac:dyDescent="0.25">
      <c r="A371">
        <v>22371</v>
      </c>
      <c r="B371" t="s">
        <v>480</v>
      </c>
      <c r="C371" t="s">
        <v>481</v>
      </c>
      <c r="D371">
        <v>11701</v>
      </c>
      <c r="E371" t="s">
        <v>127</v>
      </c>
      <c r="F371" t="s">
        <v>3</v>
      </c>
      <c r="G371" t="s">
        <v>4</v>
      </c>
      <c r="H371" t="s">
        <v>482</v>
      </c>
      <c r="I371" s="1"/>
      <c r="J371" s="1">
        <v>45047</v>
      </c>
      <c r="K371" s="1">
        <v>45078</v>
      </c>
      <c r="L371" s="1">
        <v>45047</v>
      </c>
      <c r="M371" s="2">
        <v>205546.77</v>
      </c>
      <c r="N371" t="s">
        <v>6</v>
      </c>
      <c r="O371">
        <v>9.4999999999999998E-3</v>
      </c>
      <c r="P371" t="s">
        <v>8</v>
      </c>
      <c r="Q371" s="4"/>
      <c r="R371" s="1">
        <v>45047</v>
      </c>
      <c r="S371" s="1">
        <v>45047</v>
      </c>
      <c r="T371" s="1">
        <v>45078</v>
      </c>
      <c r="U371" s="1">
        <v>45047</v>
      </c>
      <c r="V371" s="5">
        <v>8.611111111111111E-2</v>
      </c>
      <c r="W371">
        <v>31</v>
      </c>
      <c r="X371" s="6">
        <v>0</v>
      </c>
      <c r="Y371" s="6">
        <v>0</v>
      </c>
      <c r="Z371" s="6">
        <v>-168.14867712500001</v>
      </c>
      <c r="AA371" s="6">
        <v>-168.14867712500001</v>
      </c>
      <c r="AB371">
        <v>0</v>
      </c>
      <c r="AC371">
        <v>0</v>
      </c>
      <c r="AD371" s="7">
        <v>205546.77</v>
      </c>
      <c r="AE371" s="13">
        <v>9.4999999999999998E-3</v>
      </c>
      <c r="AF371" s="8">
        <v>0</v>
      </c>
      <c r="AG371" s="6">
        <v>0</v>
      </c>
      <c r="AH371" s="6">
        <v>0</v>
      </c>
      <c r="AI371" s="9">
        <v>-168.14867712500001</v>
      </c>
      <c r="AJ371" t="s">
        <v>6</v>
      </c>
      <c r="AO371" s="9">
        <f t="shared" si="117"/>
        <v>-168.14867712500001</v>
      </c>
      <c r="AP371" s="37">
        <f t="shared" si="116"/>
        <v>-168.14867712500001</v>
      </c>
      <c r="AQ371" s="9">
        <f t="shared" si="118"/>
        <v>-168.14867712500001</v>
      </c>
      <c r="AR371" s="31">
        <v>45089</v>
      </c>
      <c r="AS371" s="32">
        <v>3.4780000000000002</v>
      </c>
      <c r="AT371" s="10"/>
      <c r="BU371" s="1"/>
      <c r="CC371" s="11"/>
      <c r="CD371" s="11"/>
    </row>
    <row r="372" spans="1:82" ht="15" customHeight="1" x14ac:dyDescent="0.25">
      <c r="A372">
        <v>45992</v>
      </c>
      <c r="B372" t="s">
        <v>483</v>
      </c>
      <c r="C372" t="s">
        <v>484</v>
      </c>
      <c r="D372">
        <v>11702</v>
      </c>
      <c r="E372" t="s">
        <v>127</v>
      </c>
      <c r="F372" t="s">
        <v>3</v>
      </c>
      <c r="G372" t="s">
        <v>4</v>
      </c>
      <c r="H372" t="s">
        <v>455</v>
      </c>
      <c r="I372" s="1"/>
      <c r="J372" s="1">
        <v>44927</v>
      </c>
      <c r="K372" s="1">
        <v>44958</v>
      </c>
      <c r="L372" s="1">
        <v>44927</v>
      </c>
      <c r="M372" s="2">
        <v>2740413.95</v>
      </c>
      <c r="N372" t="s">
        <v>6</v>
      </c>
      <c r="O372">
        <v>2.5000000000000001E-2</v>
      </c>
      <c r="P372" t="s">
        <v>8</v>
      </c>
      <c r="Q372" s="4"/>
      <c r="R372" s="1">
        <v>44927</v>
      </c>
      <c r="S372" s="1">
        <v>44927</v>
      </c>
      <c r="T372" s="1">
        <v>44958</v>
      </c>
      <c r="U372" s="1">
        <v>44927</v>
      </c>
      <c r="V372" s="5">
        <v>8.611111111111111E-2</v>
      </c>
      <c r="W372">
        <v>31</v>
      </c>
      <c r="X372" s="6">
        <v>0</v>
      </c>
      <c r="Y372" s="6">
        <v>0</v>
      </c>
      <c r="Z372" s="6">
        <v>-5899.5022534722229</v>
      </c>
      <c r="AA372" s="6">
        <v>-5899.5022534722229</v>
      </c>
      <c r="AB372">
        <v>0</v>
      </c>
      <c r="AC372">
        <v>0</v>
      </c>
      <c r="AD372" s="7">
        <v>2740413.95</v>
      </c>
      <c r="AE372" s="13">
        <v>2.5000000000000001E-2</v>
      </c>
      <c r="AF372" s="8">
        <v>0</v>
      </c>
      <c r="AG372" s="6">
        <v>0</v>
      </c>
      <c r="AH372" s="6">
        <v>0</v>
      </c>
      <c r="AI372" s="9">
        <v>-5899.5022534722229</v>
      </c>
      <c r="AJ372" t="s">
        <v>6</v>
      </c>
      <c r="AO372" s="9">
        <f t="shared" si="117"/>
        <v>-5899.5022534722229</v>
      </c>
      <c r="AP372" s="37">
        <f t="shared" si="116"/>
        <v>-5899.5022534722229</v>
      </c>
      <c r="AQ372" s="9">
        <f t="shared" si="118"/>
        <v>-5899.5022534722229</v>
      </c>
      <c r="AR372" s="31">
        <v>45090</v>
      </c>
      <c r="AS372" s="32">
        <v>3.5259999999999998</v>
      </c>
      <c r="AT372" s="10"/>
      <c r="BU372" s="1"/>
      <c r="CC372" s="11"/>
      <c r="CD372" s="11"/>
    </row>
    <row r="373" spans="1:82" ht="15" customHeight="1" x14ac:dyDescent="0.25">
      <c r="A373">
        <v>45993</v>
      </c>
      <c r="B373" t="s">
        <v>483</v>
      </c>
      <c r="C373" t="s">
        <v>484</v>
      </c>
      <c r="D373">
        <v>11702</v>
      </c>
      <c r="E373" t="s">
        <v>127</v>
      </c>
      <c r="F373" t="s">
        <v>3</v>
      </c>
      <c r="G373" t="s">
        <v>4</v>
      </c>
      <c r="H373" t="s">
        <v>455</v>
      </c>
      <c r="I373" s="1"/>
      <c r="J373" s="1">
        <v>44958</v>
      </c>
      <c r="K373" s="1">
        <v>44986</v>
      </c>
      <c r="L373" s="1">
        <v>44958</v>
      </c>
      <c r="M373" s="2">
        <v>2728101.27</v>
      </c>
      <c r="N373" t="s">
        <v>6</v>
      </c>
      <c r="O373">
        <v>2.5000000000000001E-2</v>
      </c>
      <c r="P373" t="s">
        <v>8</v>
      </c>
      <c r="Q373" s="4"/>
      <c r="R373" s="1">
        <v>44958</v>
      </c>
      <c r="S373" s="1">
        <v>44958</v>
      </c>
      <c r="T373" s="1">
        <v>44986</v>
      </c>
      <c r="U373" s="1">
        <v>44958</v>
      </c>
      <c r="V373" s="5">
        <v>7.7777777777777779E-2</v>
      </c>
      <c r="W373">
        <v>28</v>
      </c>
      <c r="X373" s="6">
        <v>0</v>
      </c>
      <c r="Y373" s="6">
        <v>0</v>
      </c>
      <c r="Z373" s="6">
        <v>-5304.6413583333342</v>
      </c>
      <c r="AA373" s="6">
        <v>-5304.6413583333342</v>
      </c>
      <c r="AB373">
        <v>0</v>
      </c>
      <c r="AC373">
        <v>0</v>
      </c>
      <c r="AD373" s="7">
        <v>2728101.27</v>
      </c>
      <c r="AE373" s="13">
        <v>2.5000000000000001E-2</v>
      </c>
      <c r="AF373" s="8">
        <v>0</v>
      </c>
      <c r="AG373" s="6">
        <v>0</v>
      </c>
      <c r="AH373" s="6">
        <v>0</v>
      </c>
      <c r="AI373" s="9">
        <v>-5304.6413583333342</v>
      </c>
      <c r="AJ373" t="s">
        <v>6</v>
      </c>
      <c r="AO373" s="9">
        <f t="shared" si="117"/>
        <v>-5304.6413583333342</v>
      </c>
      <c r="AP373" s="37">
        <f t="shared" si="116"/>
        <v>-5304.6413583333342</v>
      </c>
      <c r="AQ373" s="9">
        <f t="shared" si="118"/>
        <v>-5304.6413583333342</v>
      </c>
      <c r="AR373" s="31">
        <v>45091</v>
      </c>
      <c r="AS373" s="32">
        <v>3.5219999999999998</v>
      </c>
      <c r="AT373" s="10"/>
      <c r="BU373" s="1"/>
      <c r="CC373" s="11"/>
      <c r="CD373" s="11"/>
    </row>
    <row r="374" spans="1:82" ht="15" customHeight="1" x14ac:dyDescent="0.25">
      <c r="A374">
        <v>45994</v>
      </c>
      <c r="B374" t="s">
        <v>483</v>
      </c>
      <c r="C374" t="s">
        <v>484</v>
      </c>
      <c r="D374">
        <v>11702</v>
      </c>
      <c r="E374" t="s">
        <v>127</v>
      </c>
      <c r="F374" t="s">
        <v>3</v>
      </c>
      <c r="G374" t="s">
        <v>4</v>
      </c>
      <c r="H374" t="s">
        <v>455</v>
      </c>
      <c r="I374" s="1"/>
      <c r="J374" s="1">
        <v>44986</v>
      </c>
      <c r="K374" s="1">
        <v>45017</v>
      </c>
      <c r="L374" s="1">
        <v>44986</v>
      </c>
      <c r="M374" s="2">
        <v>2715757.8</v>
      </c>
      <c r="N374" t="s">
        <v>6</v>
      </c>
      <c r="O374">
        <v>2.5000000000000001E-2</v>
      </c>
      <c r="P374" t="s">
        <v>8</v>
      </c>
      <c r="Q374" s="4"/>
      <c r="R374" s="1">
        <v>44986</v>
      </c>
      <c r="S374" s="1">
        <v>44986</v>
      </c>
      <c r="T374" s="1">
        <v>45017</v>
      </c>
      <c r="U374" s="1">
        <v>44986</v>
      </c>
      <c r="V374" s="5">
        <v>8.611111111111111E-2</v>
      </c>
      <c r="W374">
        <v>31</v>
      </c>
      <c r="X374" s="6">
        <v>0</v>
      </c>
      <c r="Y374" s="6">
        <v>0</v>
      </c>
      <c r="Z374" s="6">
        <v>-5846.423041666666</v>
      </c>
      <c r="AA374" s="6">
        <v>-5846.423041666666</v>
      </c>
      <c r="AB374">
        <v>0</v>
      </c>
      <c r="AC374">
        <v>0</v>
      </c>
      <c r="AD374" s="7">
        <v>2715757.8</v>
      </c>
      <c r="AE374" s="13">
        <v>2.5000000000000001E-2</v>
      </c>
      <c r="AF374" s="8">
        <v>0</v>
      </c>
      <c r="AG374" s="6">
        <v>0</v>
      </c>
      <c r="AH374" s="6">
        <v>0</v>
      </c>
      <c r="AI374" s="9">
        <v>-5846.423041666666</v>
      </c>
      <c r="AJ374" t="s">
        <v>6</v>
      </c>
      <c r="AO374" s="9">
        <f t="shared" si="117"/>
        <v>-5846.423041666666</v>
      </c>
      <c r="AP374" s="37">
        <f t="shared" si="116"/>
        <v>-5846.423041666666</v>
      </c>
      <c r="AQ374" s="9">
        <f t="shared" si="118"/>
        <v>-5846.423041666666</v>
      </c>
      <c r="AR374" s="31">
        <v>45092</v>
      </c>
      <c r="AS374" s="32">
        <v>3.5470000000000002</v>
      </c>
      <c r="AT374" s="10"/>
      <c r="BU374" s="1"/>
      <c r="CC374" s="11"/>
      <c r="CD374" s="11"/>
    </row>
    <row r="375" spans="1:82" ht="15" customHeight="1" x14ac:dyDescent="0.25">
      <c r="A375">
        <v>45995</v>
      </c>
      <c r="B375" t="s">
        <v>483</v>
      </c>
      <c r="C375" t="s">
        <v>484</v>
      </c>
      <c r="D375">
        <v>11702</v>
      </c>
      <c r="E375" t="s">
        <v>127</v>
      </c>
      <c r="F375" t="s">
        <v>3</v>
      </c>
      <c r="G375" t="s">
        <v>4</v>
      </c>
      <c r="H375" t="s">
        <v>455</v>
      </c>
      <c r="I375" s="1"/>
      <c r="J375" s="1">
        <v>45017</v>
      </c>
      <c r="K375" s="1">
        <v>45047</v>
      </c>
      <c r="L375" s="1">
        <v>45017</v>
      </c>
      <c r="M375" s="2">
        <v>2703383.48</v>
      </c>
      <c r="N375" t="s">
        <v>6</v>
      </c>
      <c r="O375">
        <v>2.5000000000000001E-2</v>
      </c>
      <c r="P375" t="s">
        <v>8</v>
      </c>
      <c r="Q375" s="4"/>
      <c r="R375" s="1">
        <v>45017</v>
      </c>
      <c r="S375" s="1">
        <v>45017</v>
      </c>
      <c r="T375" s="1">
        <v>45047</v>
      </c>
      <c r="U375" s="1">
        <v>45017</v>
      </c>
      <c r="V375" s="5">
        <v>8.3333333333333329E-2</v>
      </c>
      <c r="W375">
        <v>30</v>
      </c>
      <c r="X375" s="6">
        <v>0</v>
      </c>
      <c r="Y375" s="6">
        <v>0</v>
      </c>
      <c r="Z375" s="6">
        <v>-5632.0489166666666</v>
      </c>
      <c r="AA375" s="6">
        <v>-5632.0489166666666</v>
      </c>
      <c r="AB375">
        <v>0</v>
      </c>
      <c r="AC375">
        <v>0</v>
      </c>
      <c r="AD375" s="7">
        <v>2703383.48</v>
      </c>
      <c r="AE375" s="13">
        <v>2.5000000000000001E-2</v>
      </c>
      <c r="AF375" s="8">
        <v>0</v>
      </c>
      <c r="AG375" s="6">
        <v>0</v>
      </c>
      <c r="AH375" s="6">
        <v>0</v>
      </c>
      <c r="AI375" s="9">
        <v>-5632.0489166666666</v>
      </c>
      <c r="AJ375" t="s">
        <v>6</v>
      </c>
      <c r="AO375" s="9">
        <f t="shared" si="117"/>
        <v>-5632.0489166666666</v>
      </c>
      <c r="AP375" s="37">
        <f t="shared" si="116"/>
        <v>-5632.0489166666666</v>
      </c>
      <c r="AQ375" s="9">
        <f t="shared" si="118"/>
        <v>-5632.0489166666666</v>
      </c>
      <c r="AR375" s="31">
        <v>45093</v>
      </c>
      <c r="AS375" s="32">
        <v>3.5720000000000001</v>
      </c>
      <c r="AT375" s="10"/>
      <c r="BU375" s="1"/>
      <c r="CC375" s="11"/>
      <c r="CD375" s="11"/>
    </row>
    <row r="376" spans="1:82" ht="15" customHeight="1" x14ac:dyDescent="0.25">
      <c r="A376">
        <v>45996</v>
      </c>
      <c r="B376" t="s">
        <v>483</v>
      </c>
      <c r="C376" t="s">
        <v>484</v>
      </c>
      <c r="D376">
        <v>11702</v>
      </c>
      <c r="E376" t="s">
        <v>127</v>
      </c>
      <c r="F376" t="s">
        <v>3</v>
      </c>
      <c r="G376" t="s">
        <v>4</v>
      </c>
      <c r="H376" t="s">
        <v>455</v>
      </c>
      <c r="I376" s="1"/>
      <c r="J376" s="1">
        <v>45047</v>
      </c>
      <c r="K376" s="1">
        <v>45078</v>
      </c>
      <c r="L376" s="1">
        <v>45047</v>
      </c>
      <c r="M376" s="2">
        <v>2690978.22</v>
      </c>
      <c r="N376" t="s">
        <v>6</v>
      </c>
      <c r="O376">
        <v>2.5000000000000001E-2</v>
      </c>
      <c r="P376" t="s">
        <v>8</v>
      </c>
      <c r="Q376" s="4"/>
      <c r="R376" s="1">
        <v>45047</v>
      </c>
      <c r="S376" s="1">
        <v>45047</v>
      </c>
      <c r="T376" s="1">
        <v>45078</v>
      </c>
      <c r="U376" s="1">
        <v>45047</v>
      </c>
      <c r="V376" s="5">
        <v>8.611111111111111E-2</v>
      </c>
      <c r="W376">
        <v>31</v>
      </c>
      <c r="X376" s="6">
        <v>0</v>
      </c>
      <c r="Y376" s="6">
        <v>0</v>
      </c>
      <c r="Z376" s="6">
        <v>-5793.0781125000012</v>
      </c>
      <c r="AA376" s="6">
        <v>-5793.0781125000012</v>
      </c>
      <c r="AB376">
        <v>0</v>
      </c>
      <c r="AC376">
        <v>0</v>
      </c>
      <c r="AD376" s="7">
        <v>2690978.22</v>
      </c>
      <c r="AE376" s="13">
        <v>2.5000000000000001E-2</v>
      </c>
      <c r="AF376" s="8">
        <v>0</v>
      </c>
      <c r="AG376" s="6">
        <v>0</v>
      </c>
      <c r="AH376" s="6">
        <v>0</v>
      </c>
      <c r="AI376" s="9">
        <v>-5793.0781125000012</v>
      </c>
      <c r="AJ376" t="s">
        <v>6</v>
      </c>
      <c r="AO376" s="9">
        <f t="shared" si="117"/>
        <v>-5793.0781125000012</v>
      </c>
      <c r="AP376" s="37">
        <f t="shared" si="116"/>
        <v>-5793.0781125000012</v>
      </c>
      <c r="AQ376" s="9">
        <f t="shared" si="118"/>
        <v>-5793.0781125000012</v>
      </c>
      <c r="AR376" s="31">
        <v>45096</v>
      </c>
      <c r="AS376" s="32">
        <v>3.5510000000000002</v>
      </c>
      <c r="AT376" s="10"/>
      <c r="BU376" s="1"/>
      <c r="CC376" s="11"/>
      <c r="CD376" s="11"/>
    </row>
    <row r="377" spans="1:82" ht="15" customHeight="1" x14ac:dyDescent="0.25">
      <c r="A377">
        <v>22403</v>
      </c>
      <c r="B377" t="s">
        <v>485</v>
      </c>
      <c r="C377" t="s">
        <v>486</v>
      </c>
      <c r="D377">
        <v>11704</v>
      </c>
      <c r="E377" t="s">
        <v>127</v>
      </c>
      <c r="F377" t="s">
        <v>3</v>
      </c>
      <c r="G377" t="s">
        <v>4</v>
      </c>
      <c r="H377" t="s">
        <v>487</v>
      </c>
      <c r="I377" s="1"/>
      <c r="J377" s="1">
        <v>44927</v>
      </c>
      <c r="K377" s="1">
        <v>45017</v>
      </c>
      <c r="L377" s="1">
        <v>44927</v>
      </c>
      <c r="M377" s="2">
        <v>452071.97</v>
      </c>
      <c r="N377" t="s">
        <v>6</v>
      </c>
      <c r="O377">
        <v>1.67E-2</v>
      </c>
      <c r="P377" t="s">
        <v>8</v>
      </c>
      <c r="Q377" s="4"/>
      <c r="R377" s="1">
        <v>44927</v>
      </c>
      <c r="S377" s="1">
        <v>44927</v>
      </c>
      <c r="T377" s="1">
        <v>45017</v>
      </c>
      <c r="U377" s="1">
        <v>44927</v>
      </c>
      <c r="V377" s="5">
        <v>0.25</v>
      </c>
      <c r="W377">
        <v>90</v>
      </c>
      <c r="X377" s="6">
        <v>0</v>
      </c>
      <c r="Y377" s="6">
        <v>0</v>
      </c>
      <c r="Z377" s="6">
        <v>-1887.4004747499998</v>
      </c>
      <c r="AA377" s="6">
        <v>-1887.4004747499998</v>
      </c>
      <c r="AB377">
        <v>0</v>
      </c>
      <c r="AC377">
        <v>0</v>
      </c>
      <c r="AD377" s="7">
        <v>452071.97</v>
      </c>
      <c r="AE377" s="13">
        <v>1.67E-2</v>
      </c>
      <c r="AF377" s="8">
        <v>0</v>
      </c>
      <c r="AG377" s="6">
        <v>0</v>
      </c>
      <c r="AH377" s="6">
        <v>0</v>
      </c>
      <c r="AI377" s="9">
        <v>-1887.4004747499998</v>
      </c>
      <c r="AJ377" t="s">
        <v>6</v>
      </c>
      <c r="AO377" s="9">
        <f t="shared" si="117"/>
        <v>-1887.4004747499998</v>
      </c>
      <c r="AP377" s="37">
        <f t="shared" si="116"/>
        <v>-1887.4004747499998</v>
      </c>
      <c r="AQ377" s="9">
        <f t="shared" si="118"/>
        <v>-1887.4004747499998</v>
      </c>
      <c r="AR377" s="31">
        <v>45097</v>
      </c>
      <c r="AS377" s="32">
        <v>3.5870000000000002</v>
      </c>
      <c r="AT377" s="10"/>
      <c r="BU377" s="1"/>
      <c r="CC377" s="11"/>
      <c r="CD377" s="11"/>
    </row>
    <row r="378" spans="1:82" ht="15" customHeight="1" x14ac:dyDescent="0.25">
      <c r="A378">
        <v>48236</v>
      </c>
      <c r="B378" t="s">
        <v>488</v>
      </c>
      <c r="C378" t="s">
        <v>489</v>
      </c>
      <c r="D378">
        <v>11705</v>
      </c>
      <c r="E378" t="s">
        <v>127</v>
      </c>
      <c r="F378" t="s">
        <v>3</v>
      </c>
      <c r="G378" t="s">
        <v>4</v>
      </c>
      <c r="H378" t="s">
        <v>452</v>
      </c>
      <c r="I378" s="1"/>
      <c r="J378" s="1">
        <v>44927</v>
      </c>
      <c r="K378" s="1">
        <v>44958</v>
      </c>
      <c r="L378" s="1">
        <v>44927</v>
      </c>
      <c r="M378" s="2">
        <v>2266361.2200000002</v>
      </c>
      <c r="N378" t="s">
        <v>6</v>
      </c>
      <c r="O378">
        <v>3.2899999999999999E-2</v>
      </c>
      <c r="P378" t="s">
        <v>8</v>
      </c>
      <c r="Q378" s="4"/>
      <c r="R378" s="1">
        <v>44927</v>
      </c>
      <c r="S378" s="1">
        <v>44927</v>
      </c>
      <c r="T378" s="1">
        <v>44958</v>
      </c>
      <c r="U378" s="1">
        <v>44927</v>
      </c>
      <c r="V378" s="5">
        <v>8.611111111111111E-2</v>
      </c>
      <c r="W378">
        <v>31</v>
      </c>
      <c r="X378" s="6">
        <v>0</v>
      </c>
      <c r="Y378" s="6">
        <v>0</v>
      </c>
      <c r="Z378" s="6">
        <v>-6420.7272452166671</v>
      </c>
      <c r="AA378" s="6">
        <v>-6420.7272452166671</v>
      </c>
      <c r="AB378">
        <v>0</v>
      </c>
      <c r="AC378">
        <v>0</v>
      </c>
      <c r="AD378" s="7">
        <v>2266361.2200000002</v>
      </c>
      <c r="AE378" s="13">
        <v>3.2899999999999999E-2</v>
      </c>
      <c r="AF378" s="8">
        <v>0</v>
      </c>
      <c r="AG378" s="6">
        <v>0</v>
      </c>
      <c r="AH378" s="6">
        <v>0</v>
      </c>
      <c r="AI378" s="9">
        <v>-6420.7272452166671</v>
      </c>
      <c r="AJ378" t="s">
        <v>6</v>
      </c>
      <c r="AO378" s="9">
        <f t="shared" si="117"/>
        <v>-6420.7272452166671</v>
      </c>
      <c r="AP378" s="37">
        <f t="shared" si="116"/>
        <v>-6420.7272452166671</v>
      </c>
      <c r="AQ378" s="9">
        <f t="shared" si="118"/>
        <v>-6420.7272452166671</v>
      </c>
      <c r="AR378" s="31">
        <v>45098</v>
      </c>
      <c r="AS378" s="32">
        <v>3.5680000000000001</v>
      </c>
      <c r="AT378" s="10"/>
      <c r="BU378" s="1"/>
      <c r="CC378" s="11"/>
      <c r="CD378" s="11"/>
    </row>
    <row r="379" spans="1:82" ht="15" customHeight="1" x14ac:dyDescent="0.25">
      <c r="A379">
        <v>48237</v>
      </c>
      <c r="B379" t="s">
        <v>488</v>
      </c>
      <c r="C379" t="s">
        <v>489</v>
      </c>
      <c r="D379">
        <v>11705</v>
      </c>
      <c r="E379" t="s">
        <v>127</v>
      </c>
      <c r="F379" t="s">
        <v>3</v>
      </c>
      <c r="G379" t="s">
        <v>4</v>
      </c>
      <c r="H379" t="s">
        <v>452</v>
      </c>
      <c r="I379" s="1"/>
      <c r="J379" s="1">
        <v>44958</v>
      </c>
      <c r="K379" s="1">
        <v>44986</v>
      </c>
      <c r="L379" s="1">
        <v>44958</v>
      </c>
      <c r="M379" s="2">
        <v>2250989.7200000002</v>
      </c>
      <c r="N379" t="s">
        <v>6</v>
      </c>
      <c r="O379">
        <v>3.2899999999999999E-2</v>
      </c>
      <c r="P379" t="s">
        <v>8</v>
      </c>
      <c r="Q379" s="4"/>
      <c r="R379" s="1">
        <v>44958</v>
      </c>
      <c r="S379" s="1">
        <v>44958</v>
      </c>
      <c r="T379" s="1">
        <v>44986</v>
      </c>
      <c r="U379" s="1">
        <v>44958</v>
      </c>
      <c r="V379" s="5">
        <v>7.7777777777777779E-2</v>
      </c>
      <c r="W379">
        <v>28</v>
      </c>
      <c r="X379" s="6">
        <v>0</v>
      </c>
      <c r="Y379" s="6">
        <v>0</v>
      </c>
      <c r="Z379" s="6">
        <v>-5760.0325835111116</v>
      </c>
      <c r="AA379" s="6">
        <v>-5760.0325835111116</v>
      </c>
      <c r="AB379">
        <v>0</v>
      </c>
      <c r="AC379">
        <v>0</v>
      </c>
      <c r="AD379" s="7">
        <v>2250989.7200000002</v>
      </c>
      <c r="AE379" s="13">
        <v>3.2899999999999999E-2</v>
      </c>
      <c r="AF379" s="8">
        <v>0</v>
      </c>
      <c r="AG379" s="6">
        <v>0</v>
      </c>
      <c r="AH379" s="6">
        <v>0</v>
      </c>
      <c r="AI379" s="9">
        <v>-5760.0325835111116</v>
      </c>
      <c r="AJ379" t="s">
        <v>6</v>
      </c>
      <c r="AO379" s="9">
        <f t="shared" si="117"/>
        <v>-5760.0325835111116</v>
      </c>
      <c r="AP379" s="37">
        <f t="shared" si="116"/>
        <v>-5760.0325835111116</v>
      </c>
      <c r="AQ379" s="9">
        <f t="shared" si="118"/>
        <v>-5760.0325835111116</v>
      </c>
      <c r="AR379" s="31">
        <v>45099</v>
      </c>
      <c r="AS379" s="32">
        <v>3.6</v>
      </c>
      <c r="AT379" s="10"/>
      <c r="BU379" s="1"/>
      <c r="CC379" s="11"/>
      <c r="CD379" s="11"/>
    </row>
    <row r="380" spans="1:82" ht="15" customHeight="1" x14ac:dyDescent="0.25">
      <c r="A380">
        <v>48238</v>
      </c>
      <c r="B380" t="s">
        <v>488</v>
      </c>
      <c r="C380" t="s">
        <v>489</v>
      </c>
      <c r="D380">
        <v>11705</v>
      </c>
      <c r="E380" t="s">
        <v>127</v>
      </c>
      <c r="F380" t="s">
        <v>3</v>
      </c>
      <c r="G380" t="s">
        <v>4</v>
      </c>
      <c r="H380" t="s">
        <v>452</v>
      </c>
      <c r="I380" s="1"/>
      <c r="J380" s="1">
        <v>44986</v>
      </c>
      <c r="K380" s="1">
        <v>45017</v>
      </c>
      <c r="L380" s="1">
        <v>44986</v>
      </c>
      <c r="M380" s="2">
        <v>2235575.9500000002</v>
      </c>
      <c r="N380" t="s">
        <v>6</v>
      </c>
      <c r="O380">
        <v>3.2899999999999999E-2</v>
      </c>
      <c r="P380" t="s">
        <v>8</v>
      </c>
      <c r="Q380" s="4"/>
      <c r="R380" s="1">
        <v>44986</v>
      </c>
      <c r="S380" s="1">
        <v>44986</v>
      </c>
      <c r="T380" s="1">
        <v>45017</v>
      </c>
      <c r="U380" s="1">
        <v>44986</v>
      </c>
      <c r="V380" s="5">
        <v>8.611111111111111E-2</v>
      </c>
      <c r="W380">
        <v>31</v>
      </c>
      <c r="X380" s="6">
        <v>0</v>
      </c>
      <c r="Y380" s="6">
        <v>0</v>
      </c>
      <c r="Z380" s="6">
        <v>-6333.5108650138891</v>
      </c>
      <c r="AA380" s="6">
        <v>-6333.5108650138891</v>
      </c>
      <c r="AB380">
        <v>0</v>
      </c>
      <c r="AC380">
        <v>0</v>
      </c>
      <c r="AD380" s="7">
        <v>2235575.9500000002</v>
      </c>
      <c r="AE380" s="13">
        <v>3.2899999999999999E-2</v>
      </c>
      <c r="AF380" s="8">
        <v>0</v>
      </c>
      <c r="AG380" s="6">
        <v>0</v>
      </c>
      <c r="AH380" s="6">
        <v>0</v>
      </c>
      <c r="AI380" s="9">
        <v>-6333.5108650138891</v>
      </c>
      <c r="AJ380" t="s">
        <v>6</v>
      </c>
      <c r="AO380" s="9">
        <f t="shared" si="117"/>
        <v>-6333.5108650138891</v>
      </c>
      <c r="AP380" s="37">
        <f t="shared" si="116"/>
        <v>-6333.5108650138891</v>
      </c>
      <c r="AQ380" s="9">
        <f t="shared" si="118"/>
        <v>-6333.5108650138891</v>
      </c>
      <c r="AR380" s="31">
        <v>45100</v>
      </c>
      <c r="AS380" s="32">
        <v>3.61</v>
      </c>
      <c r="AT380" s="10"/>
      <c r="BU380" s="1"/>
      <c r="CC380" s="11"/>
      <c r="CD380" s="11"/>
    </row>
    <row r="381" spans="1:82" ht="15" customHeight="1" x14ac:dyDescent="0.25">
      <c r="A381">
        <v>48239</v>
      </c>
      <c r="B381" t="s">
        <v>488</v>
      </c>
      <c r="C381" t="s">
        <v>489</v>
      </c>
      <c r="D381">
        <v>11705</v>
      </c>
      <c r="E381" t="s">
        <v>127</v>
      </c>
      <c r="F381" t="s">
        <v>3</v>
      </c>
      <c r="G381" t="s">
        <v>4</v>
      </c>
      <c r="H381" t="s">
        <v>452</v>
      </c>
      <c r="I381" s="1"/>
      <c r="J381" s="1">
        <v>45017</v>
      </c>
      <c r="K381" s="1">
        <v>45047</v>
      </c>
      <c r="L381" s="1">
        <v>45017</v>
      </c>
      <c r="M381" s="2">
        <v>2220119.7999999998</v>
      </c>
      <c r="N381" t="s">
        <v>6</v>
      </c>
      <c r="O381">
        <v>3.2899999999999999E-2</v>
      </c>
      <c r="P381" t="s">
        <v>8</v>
      </c>
      <c r="Q381" s="4"/>
      <c r="R381" s="1">
        <v>45017</v>
      </c>
      <c r="S381" s="1">
        <v>45017</v>
      </c>
      <c r="T381" s="1">
        <v>45047</v>
      </c>
      <c r="U381" s="1">
        <v>45017</v>
      </c>
      <c r="V381" s="5">
        <v>8.3333333333333329E-2</v>
      </c>
      <c r="W381">
        <v>30</v>
      </c>
      <c r="X381" s="6">
        <v>0</v>
      </c>
      <c r="Y381" s="6">
        <v>0</v>
      </c>
      <c r="Z381" s="6">
        <v>-6086.8284516666654</v>
      </c>
      <c r="AA381" s="6">
        <v>-6086.8284516666654</v>
      </c>
      <c r="AB381">
        <v>0</v>
      </c>
      <c r="AC381">
        <v>0</v>
      </c>
      <c r="AD381" s="7">
        <v>2220119.7999999998</v>
      </c>
      <c r="AE381" s="13">
        <v>3.2899999999999999E-2</v>
      </c>
      <c r="AF381" s="8">
        <v>0</v>
      </c>
      <c r="AG381" s="6">
        <v>0</v>
      </c>
      <c r="AH381" s="6">
        <v>0</v>
      </c>
      <c r="AI381" s="9">
        <v>-6086.8284516666654</v>
      </c>
      <c r="AJ381" t="s">
        <v>6</v>
      </c>
      <c r="AO381" s="9">
        <f t="shared" si="117"/>
        <v>-6086.8284516666654</v>
      </c>
      <c r="AP381" s="37">
        <f t="shared" si="116"/>
        <v>-6086.8284516666654</v>
      </c>
      <c r="AQ381" s="9">
        <f t="shared" si="118"/>
        <v>-6086.8284516666654</v>
      </c>
      <c r="AR381" s="31">
        <v>45103</v>
      </c>
      <c r="AS381" s="32">
        <v>3.577</v>
      </c>
      <c r="AT381" s="10"/>
      <c r="BU381" s="1"/>
      <c r="CC381" s="11"/>
      <c r="CD381" s="11"/>
    </row>
    <row r="382" spans="1:82" ht="15" customHeight="1" x14ac:dyDescent="0.25">
      <c r="A382">
        <v>48240</v>
      </c>
      <c r="B382" t="s">
        <v>488</v>
      </c>
      <c r="C382" t="s">
        <v>489</v>
      </c>
      <c r="D382">
        <v>11705</v>
      </c>
      <c r="E382" t="s">
        <v>127</v>
      </c>
      <c r="F382" t="s">
        <v>3</v>
      </c>
      <c r="G382" t="s">
        <v>4</v>
      </c>
      <c r="H382" t="s">
        <v>452</v>
      </c>
      <c r="I382" s="1"/>
      <c r="J382" s="1">
        <v>45047</v>
      </c>
      <c r="K382" s="1">
        <v>45078</v>
      </c>
      <c r="L382" s="1">
        <v>45047</v>
      </c>
      <c r="M382" s="2">
        <v>2204621.14</v>
      </c>
      <c r="N382" t="s">
        <v>6</v>
      </c>
      <c r="O382">
        <v>3.2899999999999999E-2</v>
      </c>
      <c r="P382" t="s">
        <v>8</v>
      </c>
      <c r="Q382" s="4"/>
      <c r="R382" s="1">
        <v>45047</v>
      </c>
      <c r="S382" s="1">
        <v>45047</v>
      </c>
      <c r="T382" s="1">
        <v>45078</v>
      </c>
      <c r="U382" s="1">
        <v>45047</v>
      </c>
      <c r="V382" s="5">
        <v>8.611111111111111E-2</v>
      </c>
      <c r="W382">
        <v>31</v>
      </c>
      <c r="X382" s="6">
        <v>0</v>
      </c>
      <c r="Y382" s="6">
        <v>0</v>
      </c>
      <c r="Z382" s="6">
        <v>-6245.8141685722221</v>
      </c>
      <c r="AA382" s="6">
        <v>-6245.8141685722221</v>
      </c>
      <c r="AB382">
        <v>0</v>
      </c>
      <c r="AC382">
        <v>0</v>
      </c>
      <c r="AD382" s="7">
        <v>2204621.14</v>
      </c>
      <c r="AE382" s="13">
        <v>3.2899999999999999E-2</v>
      </c>
      <c r="AF382" s="8">
        <v>0</v>
      </c>
      <c r="AG382" s="6">
        <v>0</v>
      </c>
      <c r="AH382" s="6">
        <v>0</v>
      </c>
      <c r="AI382" s="9">
        <v>-6245.8141685722221</v>
      </c>
      <c r="AJ382" t="s">
        <v>6</v>
      </c>
      <c r="AO382" s="9">
        <f t="shared" si="117"/>
        <v>-6245.8141685722221</v>
      </c>
      <c r="AP382" s="37">
        <f t="shared" si="116"/>
        <v>-6245.8141685722221</v>
      </c>
      <c r="AQ382" s="9">
        <f t="shared" si="118"/>
        <v>-6245.8141685722221</v>
      </c>
      <c r="AR382" s="31">
        <v>45104</v>
      </c>
      <c r="AS382" s="32">
        <v>3.5539999999999998</v>
      </c>
      <c r="AT382" s="10"/>
      <c r="BU382" s="1"/>
      <c r="CC382" s="11"/>
      <c r="CD382" s="11"/>
    </row>
    <row r="383" spans="1:82" ht="15" customHeight="1" x14ac:dyDescent="0.25">
      <c r="A383">
        <v>48517</v>
      </c>
      <c r="B383" t="s">
        <v>490</v>
      </c>
      <c r="C383" t="s">
        <v>491</v>
      </c>
      <c r="D383">
        <v>11706</v>
      </c>
      <c r="E383" t="s">
        <v>127</v>
      </c>
      <c r="F383" t="s">
        <v>3</v>
      </c>
      <c r="G383" t="s">
        <v>4</v>
      </c>
      <c r="H383" t="s">
        <v>452</v>
      </c>
      <c r="I383" s="1"/>
      <c r="J383" s="1">
        <v>44927</v>
      </c>
      <c r="K383" s="1">
        <v>44958</v>
      </c>
      <c r="L383" s="1">
        <v>44927</v>
      </c>
      <c r="M383" s="2">
        <v>2183232.96</v>
      </c>
      <c r="N383" t="s">
        <v>6</v>
      </c>
      <c r="O383">
        <v>2.3E-2</v>
      </c>
      <c r="P383" t="s">
        <v>8</v>
      </c>
      <c r="Q383" s="4"/>
      <c r="R383" s="1">
        <v>44927</v>
      </c>
      <c r="S383" s="1">
        <v>44927</v>
      </c>
      <c r="T383" s="1">
        <v>44958</v>
      </c>
      <c r="U383" s="1">
        <v>44927</v>
      </c>
      <c r="V383" s="5">
        <v>8.611111111111111E-2</v>
      </c>
      <c r="W383">
        <v>31</v>
      </c>
      <c r="X383" s="6">
        <v>0</v>
      </c>
      <c r="Y383" s="6">
        <v>0</v>
      </c>
      <c r="Z383" s="6">
        <v>-4324.0141679999997</v>
      </c>
      <c r="AA383" s="6">
        <v>-4324.0141679999997</v>
      </c>
      <c r="AB383">
        <v>0</v>
      </c>
      <c r="AC383">
        <v>0</v>
      </c>
      <c r="AD383" s="7">
        <v>2183232.96</v>
      </c>
      <c r="AE383" s="13">
        <v>2.3E-2</v>
      </c>
      <c r="AF383" s="8">
        <v>0</v>
      </c>
      <c r="AG383" s="6">
        <v>0</v>
      </c>
      <c r="AH383" s="6">
        <v>0</v>
      </c>
      <c r="AI383" s="9">
        <v>-4324.0141679999997</v>
      </c>
      <c r="AJ383" t="s">
        <v>6</v>
      </c>
      <c r="AO383" s="9">
        <f t="shared" si="117"/>
        <v>-4324.0141679999997</v>
      </c>
      <c r="AP383" s="37">
        <f t="shared" si="116"/>
        <v>-4324.0141679999997</v>
      </c>
      <c r="AQ383" s="9">
        <f t="shared" si="118"/>
        <v>-4324.0141679999997</v>
      </c>
      <c r="AR383" s="31">
        <v>45105</v>
      </c>
      <c r="AS383" s="32">
        <v>3.5979999999999999</v>
      </c>
      <c r="AT383" s="10"/>
      <c r="BU383" s="1"/>
      <c r="CC383" s="11"/>
      <c r="CD383" s="11"/>
    </row>
    <row r="384" spans="1:82" ht="15" customHeight="1" x14ac:dyDescent="0.25">
      <c r="A384">
        <v>48518</v>
      </c>
      <c r="B384" t="s">
        <v>490</v>
      </c>
      <c r="C384" t="s">
        <v>491</v>
      </c>
      <c r="D384">
        <v>11706</v>
      </c>
      <c r="E384" t="s">
        <v>127</v>
      </c>
      <c r="F384" t="s">
        <v>3</v>
      </c>
      <c r="G384" t="s">
        <v>4</v>
      </c>
      <c r="H384" t="s">
        <v>452</v>
      </c>
      <c r="I384" s="1"/>
      <c r="J384" s="1">
        <v>44958</v>
      </c>
      <c r="K384" s="1">
        <v>44986</v>
      </c>
      <c r="L384" s="1">
        <v>44958</v>
      </c>
      <c r="M384" s="2">
        <v>2167869.42</v>
      </c>
      <c r="N384" t="s">
        <v>6</v>
      </c>
      <c r="O384">
        <v>2.3E-2</v>
      </c>
      <c r="P384" t="s">
        <v>8</v>
      </c>
      <c r="Q384" s="4"/>
      <c r="R384" s="1">
        <v>44958</v>
      </c>
      <c r="S384" s="1">
        <v>44958</v>
      </c>
      <c r="T384" s="1">
        <v>44986</v>
      </c>
      <c r="U384" s="1">
        <v>44958</v>
      </c>
      <c r="V384" s="5">
        <v>7.7777777777777779E-2</v>
      </c>
      <c r="W384">
        <v>28</v>
      </c>
      <c r="X384" s="6">
        <v>0</v>
      </c>
      <c r="Y384" s="6">
        <v>0</v>
      </c>
      <c r="Z384" s="6">
        <v>-3878.0775180000001</v>
      </c>
      <c r="AA384" s="6">
        <v>-3878.0775180000001</v>
      </c>
      <c r="AB384">
        <v>0</v>
      </c>
      <c r="AC384">
        <v>0</v>
      </c>
      <c r="AD384" s="7">
        <v>2167869.42</v>
      </c>
      <c r="AE384" s="13">
        <v>2.3E-2</v>
      </c>
      <c r="AF384" s="8">
        <v>0</v>
      </c>
      <c r="AG384" s="6">
        <v>0</v>
      </c>
      <c r="AH384" s="6">
        <v>0</v>
      </c>
      <c r="AI384" s="9">
        <v>-3878.0775180000001</v>
      </c>
      <c r="AJ384" t="s">
        <v>6</v>
      </c>
      <c r="AO384" s="9">
        <f t="shared" si="117"/>
        <v>-3878.0775180000001</v>
      </c>
      <c r="AP384" s="37">
        <f t="shared" si="116"/>
        <v>-3878.0775180000001</v>
      </c>
      <c r="AQ384" s="9">
        <f t="shared" si="118"/>
        <v>-3878.0775180000001</v>
      </c>
      <c r="AR384" s="31">
        <v>45106</v>
      </c>
      <c r="AS384" s="32">
        <v>3.5870000000000002</v>
      </c>
      <c r="AT384" s="10"/>
      <c r="BU384" s="1"/>
      <c r="CC384" s="11"/>
      <c r="CD384" s="11"/>
    </row>
    <row r="385" spans="1:82" ht="15" customHeight="1" x14ac:dyDescent="0.25">
      <c r="A385">
        <v>48519</v>
      </c>
      <c r="B385" t="s">
        <v>490</v>
      </c>
      <c r="C385" t="s">
        <v>491</v>
      </c>
      <c r="D385">
        <v>11706</v>
      </c>
      <c r="E385" t="s">
        <v>127</v>
      </c>
      <c r="F385" t="s">
        <v>3</v>
      </c>
      <c r="G385" t="s">
        <v>4</v>
      </c>
      <c r="H385" t="s">
        <v>452</v>
      </c>
      <c r="I385" s="1"/>
      <c r="J385" s="1">
        <v>44986</v>
      </c>
      <c r="K385" s="1">
        <v>45017</v>
      </c>
      <c r="L385" s="1">
        <v>44986</v>
      </c>
      <c r="M385" s="2">
        <v>2152476.4300000002</v>
      </c>
      <c r="N385" t="s">
        <v>6</v>
      </c>
      <c r="O385">
        <v>2.3E-2</v>
      </c>
      <c r="P385" t="s">
        <v>8</v>
      </c>
      <c r="Q385" s="4"/>
      <c r="R385" s="1">
        <v>44986</v>
      </c>
      <c r="S385" s="1">
        <v>44986</v>
      </c>
      <c r="T385" s="1">
        <v>45017</v>
      </c>
      <c r="U385" s="1">
        <v>44986</v>
      </c>
      <c r="V385" s="5">
        <v>8.611111111111111E-2</v>
      </c>
      <c r="W385">
        <v>31</v>
      </c>
      <c r="X385" s="6">
        <v>0</v>
      </c>
      <c r="Y385" s="6">
        <v>0</v>
      </c>
      <c r="Z385" s="6">
        <v>-4263.0991516388895</v>
      </c>
      <c r="AA385" s="6">
        <v>-4263.0991516388895</v>
      </c>
      <c r="AB385">
        <v>0</v>
      </c>
      <c r="AC385">
        <v>0</v>
      </c>
      <c r="AD385" s="7">
        <v>2152476.4300000002</v>
      </c>
      <c r="AE385" s="13">
        <v>2.3E-2</v>
      </c>
      <c r="AF385" s="8">
        <v>0</v>
      </c>
      <c r="AG385" s="6">
        <v>0</v>
      </c>
      <c r="AH385" s="6">
        <v>0</v>
      </c>
      <c r="AI385" s="9">
        <v>-4263.0991516388895</v>
      </c>
      <c r="AJ385" t="s">
        <v>6</v>
      </c>
      <c r="AO385" s="9">
        <f t="shared" si="117"/>
        <v>-4263.0991516388895</v>
      </c>
      <c r="AP385" s="37">
        <f t="shared" si="116"/>
        <v>-4263.0991516388895</v>
      </c>
      <c r="AQ385" s="9">
        <f t="shared" si="118"/>
        <v>-4263.0991516388895</v>
      </c>
      <c r="AR385" s="31">
        <v>45107</v>
      </c>
      <c r="AS385" s="32">
        <v>3.577</v>
      </c>
      <c r="AT385" s="10"/>
      <c r="BU385" s="1"/>
      <c r="CC385" s="11"/>
      <c r="CD385" s="11"/>
    </row>
    <row r="386" spans="1:82" ht="15" customHeight="1" x14ac:dyDescent="0.25">
      <c r="A386">
        <v>48520</v>
      </c>
      <c r="B386" t="s">
        <v>490</v>
      </c>
      <c r="C386" t="s">
        <v>491</v>
      </c>
      <c r="D386">
        <v>11706</v>
      </c>
      <c r="E386" t="s">
        <v>127</v>
      </c>
      <c r="F386" t="s">
        <v>3</v>
      </c>
      <c r="G386" t="s">
        <v>4</v>
      </c>
      <c r="H386" t="s">
        <v>452</v>
      </c>
      <c r="I386" s="1"/>
      <c r="J386" s="1">
        <v>45017</v>
      </c>
      <c r="K386" s="1">
        <v>45047</v>
      </c>
      <c r="L386" s="1">
        <v>45017</v>
      </c>
      <c r="M386" s="2">
        <v>2137053.94</v>
      </c>
      <c r="N386" t="s">
        <v>6</v>
      </c>
      <c r="O386">
        <v>2.3E-2</v>
      </c>
      <c r="P386" t="s">
        <v>8</v>
      </c>
      <c r="Q386" s="4"/>
      <c r="R386" s="1">
        <v>45017</v>
      </c>
      <c r="S386" s="1">
        <v>45017</v>
      </c>
      <c r="T386" s="1">
        <v>45047</v>
      </c>
      <c r="U386" s="1">
        <v>45017</v>
      </c>
      <c r="V386" s="5">
        <v>8.3333333333333329E-2</v>
      </c>
      <c r="W386">
        <v>30</v>
      </c>
      <c r="X386" s="6">
        <v>0</v>
      </c>
      <c r="Y386" s="6">
        <v>0</v>
      </c>
      <c r="Z386" s="6">
        <v>-4096.0200516666664</v>
      </c>
      <c r="AA386" s="6">
        <v>-4096.0200516666664</v>
      </c>
      <c r="AB386">
        <v>0</v>
      </c>
      <c r="AC386">
        <v>0</v>
      </c>
      <c r="AD386" s="7">
        <v>2137053.94</v>
      </c>
      <c r="AE386" s="13">
        <v>2.3E-2</v>
      </c>
      <c r="AF386" s="8">
        <v>0</v>
      </c>
      <c r="AG386" s="6">
        <v>0</v>
      </c>
      <c r="AH386" s="6">
        <v>0</v>
      </c>
      <c r="AI386" s="9">
        <v>-4096.0200516666664</v>
      </c>
      <c r="AJ386" t="s">
        <v>6</v>
      </c>
      <c r="AO386" s="9">
        <f t="shared" si="117"/>
        <v>-4096.0200516666664</v>
      </c>
      <c r="AP386" s="37">
        <f t="shared" si="116"/>
        <v>-4096.0200516666664</v>
      </c>
      <c r="AQ386" s="9">
        <f t="shared" si="118"/>
        <v>-4096.0200516666664</v>
      </c>
      <c r="AR386" s="31">
        <v>45110</v>
      </c>
      <c r="AS386" s="32">
        <v>3.597</v>
      </c>
      <c r="AT386" s="10"/>
      <c r="BU386" s="1"/>
      <c r="CC386" s="11"/>
      <c r="CD386" s="11"/>
    </row>
    <row r="387" spans="1:82" ht="15" customHeight="1" x14ac:dyDescent="0.25">
      <c r="A387">
        <v>48521</v>
      </c>
      <c r="B387" t="s">
        <v>490</v>
      </c>
      <c r="C387" t="s">
        <v>491</v>
      </c>
      <c r="D387">
        <v>11706</v>
      </c>
      <c r="E387" t="s">
        <v>127</v>
      </c>
      <c r="F387" t="s">
        <v>3</v>
      </c>
      <c r="G387" t="s">
        <v>4</v>
      </c>
      <c r="H387" t="s">
        <v>452</v>
      </c>
      <c r="I387" s="1"/>
      <c r="J387" s="1">
        <v>45047</v>
      </c>
      <c r="K387" s="1">
        <v>45078</v>
      </c>
      <c r="L387" s="1">
        <v>45047</v>
      </c>
      <c r="M387" s="2">
        <v>2121601.89</v>
      </c>
      <c r="N387" t="s">
        <v>6</v>
      </c>
      <c r="O387">
        <v>2.3E-2</v>
      </c>
      <c r="P387" t="s">
        <v>8</v>
      </c>
      <c r="Q387" s="4"/>
      <c r="R387" s="1">
        <v>45047</v>
      </c>
      <c r="S387" s="1">
        <v>45047</v>
      </c>
      <c r="T387" s="1">
        <v>45078</v>
      </c>
      <c r="U387" s="1">
        <v>45047</v>
      </c>
      <c r="V387" s="5">
        <v>8.611111111111111E-2</v>
      </c>
      <c r="W387">
        <v>31</v>
      </c>
      <c r="X387" s="6">
        <v>0</v>
      </c>
      <c r="Y387" s="6">
        <v>0</v>
      </c>
      <c r="Z387" s="6">
        <v>-4201.950409916667</v>
      </c>
      <c r="AA387" s="6">
        <v>-4201.950409916667</v>
      </c>
      <c r="AB387">
        <v>0</v>
      </c>
      <c r="AC387">
        <v>0</v>
      </c>
      <c r="AD387" s="7">
        <v>2121601.89</v>
      </c>
      <c r="AE387" s="13">
        <v>2.3E-2</v>
      </c>
      <c r="AF387" s="8">
        <v>0</v>
      </c>
      <c r="AG387" s="6">
        <v>0</v>
      </c>
      <c r="AH387" s="6">
        <v>0</v>
      </c>
      <c r="AI387" s="9">
        <v>-4201.950409916667</v>
      </c>
      <c r="AJ387" t="s">
        <v>6</v>
      </c>
      <c r="AO387" s="9">
        <f t="shared" si="117"/>
        <v>-4201.950409916667</v>
      </c>
      <c r="AP387" s="37">
        <f t="shared" ref="AP387:AP450" si="119">AI387</f>
        <v>-4201.950409916667</v>
      </c>
      <c r="AQ387" s="9">
        <f t="shared" si="118"/>
        <v>-4201.950409916667</v>
      </c>
      <c r="AR387" s="31">
        <v>45111</v>
      </c>
      <c r="AS387" s="32">
        <v>3.613</v>
      </c>
      <c r="AT387" s="10"/>
      <c r="BU387" s="1"/>
      <c r="CC387" s="11"/>
      <c r="CD387" s="11"/>
    </row>
    <row r="388" spans="1:82" ht="15" customHeight="1" x14ac:dyDescent="0.25">
      <c r="A388">
        <v>47120</v>
      </c>
      <c r="B388" t="s">
        <v>492</v>
      </c>
      <c r="C388" t="s">
        <v>493</v>
      </c>
      <c r="D388">
        <v>11707</v>
      </c>
      <c r="E388" t="s">
        <v>127</v>
      </c>
      <c r="F388" t="s">
        <v>3</v>
      </c>
      <c r="G388" t="s">
        <v>4</v>
      </c>
      <c r="H388" t="s">
        <v>438</v>
      </c>
      <c r="I388" s="1"/>
      <c r="J388" s="1">
        <v>44927</v>
      </c>
      <c r="K388" s="1">
        <v>44958</v>
      </c>
      <c r="L388" s="1">
        <v>44927</v>
      </c>
      <c r="M388" s="2">
        <v>2304564.64</v>
      </c>
      <c r="N388" t="s">
        <v>6</v>
      </c>
      <c r="O388">
        <v>0</v>
      </c>
      <c r="P388" t="s">
        <v>8</v>
      </c>
      <c r="Q388" s="4"/>
      <c r="R388" s="1">
        <v>44927</v>
      </c>
      <c r="S388" s="1">
        <v>44927</v>
      </c>
      <c r="T388" s="1">
        <v>44958</v>
      </c>
      <c r="U388" s="1">
        <v>44927</v>
      </c>
      <c r="V388" s="5">
        <v>8.611111111111111E-2</v>
      </c>
      <c r="W388">
        <v>31</v>
      </c>
      <c r="X388" s="6">
        <v>0</v>
      </c>
      <c r="Y388" s="6">
        <v>0</v>
      </c>
      <c r="Z388" s="6">
        <v>0</v>
      </c>
      <c r="AA388" s="6">
        <v>0</v>
      </c>
      <c r="AB388">
        <v>0</v>
      </c>
      <c r="AC388">
        <v>0</v>
      </c>
      <c r="AD388" s="7">
        <v>2304564.64</v>
      </c>
      <c r="AE388" s="13">
        <v>0</v>
      </c>
      <c r="AF388" s="8">
        <v>0</v>
      </c>
      <c r="AG388" s="6">
        <v>0</v>
      </c>
      <c r="AH388" s="6">
        <v>0</v>
      </c>
      <c r="AI388" s="9">
        <v>0</v>
      </c>
      <c r="AJ388" t="s">
        <v>6</v>
      </c>
      <c r="AO388" s="9">
        <f t="shared" si="117"/>
        <v>0</v>
      </c>
      <c r="AP388" s="37">
        <f t="shared" si="119"/>
        <v>0</v>
      </c>
      <c r="AQ388" s="9">
        <f t="shared" si="118"/>
        <v>0</v>
      </c>
      <c r="AR388" s="31">
        <v>45112</v>
      </c>
      <c r="AS388" s="32">
        <v>3.589</v>
      </c>
      <c r="AT388" s="10"/>
      <c r="BU388" s="1"/>
      <c r="CC388" s="11"/>
      <c r="CD388" s="11"/>
    </row>
    <row r="389" spans="1:82" ht="15" customHeight="1" x14ac:dyDescent="0.25">
      <c r="A389">
        <v>47121</v>
      </c>
      <c r="B389" t="s">
        <v>492</v>
      </c>
      <c r="C389" t="s">
        <v>493</v>
      </c>
      <c r="D389">
        <v>11707</v>
      </c>
      <c r="E389" t="s">
        <v>127</v>
      </c>
      <c r="F389" t="s">
        <v>3</v>
      </c>
      <c r="G389" t="s">
        <v>4</v>
      </c>
      <c r="H389" t="s">
        <v>438</v>
      </c>
      <c r="I389" s="1"/>
      <c r="J389" s="1">
        <v>44958</v>
      </c>
      <c r="K389" s="1">
        <v>44986</v>
      </c>
      <c r="L389" s="1">
        <v>44958</v>
      </c>
      <c r="M389" s="2">
        <v>2293211.9300000002</v>
      </c>
      <c r="N389" t="s">
        <v>6</v>
      </c>
      <c r="O389">
        <v>0</v>
      </c>
      <c r="P389" t="s">
        <v>8</v>
      </c>
      <c r="Q389" s="4"/>
      <c r="R389" s="1">
        <v>44958</v>
      </c>
      <c r="S389" s="1">
        <v>44958</v>
      </c>
      <c r="T389" s="1">
        <v>44986</v>
      </c>
      <c r="U389" s="1">
        <v>44958</v>
      </c>
      <c r="V389" s="5">
        <v>7.7777777777777779E-2</v>
      </c>
      <c r="W389">
        <v>28</v>
      </c>
      <c r="X389" s="6">
        <v>0</v>
      </c>
      <c r="Y389" s="6">
        <v>0</v>
      </c>
      <c r="Z389" s="6">
        <v>0</v>
      </c>
      <c r="AA389" s="6">
        <v>0</v>
      </c>
      <c r="AB389">
        <v>0</v>
      </c>
      <c r="AC389">
        <v>0</v>
      </c>
      <c r="AD389" s="7">
        <v>2293211.9300000002</v>
      </c>
      <c r="AE389" s="13">
        <v>0</v>
      </c>
      <c r="AF389" s="8">
        <v>0</v>
      </c>
      <c r="AG389" s="6">
        <v>0</v>
      </c>
      <c r="AH389" s="6">
        <v>0</v>
      </c>
      <c r="AI389" s="9">
        <v>0</v>
      </c>
      <c r="AJ389" t="s">
        <v>6</v>
      </c>
      <c r="AO389" s="9">
        <f t="shared" si="117"/>
        <v>0</v>
      </c>
      <c r="AP389" s="37">
        <f t="shared" si="119"/>
        <v>0</v>
      </c>
      <c r="AQ389" s="9">
        <f t="shared" si="118"/>
        <v>0</v>
      </c>
      <c r="AR389" s="31">
        <v>45113</v>
      </c>
      <c r="AS389" s="32">
        <v>3.6120000000000001</v>
      </c>
      <c r="AT389" s="10"/>
      <c r="BU389" s="1"/>
      <c r="CC389" s="11"/>
      <c r="CD389" s="11"/>
    </row>
    <row r="390" spans="1:82" ht="15" customHeight="1" x14ac:dyDescent="0.25">
      <c r="A390">
        <v>47122</v>
      </c>
      <c r="B390" t="s">
        <v>492</v>
      </c>
      <c r="C390" t="s">
        <v>493</v>
      </c>
      <c r="D390">
        <v>11707</v>
      </c>
      <c r="E390" t="s">
        <v>127</v>
      </c>
      <c r="F390" t="s">
        <v>3</v>
      </c>
      <c r="G390" t="s">
        <v>4</v>
      </c>
      <c r="H390" t="s">
        <v>438</v>
      </c>
      <c r="I390" s="1"/>
      <c r="J390" s="1">
        <v>44986</v>
      </c>
      <c r="K390" s="1">
        <v>45017</v>
      </c>
      <c r="L390" s="1">
        <v>44986</v>
      </c>
      <c r="M390" s="2">
        <v>2281859.2200000002</v>
      </c>
      <c r="N390" t="s">
        <v>6</v>
      </c>
      <c r="O390">
        <v>0</v>
      </c>
      <c r="P390" t="s">
        <v>8</v>
      </c>
      <c r="Q390" s="4"/>
      <c r="R390" s="1">
        <v>44986</v>
      </c>
      <c r="S390" s="1">
        <v>44986</v>
      </c>
      <c r="T390" s="1">
        <v>45017</v>
      </c>
      <c r="U390" s="1">
        <v>44986</v>
      </c>
      <c r="V390" s="5">
        <v>8.611111111111111E-2</v>
      </c>
      <c r="W390">
        <v>31</v>
      </c>
      <c r="X390" s="6">
        <v>0</v>
      </c>
      <c r="Y390" s="6">
        <v>0</v>
      </c>
      <c r="Z390" s="6">
        <v>0</v>
      </c>
      <c r="AA390" s="6">
        <v>0</v>
      </c>
      <c r="AB390">
        <v>0</v>
      </c>
      <c r="AC390">
        <v>0</v>
      </c>
      <c r="AD390" s="7">
        <v>2281859.2200000002</v>
      </c>
      <c r="AE390" s="13">
        <v>0</v>
      </c>
      <c r="AF390" s="8">
        <v>0</v>
      </c>
      <c r="AG390" s="6">
        <v>0</v>
      </c>
      <c r="AH390" s="6">
        <v>0</v>
      </c>
      <c r="AI390" s="9">
        <v>0</v>
      </c>
      <c r="AJ390" t="s">
        <v>6</v>
      </c>
      <c r="AO390" s="9">
        <f t="shared" si="117"/>
        <v>0</v>
      </c>
      <c r="AP390" s="37">
        <f t="shared" si="119"/>
        <v>0</v>
      </c>
      <c r="AQ390" s="9">
        <f t="shared" si="118"/>
        <v>0</v>
      </c>
      <c r="AR390" s="31">
        <v>45114</v>
      </c>
      <c r="AS390" s="32">
        <v>3.64</v>
      </c>
      <c r="AT390" s="10"/>
      <c r="BU390" s="1"/>
      <c r="CC390" s="11"/>
      <c r="CD390" s="11"/>
    </row>
    <row r="391" spans="1:82" ht="15" customHeight="1" x14ac:dyDescent="0.25">
      <c r="A391">
        <v>47123</v>
      </c>
      <c r="B391" t="s">
        <v>492</v>
      </c>
      <c r="C391" t="s">
        <v>493</v>
      </c>
      <c r="D391">
        <v>11707</v>
      </c>
      <c r="E391" t="s">
        <v>127</v>
      </c>
      <c r="F391" t="s">
        <v>3</v>
      </c>
      <c r="G391" t="s">
        <v>4</v>
      </c>
      <c r="H391" t="s">
        <v>438</v>
      </c>
      <c r="I391" s="1"/>
      <c r="J391" s="1">
        <v>45017</v>
      </c>
      <c r="K391" s="1">
        <v>45047</v>
      </c>
      <c r="L391" s="1">
        <v>45017</v>
      </c>
      <c r="M391" s="2">
        <v>2270506.5099999998</v>
      </c>
      <c r="N391" t="s">
        <v>6</v>
      </c>
      <c r="O391">
        <v>0</v>
      </c>
      <c r="P391" t="s">
        <v>8</v>
      </c>
      <c r="Q391" s="4"/>
      <c r="R391" s="1">
        <v>45017</v>
      </c>
      <c r="S391" s="1">
        <v>45017</v>
      </c>
      <c r="T391" s="1">
        <v>45047</v>
      </c>
      <c r="U391" s="1">
        <v>45017</v>
      </c>
      <c r="V391" s="5">
        <v>8.3333333333333329E-2</v>
      </c>
      <c r="W391">
        <v>30</v>
      </c>
      <c r="X391" s="6">
        <v>0</v>
      </c>
      <c r="Y391" s="6">
        <v>0</v>
      </c>
      <c r="Z391" s="6">
        <v>0</v>
      </c>
      <c r="AA391" s="6">
        <v>0</v>
      </c>
      <c r="AB391">
        <v>0</v>
      </c>
      <c r="AC391">
        <v>0</v>
      </c>
      <c r="AD391" s="7">
        <v>2270506.5099999998</v>
      </c>
      <c r="AE391" s="13">
        <v>0</v>
      </c>
      <c r="AF391" s="8">
        <v>0</v>
      </c>
      <c r="AG391" s="6">
        <v>0</v>
      </c>
      <c r="AH391" s="6">
        <v>0</v>
      </c>
      <c r="AI391" s="9">
        <v>0</v>
      </c>
      <c r="AJ391" t="s">
        <v>6</v>
      </c>
      <c r="AO391" s="9">
        <f t="shared" si="117"/>
        <v>0</v>
      </c>
      <c r="AP391" s="37">
        <f t="shared" si="119"/>
        <v>0</v>
      </c>
      <c r="AQ391" s="9">
        <f t="shared" si="118"/>
        <v>0</v>
      </c>
      <c r="AR391" s="31">
        <v>45117</v>
      </c>
      <c r="AS391" s="32">
        <v>3.661</v>
      </c>
      <c r="AT391" s="10"/>
      <c r="BU391" s="1"/>
      <c r="CC391" s="11"/>
      <c r="CD391" s="11"/>
    </row>
    <row r="392" spans="1:82" ht="15" customHeight="1" x14ac:dyDescent="0.25">
      <c r="A392">
        <v>47124</v>
      </c>
      <c r="B392" t="s">
        <v>492</v>
      </c>
      <c r="C392" t="s">
        <v>493</v>
      </c>
      <c r="D392">
        <v>11707</v>
      </c>
      <c r="E392" t="s">
        <v>127</v>
      </c>
      <c r="F392" t="s">
        <v>3</v>
      </c>
      <c r="G392" t="s">
        <v>4</v>
      </c>
      <c r="H392" t="s">
        <v>438</v>
      </c>
      <c r="I392" s="1"/>
      <c r="J392" s="1">
        <v>45047</v>
      </c>
      <c r="K392" s="1">
        <v>45078</v>
      </c>
      <c r="L392" s="1">
        <v>45047</v>
      </c>
      <c r="M392" s="2">
        <v>2259153.7999999998</v>
      </c>
      <c r="N392" t="s">
        <v>6</v>
      </c>
      <c r="O392">
        <v>0</v>
      </c>
      <c r="P392" t="s">
        <v>8</v>
      </c>
      <c r="Q392" s="4"/>
      <c r="R392" s="1">
        <v>45047</v>
      </c>
      <c r="S392" s="1">
        <v>45047</v>
      </c>
      <c r="T392" s="1">
        <v>45078</v>
      </c>
      <c r="U392" s="1">
        <v>45047</v>
      </c>
      <c r="V392" s="5">
        <v>8.611111111111111E-2</v>
      </c>
      <c r="W392">
        <v>31</v>
      </c>
      <c r="X392" s="6">
        <v>0</v>
      </c>
      <c r="Y392" s="6">
        <v>0</v>
      </c>
      <c r="Z392" s="6">
        <v>0</v>
      </c>
      <c r="AA392" s="6">
        <v>0</v>
      </c>
      <c r="AB392">
        <v>0</v>
      </c>
      <c r="AC392">
        <v>0</v>
      </c>
      <c r="AD392" s="7">
        <v>2259153.7999999998</v>
      </c>
      <c r="AE392" s="13">
        <v>0</v>
      </c>
      <c r="AF392" s="8">
        <v>0</v>
      </c>
      <c r="AG392" s="6">
        <v>0</v>
      </c>
      <c r="AH392" s="6">
        <v>0</v>
      </c>
      <c r="AI392" s="9">
        <v>0</v>
      </c>
      <c r="AJ392" t="s">
        <v>6</v>
      </c>
      <c r="AO392" s="9">
        <f t="shared" si="117"/>
        <v>0</v>
      </c>
      <c r="AP392" s="37">
        <f t="shared" si="119"/>
        <v>0</v>
      </c>
      <c r="AQ392" s="9">
        <f t="shared" si="118"/>
        <v>0</v>
      </c>
      <c r="AR392" s="31">
        <v>45118</v>
      </c>
      <c r="AS392" s="32">
        <v>3.6720000000000002</v>
      </c>
      <c r="AT392" s="10"/>
      <c r="BU392" s="1"/>
      <c r="CC392" s="11"/>
      <c r="CD392" s="11"/>
    </row>
    <row r="393" spans="1:82" ht="15" customHeight="1" x14ac:dyDescent="0.25">
      <c r="A393">
        <v>45084</v>
      </c>
      <c r="B393" t="s">
        <v>494</v>
      </c>
      <c r="C393" t="s">
        <v>495</v>
      </c>
      <c r="D393">
        <v>11708</v>
      </c>
      <c r="E393" t="s">
        <v>127</v>
      </c>
      <c r="F393" t="s">
        <v>3</v>
      </c>
      <c r="G393" t="s">
        <v>4</v>
      </c>
      <c r="H393" t="s">
        <v>452</v>
      </c>
      <c r="I393" s="1"/>
      <c r="J393" s="1">
        <v>44927</v>
      </c>
      <c r="K393" s="1">
        <v>44958</v>
      </c>
      <c r="L393" s="1">
        <v>44927</v>
      </c>
      <c r="M393" s="2">
        <v>2124132.14</v>
      </c>
      <c r="N393" t="s">
        <v>6</v>
      </c>
      <c r="O393">
        <v>0.02</v>
      </c>
      <c r="P393" t="s">
        <v>8</v>
      </c>
      <c r="Q393" s="4"/>
      <c r="R393" s="1">
        <v>44927</v>
      </c>
      <c r="S393" s="1">
        <v>44927</v>
      </c>
      <c r="T393" s="1">
        <v>44958</v>
      </c>
      <c r="U393" s="1">
        <v>44927</v>
      </c>
      <c r="V393" s="5">
        <v>8.611111111111111E-2</v>
      </c>
      <c r="W393">
        <v>31</v>
      </c>
      <c r="X393" s="6">
        <v>0</v>
      </c>
      <c r="Y393" s="6">
        <v>0</v>
      </c>
      <c r="Z393" s="6">
        <v>-3658.2275744444446</v>
      </c>
      <c r="AA393" s="6">
        <v>-3658.2275744444446</v>
      </c>
      <c r="AB393">
        <v>0</v>
      </c>
      <c r="AC393">
        <v>0</v>
      </c>
      <c r="AD393" s="7">
        <v>2124132.14</v>
      </c>
      <c r="AE393" s="13">
        <v>0.02</v>
      </c>
      <c r="AF393" s="8">
        <v>0</v>
      </c>
      <c r="AG393" s="6">
        <v>0</v>
      </c>
      <c r="AH393" s="6">
        <v>0</v>
      </c>
      <c r="AI393" s="9">
        <v>-3658.2275744444446</v>
      </c>
      <c r="AJ393" t="s">
        <v>6</v>
      </c>
      <c r="AO393" s="9">
        <f t="shared" si="117"/>
        <v>-3658.2275744444446</v>
      </c>
      <c r="AP393" s="37">
        <f t="shared" si="119"/>
        <v>-3658.2275744444446</v>
      </c>
      <c r="AQ393" s="9">
        <f t="shared" si="118"/>
        <v>-3658.2275744444446</v>
      </c>
      <c r="AR393" s="31">
        <v>45119</v>
      </c>
      <c r="AS393" s="32">
        <v>3.657</v>
      </c>
      <c r="AT393" s="10"/>
      <c r="BU393" s="1"/>
      <c r="CC393" s="11"/>
      <c r="CD393" s="11"/>
    </row>
    <row r="394" spans="1:82" ht="15" customHeight="1" x14ac:dyDescent="0.25">
      <c r="A394">
        <v>45085</v>
      </c>
      <c r="B394" t="s">
        <v>494</v>
      </c>
      <c r="C394" t="s">
        <v>495</v>
      </c>
      <c r="D394">
        <v>11708</v>
      </c>
      <c r="E394" t="s">
        <v>127</v>
      </c>
      <c r="F394" t="s">
        <v>3</v>
      </c>
      <c r="G394" t="s">
        <v>4</v>
      </c>
      <c r="H394" t="s">
        <v>452</v>
      </c>
      <c r="I394" s="1"/>
      <c r="J394" s="1">
        <v>44958</v>
      </c>
      <c r="K394" s="1">
        <v>44986</v>
      </c>
      <c r="L394" s="1">
        <v>44958</v>
      </c>
      <c r="M394" s="2">
        <v>2113318.66</v>
      </c>
      <c r="N394" t="s">
        <v>6</v>
      </c>
      <c r="O394">
        <v>0.02</v>
      </c>
      <c r="P394" t="s">
        <v>8</v>
      </c>
      <c r="Q394" s="4"/>
      <c r="R394" s="1">
        <v>44958</v>
      </c>
      <c r="S394" s="1">
        <v>44958</v>
      </c>
      <c r="T394" s="1">
        <v>44986</v>
      </c>
      <c r="U394" s="1">
        <v>44958</v>
      </c>
      <c r="V394" s="5">
        <v>7.7777777777777779E-2</v>
      </c>
      <c r="W394">
        <v>28</v>
      </c>
      <c r="X394" s="6">
        <v>0</v>
      </c>
      <c r="Y394" s="6">
        <v>0</v>
      </c>
      <c r="Z394" s="6">
        <v>-3287.3845822222224</v>
      </c>
      <c r="AA394" s="6">
        <v>-3287.3845822222224</v>
      </c>
      <c r="AB394">
        <v>0</v>
      </c>
      <c r="AC394">
        <v>0</v>
      </c>
      <c r="AD394" s="7">
        <v>2113318.66</v>
      </c>
      <c r="AE394" s="13">
        <v>0.02</v>
      </c>
      <c r="AF394" s="8">
        <v>0</v>
      </c>
      <c r="AG394" s="6">
        <v>0</v>
      </c>
      <c r="AH394" s="6">
        <v>0</v>
      </c>
      <c r="AI394" s="9">
        <v>-3287.3845822222224</v>
      </c>
      <c r="AJ394" t="s">
        <v>6</v>
      </c>
      <c r="AO394" s="9">
        <f t="shared" si="117"/>
        <v>-3287.3845822222224</v>
      </c>
      <c r="AP394" s="37">
        <f t="shared" si="119"/>
        <v>-3287.3845822222224</v>
      </c>
      <c r="AQ394" s="9">
        <f t="shared" si="118"/>
        <v>-3287.3845822222224</v>
      </c>
      <c r="AR394" s="31">
        <v>45120</v>
      </c>
      <c r="AS394" s="32">
        <v>3.6629999999999998</v>
      </c>
      <c r="AT394" s="10"/>
      <c r="BU394" s="1"/>
      <c r="CC394" s="11"/>
      <c r="CD394" s="11"/>
    </row>
    <row r="395" spans="1:82" ht="15" customHeight="1" x14ac:dyDescent="0.25">
      <c r="A395">
        <v>45086</v>
      </c>
      <c r="B395" t="s">
        <v>494</v>
      </c>
      <c r="C395" t="s">
        <v>495</v>
      </c>
      <c r="D395">
        <v>11708</v>
      </c>
      <c r="E395" t="s">
        <v>127</v>
      </c>
      <c r="F395" t="s">
        <v>3</v>
      </c>
      <c r="G395" t="s">
        <v>4</v>
      </c>
      <c r="H395" t="s">
        <v>452</v>
      </c>
      <c r="I395" s="1"/>
      <c r="J395" s="1">
        <v>44986</v>
      </c>
      <c r="K395" s="1">
        <v>45017</v>
      </c>
      <c r="L395" s="1">
        <v>44986</v>
      </c>
      <c r="M395" s="2">
        <v>2102487.16</v>
      </c>
      <c r="N395" t="s">
        <v>6</v>
      </c>
      <c r="O395">
        <v>0.02</v>
      </c>
      <c r="P395" t="s">
        <v>8</v>
      </c>
      <c r="Q395" s="4"/>
      <c r="R395" s="1">
        <v>44986</v>
      </c>
      <c r="S395" s="1">
        <v>44986</v>
      </c>
      <c r="T395" s="1">
        <v>45017</v>
      </c>
      <c r="U395" s="1">
        <v>44986</v>
      </c>
      <c r="V395" s="5">
        <v>8.611111111111111E-2</v>
      </c>
      <c r="W395">
        <v>31</v>
      </c>
      <c r="X395" s="6">
        <v>0</v>
      </c>
      <c r="Y395" s="6">
        <v>0</v>
      </c>
      <c r="Z395" s="6">
        <v>-3620.9501088888892</v>
      </c>
      <c r="AA395" s="6">
        <v>-3620.9501088888892</v>
      </c>
      <c r="AB395">
        <v>0</v>
      </c>
      <c r="AC395">
        <v>0</v>
      </c>
      <c r="AD395" s="7">
        <v>2102487.16</v>
      </c>
      <c r="AE395" s="13">
        <v>0.02</v>
      </c>
      <c r="AF395" s="8">
        <v>0</v>
      </c>
      <c r="AG395" s="6">
        <v>0</v>
      </c>
      <c r="AH395" s="6">
        <v>0</v>
      </c>
      <c r="AI395" s="9">
        <v>-3620.9501088888892</v>
      </c>
      <c r="AJ395" t="s">
        <v>6</v>
      </c>
      <c r="AO395" s="9">
        <f t="shared" si="117"/>
        <v>-3620.9501088888892</v>
      </c>
      <c r="AP395" s="37">
        <f t="shared" si="119"/>
        <v>-3620.9501088888892</v>
      </c>
      <c r="AQ395" s="9">
        <f t="shared" si="118"/>
        <v>-3620.9501088888892</v>
      </c>
      <c r="AR395" s="31">
        <v>45121</v>
      </c>
      <c r="AS395" s="32">
        <v>3.66</v>
      </c>
      <c r="AT395" s="10"/>
      <c r="BU395" s="1"/>
      <c r="CC395" s="11"/>
      <c r="CD395" s="11"/>
    </row>
    <row r="396" spans="1:82" ht="15" customHeight="1" x14ac:dyDescent="0.25">
      <c r="A396">
        <v>45087</v>
      </c>
      <c r="B396" t="s">
        <v>494</v>
      </c>
      <c r="C396" t="s">
        <v>495</v>
      </c>
      <c r="D396">
        <v>11708</v>
      </c>
      <c r="E396" t="s">
        <v>127</v>
      </c>
      <c r="F396" t="s">
        <v>3</v>
      </c>
      <c r="G396" t="s">
        <v>4</v>
      </c>
      <c r="H396" t="s">
        <v>452</v>
      </c>
      <c r="I396" s="1"/>
      <c r="J396" s="1">
        <v>45017</v>
      </c>
      <c r="K396" s="1">
        <v>45047</v>
      </c>
      <c r="L396" s="1">
        <v>45017</v>
      </c>
      <c r="M396" s="2">
        <v>2091637.61</v>
      </c>
      <c r="N396" t="s">
        <v>6</v>
      </c>
      <c r="O396">
        <v>0.02</v>
      </c>
      <c r="P396" t="s">
        <v>8</v>
      </c>
      <c r="Q396" s="4"/>
      <c r="R396" s="1">
        <v>45017</v>
      </c>
      <c r="S396" s="1">
        <v>45017</v>
      </c>
      <c r="T396" s="1">
        <v>45047</v>
      </c>
      <c r="U396" s="1">
        <v>45017</v>
      </c>
      <c r="V396" s="5">
        <v>8.3333333333333329E-2</v>
      </c>
      <c r="W396">
        <v>30</v>
      </c>
      <c r="X396" s="6">
        <v>0</v>
      </c>
      <c r="Y396" s="6">
        <v>0</v>
      </c>
      <c r="Z396" s="6">
        <v>-3486.0626833333336</v>
      </c>
      <c r="AA396" s="6">
        <v>-3486.0626833333336</v>
      </c>
      <c r="AB396">
        <v>0</v>
      </c>
      <c r="AC396">
        <v>0</v>
      </c>
      <c r="AD396" s="7">
        <v>2091637.61</v>
      </c>
      <c r="AE396" s="13">
        <v>0.02</v>
      </c>
      <c r="AF396" s="8">
        <v>0</v>
      </c>
      <c r="AG396" s="6">
        <v>0</v>
      </c>
      <c r="AH396" s="6">
        <v>0</v>
      </c>
      <c r="AI396" s="9">
        <v>-3486.0626833333336</v>
      </c>
      <c r="AJ396" t="s">
        <v>6</v>
      </c>
      <c r="AO396" s="9">
        <f t="shared" si="117"/>
        <v>-3486.0626833333336</v>
      </c>
      <c r="AP396" s="37">
        <f t="shared" si="119"/>
        <v>-3486.0626833333336</v>
      </c>
      <c r="AQ396" s="9">
        <f t="shared" si="118"/>
        <v>-3486.0626833333336</v>
      </c>
      <c r="AR396" s="31">
        <v>45124</v>
      </c>
      <c r="AS396" s="32">
        <v>3.6850000000000001</v>
      </c>
      <c r="AT396" s="10"/>
      <c r="BU396" s="1"/>
      <c r="CC396" s="11"/>
      <c r="CD396" s="11"/>
    </row>
    <row r="397" spans="1:82" ht="15" customHeight="1" x14ac:dyDescent="0.25">
      <c r="A397">
        <v>45088</v>
      </c>
      <c r="B397" t="s">
        <v>494</v>
      </c>
      <c r="C397" t="s">
        <v>495</v>
      </c>
      <c r="D397">
        <v>11708</v>
      </c>
      <c r="E397" t="s">
        <v>127</v>
      </c>
      <c r="F397" t="s">
        <v>3</v>
      </c>
      <c r="G397" t="s">
        <v>4</v>
      </c>
      <c r="H397" t="s">
        <v>452</v>
      </c>
      <c r="I397" s="1"/>
      <c r="J397" s="1">
        <v>45047</v>
      </c>
      <c r="K397" s="1">
        <v>45078</v>
      </c>
      <c r="L397" s="1">
        <v>45047</v>
      </c>
      <c r="M397" s="2">
        <v>2080769.97</v>
      </c>
      <c r="N397" t="s">
        <v>6</v>
      </c>
      <c r="O397">
        <v>0.02</v>
      </c>
      <c r="P397" t="s">
        <v>8</v>
      </c>
      <c r="Q397" s="4"/>
      <c r="R397" s="1">
        <v>45047</v>
      </c>
      <c r="S397" s="1">
        <v>45047</v>
      </c>
      <c r="T397" s="1">
        <v>45078</v>
      </c>
      <c r="U397" s="1">
        <v>45047</v>
      </c>
      <c r="V397" s="5">
        <v>8.611111111111111E-2</v>
      </c>
      <c r="W397">
        <v>31</v>
      </c>
      <c r="X397" s="6">
        <v>0</v>
      </c>
      <c r="Y397" s="6">
        <v>0</v>
      </c>
      <c r="Z397" s="6">
        <v>-3583.5482816666668</v>
      </c>
      <c r="AA397" s="6">
        <v>-3583.5482816666668</v>
      </c>
      <c r="AB397">
        <v>0</v>
      </c>
      <c r="AC397">
        <v>0</v>
      </c>
      <c r="AD397" s="7">
        <v>2080769.97</v>
      </c>
      <c r="AE397" s="13">
        <v>0.02</v>
      </c>
      <c r="AF397" s="8">
        <v>0</v>
      </c>
      <c r="AG397" s="6">
        <v>0</v>
      </c>
      <c r="AH397" s="6">
        <v>0</v>
      </c>
      <c r="AI397" s="9">
        <v>-3583.5482816666668</v>
      </c>
      <c r="AJ397" t="s">
        <v>6</v>
      </c>
      <c r="AO397" s="9">
        <f t="shared" si="117"/>
        <v>-3583.5482816666668</v>
      </c>
      <c r="AP397" s="37">
        <f t="shared" si="119"/>
        <v>-3583.5482816666668</v>
      </c>
      <c r="AQ397" s="9">
        <f t="shared" si="118"/>
        <v>-3583.5482816666668</v>
      </c>
      <c r="AR397" s="31">
        <v>45125</v>
      </c>
      <c r="AS397" s="32">
        <v>3.7050000000000001</v>
      </c>
      <c r="AT397" s="10"/>
      <c r="BU397" s="1"/>
      <c r="CC397" s="11"/>
      <c r="CD397" s="11"/>
    </row>
    <row r="398" spans="1:82" ht="15" customHeight="1" x14ac:dyDescent="0.25">
      <c r="A398">
        <v>44839</v>
      </c>
      <c r="B398" t="s">
        <v>496</v>
      </c>
      <c r="C398" t="s">
        <v>497</v>
      </c>
      <c r="D398">
        <v>11709</v>
      </c>
      <c r="E398" t="s">
        <v>127</v>
      </c>
      <c r="F398" t="s">
        <v>3</v>
      </c>
      <c r="G398" t="s">
        <v>4</v>
      </c>
      <c r="H398" t="s">
        <v>452</v>
      </c>
      <c r="I398" s="1"/>
      <c r="J398" s="1">
        <v>44927</v>
      </c>
      <c r="K398" s="1">
        <v>44958</v>
      </c>
      <c r="L398" s="1">
        <v>44927</v>
      </c>
      <c r="M398" s="2">
        <v>2059587.52</v>
      </c>
      <c r="N398" t="s">
        <v>6</v>
      </c>
      <c r="O398">
        <v>0.02</v>
      </c>
      <c r="P398" t="s">
        <v>8</v>
      </c>
      <c r="Q398" s="4"/>
      <c r="R398" s="1">
        <v>44927</v>
      </c>
      <c r="S398" s="1">
        <v>44927</v>
      </c>
      <c r="T398" s="1">
        <v>44958</v>
      </c>
      <c r="U398" s="1">
        <v>44927</v>
      </c>
      <c r="V398" s="5">
        <v>8.611111111111111E-2</v>
      </c>
      <c r="W398">
        <v>31</v>
      </c>
      <c r="X398" s="6">
        <v>0</v>
      </c>
      <c r="Y398" s="6">
        <v>0</v>
      </c>
      <c r="Z398" s="6">
        <v>-3547.0673955555558</v>
      </c>
      <c r="AA398" s="6">
        <v>-3547.0673955555558</v>
      </c>
      <c r="AB398">
        <v>0</v>
      </c>
      <c r="AC398">
        <v>0</v>
      </c>
      <c r="AD398" s="7">
        <v>2059587.52</v>
      </c>
      <c r="AE398" s="13">
        <v>0.02</v>
      </c>
      <c r="AF398" s="8">
        <v>0</v>
      </c>
      <c r="AG398" s="6">
        <v>0</v>
      </c>
      <c r="AH398" s="6">
        <v>0</v>
      </c>
      <c r="AI398" s="9">
        <v>-3547.0673955555558</v>
      </c>
      <c r="AJ398" t="s">
        <v>6</v>
      </c>
      <c r="AO398" s="9">
        <f t="shared" si="117"/>
        <v>-3547.0673955555558</v>
      </c>
      <c r="AP398" s="37">
        <f t="shared" si="119"/>
        <v>-3547.0673955555558</v>
      </c>
      <c r="AQ398" s="9">
        <f t="shared" si="118"/>
        <v>-3547.0673955555558</v>
      </c>
      <c r="AR398" s="31">
        <v>45126</v>
      </c>
      <c r="AS398" s="32">
        <v>3.6459999999999999</v>
      </c>
      <c r="AT398" s="10"/>
      <c r="BU398" s="1"/>
      <c r="CC398" s="11"/>
      <c r="CD398" s="11"/>
    </row>
    <row r="399" spans="1:82" ht="15" customHeight="1" x14ac:dyDescent="0.25">
      <c r="A399">
        <v>44840</v>
      </c>
      <c r="B399" t="s">
        <v>496</v>
      </c>
      <c r="C399" t="s">
        <v>497</v>
      </c>
      <c r="D399">
        <v>11709</v>
      </c>
      <c r="E399" t="s">
        <v>127</v>
      </c>
      <c r="F399" t="s">
        <v>3</v>
      </c>
      <c r="G399" t="s">
        <v>4</v>
      </c>
      <c r="H399" t="s">
        <v>452</v>
      </c>
      <c r="I399" s="1"/>
      <c r="J399" s="1">
        <v>44958</v>
      </c>
      <c r="K399" s="1">
        <v>44986</v>
      </c>
      <c r="L399" s="1">
        <v>44958</v>
      </c>
      <c r="M399" s="2">
        <v>2048143.04</v>
      </c>
      <c r="N399" t="s">
        <v>6</v>
      </c>
      <c r="O399">
        <v>0.02</v>
      </c>
      <c r="P399" t="s">
        <v>8</v>
      </c>
      <c r="Q399" s="4"/>
      <c r="R399" s="1">
        <v>44958</v>
      </c>
      <c r="S399" s="1">
        <v>44958</v>
      </c>
      <c r="T399" s="1">
        <v>44986</v>
      </c>
      <c r="U399" s="1">
        <v>44958</v>
      </c>
      <c r="V399" s="5">
        <v>7.7777777777777779E-2</v>
      </c>
      <c r="W399">
        <v>28</v>
      </c>
      <c r="X399" s="6">
        <v>0</v>
      </c>
      <c r="Y399" s="6">
        <v>0</v>
      </c>
      <c r="Z399" s="6">
        <v>-3186.0002844444448</v>
      </c>
      <c r="AA399" s="6">
        <v>-3186.0002844444448</v>
      </c>
      <c r="AB399">
        <v>0</v>
      </c>
      <c r="AC399">
        <v>0</v>
      </c>
      <c r="AD399" s="7">
        <v>2048143.04</v>
      </c>
      <c r="AE399" s="13">
        <v>0.02</v>
      </c>
      <c r="AF399" s="8">
        <v>0</v>
      </c>
      <c r="AG399" s="6">
        <v>0</v>
      </c>
      <c r="AH399" s="6">
        <v>0</v>
      </c>
      <c r="AI399" s="9">
        <v>-3186.0002844444448</v>
      </c>
      <c r="AJ399" t="s">
        <v>6</v>
      </c>
      <c r="AO399" s="9">
        <f t="shared" si="117"/>
        <v>-3186.0002844444448</v>
      </c>
      <c r="AP399" s="37">
        <f t="shared" si="119"/>
        <v>-3186.0002844444448</v>
      </c>
      <c r="AQ399" s="9">
        <f t="shared" si="118"/>
        <v>-3186.0002844444448</v>
      </c>
      <c r="AR399" s="31">
        <v>45127</v>
      </c>
      <c r="AS399" s="32">
        <v>3.698</v>
      </c>
      <c r="AT399" s="10"/>
      <c r="BU399" s="1"/>
      <c r="CC399" s="11"/>
      <c r="CD399" s="11"/>
    </row>
    <row r="400" spans="1:82" ht="15" customHeight="1" x14ac:dyDescent="0.25">
      <c r="A400">
        <v>44841</v>
      </c>
      <c r="B400" t="s">
        <v>496</v>
      </c>
      <c r="C400" t="s">
        <v>497</v>
      </c>
      <c r="D400">
        <v>11709</v>
      </c>
      <c r="E400" t="s">
        <v>127</v>
      </c>
      <c r="F400" t="s">
        <v>3</v>
      </c>
      <c r="G400" t="s">
        <v>4</v>
      </c>
      <c r="H400" t="s">
        <v>452</v>
      </c>
      <c r="I400" s="1"/>
      <c r="J400" s="1">
        <v>44986</v>
      </c>
      <c r="K400" s="1">
        <v>45017</v>
      </c>
      <c r="L400" s="1">
        <v>44986</v>
      </c>
      <c r="M400" s="2">
        <v>2036679.49</v>
      </c>
      <c r="N400" t="s">
        <v>6</v>
      </c>
      <c r="O400">
        <v>0.02</v>
      </c>
      <c r="P400" t="s">
        <v>8</v>
      </c>
      <c r="Q400" s="4"/>
      <c r="R400" s="1">
        <v>44986</v>
      </c>
      <c r="S400" s="1">
        <v>44986</v>
      </c>
      <c r="T400" s="1">
        <v>45017</v>
      </c>
      <c r="U400" s="1">
        <v>44986</v>
      </c>
      <c r="V400" s="5">
        <v>8.611111111111111E-2</v>
      </c>
      <c r="W400">
        <v>31</v>
      </c>
      <c r="X400" s="6">
        <v>0</v>
      </c>
      <c r="Y400" s="6">
        <v>0</v>
      </c>
      <c r="Z400" s="6">
        <v>-3507.6146772222223</v>
      </c>
      <c r="AA400" s="6">
        <v>-3507.6146772222223</v>
      </c>
      <c r="AB400">
        <v>0</v>
      </c>
      <c r="AC400">
        <v>0</v>
      </c>
      <c r="AD400" s="7">
        <v>2036679.49</v>
      </c>
      <c r="AE400" s="13">
        <v>0.02</v>
      </c>
      <c r="AF400" s="8">
        <v>0</v>
      </c>
      <c r="AG400" s="6">
        <v>0</v>
      </c>
      <c r="AH400" s="6">
        <v>0</v>
      </c>
      <c r="AI400" s="9">
        <v>-3507.6146772222223</v>
      </c>
      <c r="AJ400" t="s">
        <v>6</v>
      </c>
      <c r="AO400" s="9">
        <f t="shared" si="117"/>
        <v>-3507.6146772222223</v>
      </c>
      <c r="AP400" s="37">
        <f t="shared" si="119"/>
        <v>-3507.6146772222223</v>
      </c>
      <c r="AQ400" s="9">
        <f t="shared" si="118"/>
        <v>-3507.6146772222223</v>
      </c>
      <c r="AR400" s="31">
        <v>45128</v>
      </c>
      <c r="AS400" s="32">
        <v>3.7210000000000001</v>
      </c>
      <c r="AT400" s="10"/>
      <c r="BU400" s="1"/>
      <c r="CC400" s="11"/>
      <c r="CD400" s="11"/>
    </row>
    <row r="401" spans="1:82" ht="15" customHeight="1" x14ac:dyDescent="0.25">
      <c r="A401">
        <v>44842</v>
      </c>
      <c r="B401" t="s">
        <v>496</v>
      </c>
      <c r="C401" t="s">
        <v>497</v>
      </c>
      <c r="D401">
        <v>11709</v>
      </c>
      <c r="E401" t="s">
        <v>127</v>
      </c>
      <c r="F401" t="s">
        <v>3</v>
      </c>
      <c r="G401" t="s">
        <v>4</v>
      </c>
      <c r="H401" t="s">
        <v>452</v>
      </c>
      <c r="I401" s="1"/>
      <c r="J401" s="1">
        <v>45017</v>
      </c>
      <c r="K401" s="1">
        <v>45047</v>
      </c>
      <c r="L401" s="1">
        <v>45017</v>
      </c>
      <c r="M401" s="2">
        <v>2025196.83</v>
      </c>
      <c r="N401" t="s">
        <v>6</v>
      </c>
      <c r="O401">
        <v>0.02</v>
      </c>
      <c r="P401" t="s">
        <v>8</v>
      </c>
      <c r="Q401" s="4"/>
      <c r="R401" s="1">
        <v>45017</v>
      </c>
      <c r="S401" s="1">
        <v>45017</v>
      </c>
      <c r="T401" s="1">
        <v>45047</v>
      </c>
      <c r="U401" s="1">
        <v>45017</v>
      </c>
      <c r="V401" s="5">
        <v>8.3333333333333329E-2</v>
      </c>
      <c r="W401">
        <v>30</v>
      </c>
      <c r="X401" s="6">
        <v>0</v>
      </c>
      <c r="Y401" s="6">
        <v>0</v>
      </c>
      <c r="Z401" s="6">
        <v>-3375.3280500000001</v>
      </c>
      <c r="AA401" s="6">
        <v>-3375.3280500000001</v>
      </c>
      <c r="AB401">
        <v>0</v>
      </c>
      <c r="AC401">
        <v>0</v>
      </c>
      <c r="AD401" s="7">
        <v>2025196.83</v>
      </c>
      <c r="AE401" s="13">
        <v>0.02</v>
      </c>
      <c r="AF401" s="8">
        <v>0</v>
      </c>
      <c r="AG401" s="6">
        <v>0</v>
      </c>
      <c r="AH401" s="6">
        <v>0</v>
      </c>
      <c r="AI401" s="9">
        <v>-3375.3280500000001</v>
      </c>
      <c r="AJ401" t="s">
        <v>6</v>
      </c>
      <c r="AO401" s="9">
        <f t="shared" si="117"/>
        <v>-3375.3280500000001</v>
      </c>
      <c r="AP401" s="37">
        <f t="shared" si="119"/>
        <v>-3375.3280500000001</v>
      </c>
      <c r="AQ401" s="9">
        <f t="shared" si="118"/>
        <v>-3375.3280500000001</v>
      </c>
      <c r="AR401" s="31">
        <v>45131</v>
      </c>
      <c r="AS401" s="32">
        <v>3.7160000000000002</v>
      </c>
      <c r="AT401" s="10"/>
      <c r="BU401" s="1"/>
      <c r="CC401" s="11"/>
      <c r="CD401" s="11"/>
    </row>
    <row r="402" spans="1:82" ht="15" customHeight="1" x14ac:dyDescent="0.25">
      <c r="A402">
        <v>44843</v>
      </c>
      <c r="B402" t="s">
        <v>496</v>
      </c>
      <c r="C402" t="s">
        <v>497</v>
      </c>
      <c r="D402">
        <v>11709</v>
      </c>
      <c r="E402" t="s">
        <v>127</v>
      </c>
      <c r="F402" t="s">
        <v>3</v>
      </c>
      <c r="G402" t="s">
        <v>4</v>
      </c>
      <c r="H402" t="s">
        <v>452</v>
      </c>
      <c r="I402" s="1"/>
      <c r="J402" s="1">
        <v>45047</v>
      </c>
      <c r="K402" s="1">
        <v>45078</v>
      </c>
      <c r="L402" s="1">
        <v>45047</v>
      </c>
      <c r="M402" s="2">
        <v>2013695.03</v>
      </c>
      <c r="N402" t="s">
        <v>6</v>
      </c>
      <c r="O402">
        <v>0.02</v>
      </c>
      <c r="P402" t="s">
        <v>8</v>
      </c>
      <c r="Q402" s="4"/>
      <c r="R402" s="1">
        <v>45047</v>
      </c>
      <c r="S402" s="1">
        <v>45047</v>
      </c>
      <c r="T402" s="1">
        <v>45078</v>
      </c>
      <c r="U402" s="1">
        <v>45047</v>
      </c>
      <c r="V402" s="5">
        <v>8.611111111111111E-2</v>
      </c>
      <c r="W402">
        <v>31</v>
      </c>
      <c r="X402" s="6">
        <v>0</v>
      </c>
      <c r="Y402" s="6">
        <v>0</v>
      </c>
      <c r="Z402" s="6">
        <v>-3468.0303294444443</v>
      </c>
      <c r="AA402" s="6">
        <v>-3468.0303294444443</v>
      </c>
      <c r="AB402">
        <v>0</v>
      </c>
      <c r="AC402">
        <v>0</v>
      </c>
      <c r="AD402" s="7">
        <v>2013695.03</v>
      </c>
      <c r="AE402" s="13">
        <v>0.02</v>
      </c>
      <c r="AF402" s="8">
        <v>0</v>
      </c>
      <c r="AG402" s="6">
        <v>0</v>
      </c>
      <c r="AH402" s="6">
        <v>0</v>
      </c>
      <c r="AI402" s="9">
        <v>-3468.0303294444443</v>
      </c>
      <c r="AJ402" t="s">
        <v>6</v>
      </c>
      <c r="AO402" s="9">
        <f t="shared" si="117"/>
        <v>-3468.0303294444443</v>
      </c>
      <c r="AP402" s="37">
        <f t="shared" si="119"/>
        <v>-3468.0303294444443</v>
      </c>
      <c r="AQ402" s="9">
        <f t="shared" si="118"/>
        <v>-3468.0303294444443</v>
      </c>
      <c r="AR402" s="31">
        <v>45132</v>
      </c>
      <c r="AS402" s="32">
        <v>3.7050000000000001</v>
      </c>
      <c r="AT402" s="10"/>
      <c r="BU402" s="1"/>
      <c r="CC402" s="11"/>
      <c r="CD402" s="11"/>
    </row>
    <row r="403" spans="1:82" ht="15" customHeight="1" x14ac:dyDescent="0.25">
      <c r="A403">
        <v>51489</v>
      </c>
      <c r="B403" t="s">
        <v>498</v>
      </c>
      <c r="C403" t="s">
        <v>499</v>
      </c>
      <c r="D403">
        <v>11711</v>
      </c>
      <c r="E403" t="s">
        <v>127</v>
      </c>
      <c r="F403" t="s">
        <v>3</v>
      </c>
      <c r="G403" t="s">
        <v>4</v>
      </c>
      <c r="H403" t="s">
        <v>452</v>
      </c>
      <c r="I403" s="1"/>
      <c r="J403" s="1">
        <v>44927</v>
      </c>
      <c r="K403" s="1">
        <v>44958</v>
      </c>
      <c r="L403" s="1">
        <v>44927</v>
      </c>
      <c r="M403" s="2">
        <v>1939462.21</v>
      </c>
      <c r="N403" t="s">
        <v>6</v>
      </c>
      <c r="O403">
        <v>0.02</v>
      </c>
      <c r="P403" t="s">
        <v>8</v>
      </c>
      <c r="Q403" s="4"/>
      <c r="R403" s="1">
        <v>44927</v>
      </c>
      <c r="S403" s="1">
        <v>44927</v>
      </c>
      <c r="T403" s="1">
        <v>44958</v>
      </c>
      <c r="U403" s="1">
        <v>44927</v>
      </c>
      <c r="V403" s="5">
        <v>8.611111111111111E-2</v>
      </c>
      <c r="W403">
        <v>31</v>
      </c>
      <c r="X403" s="6">
        <v>0</v>
      </c>
      <c r="Y403" s="6">
        <v>0</v>
      </c>
      <c r="Z403" s="6">
        <v>-3340.1849172222223</v>
      </c>
      <c r="AA403" s="6">
        <v>-3340.1849172222223</v>
      </c>
      <c r="AB403">
        <v>0</v>
      </c>
      <c r="AC403">
        <v>0</v>
      </c>
      <c r="AD403" s="7">
        <v>1939462.21</v>
      </c>
      <c r="AE403" s="13">
        <v>0.02</v>
      </c>
      <c r="AF403" s="8">
        <v>0</v>
      </c>
      <c r="AG403" s="6">
        <v>0</v>
      </c>
      <c r="AH403" s="6">
        <v>0</v>
      </c>
      <c r="AI403" s="9">
        <v>-3340.1849172222223</v>
      </c>
      <c r="AJ403" t="s">
        <v>6</v>
      </c>
      <c r="AO403" s="9">
        <f t="shared" si="117"/>
        <v>-3340.1849172222223</v>
      </c>
      <c r="AP403" s="37">
        <f t="shared" si="119"/>
        <v>-3340.1849172222223</v>
      </c>
      <c r="AQ403" s="9">
        <f t="shared" si="118"/>
        <v>-3340.1849172222223</v>
      </c>
      <c r="AR403" s="31">
        <v>45133</v>
      </c>
      <c r="AS403" s="32">
        <v>3.714</v>
      </c>
      <c r="AT403" s="10"/>
      <c r="BU403" s="1"/>
      <c r="CC403" s="11"/>
      <c r="CD403" s="11"/>
    </row>
    <row r="404" spans="1:82" ht="15" customHeight="1" x14ac:dyDescent="0.25">
      <c r="A404">
        <v>51490</v>
      </c>
      <c r="B404" t="s">
        <v>498</v>
      </c>
      <c r="C404" t="s">
        <v>499</v>
      </c>
      <c r="D404">
        <v>11711</v>
      </c>
      <c r="E404" t="s">
        <v>127</v>
      </c>
      <c r="F404" t="s">
        <v>3</v>
      </c>
      <c r="G404" t="s">
        <v>4</v>
      </c>
      <c r="H404" t="s">
        <v>452</v>
      </c>
      <c r="I404" s="1"/>
      <c r="J404" s="1">
        <v>44958</v>
      </c>
      <c r="K404" s="1">
        <v>44986</v>
      </c>
      <c r="L404" s="1">
        <v>44958</v>
      </c>
      <c r="M404" s="2">
        <v>1926543.63</v>
      </c>
      <c r="N404" t="s">
        <v>6</v>
      </c>
      <c r="O404">
        <v>0.02</v>
      </c>
      <c r="P404" t="s">
        <v>8</v>
      </c>
      <c r="Q404" s="4"/>
      <c r="R404" s="1">
        <v>44958</v>
      </c>
      <c r="S404" s="1">
        <v>44958</v>
      </c>
      <c r="T404" s="1">
        <v>44986</v>
      </c>
      <c r="U404" s="1">
        <v>44958</v>
      </c>
      <c r="V404" s="5">
        <v>7.7777777777777779E-2</v>
      </c>
      <c r="W404">
        <v>28</v>
      </c>
      <c r="X404" s="6">
        <v>0</v>
      </c>
      <c r="Y404" s="6">
        <v>0</v>
      </c>
      <c r="Z404" s="6">
        <v>-2996.8456466666662</v>
      </c>
      <c r="AA404" s="6">
        <v>-2996.8456466666662</v>
      </c>
      <c r="AB404">
        <v>0</v>
      </c>
      <c r="AC404">
        <v>0</v>
      </c>
      <c r="AD404" s="7">
        <v>1926543.63</v>
      </c>
      <c r="AE404" s="13">
        <v>0.02</v>
      </c>
      <c r="AF404" s="8">
        <v>0</v>
      </c>
      <c r="AG404" s="6">
        <v>0</v>
      </c>
      <c r="AH404" s="6">
        <v>0</v>
      </c>
      <c r="AI404" s="9">
        <v>-2996.8456466666662</v>
      </c>
      <c r="AJ404" t="s">
        <v>6</v>
      </c>
      <c r="AO404" s="9">
        <f t="shared" si="117"/>
        <v>-2996.8456466666662</v>
      </c>
      <c r="AP404" s="37">
        <f t="shared" si="119"/>
        <v>-2996.8456466666662</v>
      </c>
      <c r="AQ404" s="9">
        <f t="shared" si="118"/>
        <v>-2996.8456466666662</v>
      </c>
      <c r="AR404" s="31">
        <v>45134</v>
      </c>
      <c r="AS404" s="32">
        <v>3.714</v>
      </c>
      <c r="AT404" s="10"/>
      <c r="BU404" s="1"/>
      <c r="CC404" s="11"/>
      <c r="CD404" s="11"/>
    </row>
    <row r="405" spans="1:82" ht="15" customHeight="1" x14ac:dyDescent="0.25">
      <c r="A405">
        <v>51491</v>
      </c>
      <c r="B405" t="s">
        <v>498</v>
      </c>
      <c r="C405" t="s">
        <v>499</v>
      </c>
      <c r="D405">
        <v>11711</v>
      </c>
      <c r="E405" t="s">
        <v>127</v>
      </c>
      <c r="F405" t="s">
        <v>3</v>
      </c>
      <c r="G405" t="s">
        <v>4</v>
      </c>
      <c r="H405" t="s">
        <v>452</v>
      </c>
      <c r="I405" s="1"/>
      <c r="J405" s="1">
        <v>44986</v>
      </c>
      <c r="K405" s="1">
        <v>45017</v>
      </c>
      <c r="L405" s="1">
        <v>44986</v>
      </c>
      <c r="M405" s="2">
        <v>1913603.51</v>
      </c>
      <c r="N405" t="s">
        <v>6</v>
      </c>
      <c r="O405">
        <v>0.02</v>
      </c>
      <c r="P405" t="s">
        <v>8</v>
      </c>
      <c r="Q405" s="4"/>
      <c r="R405" s="1">
        <v>44986</v>
      </c>
      <c r="S405" s="1">
        <v>44986</v>
      </c>
      <c r="T405" s="1">
        <v>45017</v>
      </c>
      <c r="U405" s="1">
        <v>44986</v>
      </c>
      <c r="V405" s="5">
        <v>8.611111111111111E-2</v>
      </c>
      <c r="W405">
        <v>31</v>
      </c>
      <c r="X405" s="6">
        <v>0</v>
      </c>
      <c r="Y405" s="6">
        <v>0</v>
      </c>
      <c r="Z405" s="6">
        <v>-3295.6504894444447</v>
      </c>
      <c r="AA405" s="6">
        <v>-3295.6504894444447</v>
      </c>
      <c r="AB405">
        <v>0</v>
      </c>
      <c r="AC405">
        <v>0</v>
      </c>
      <c r="AD405" s="7">
        <v>1913603.51</v>
      </c>
      <c r="AE405" s="13">
        <v>0.02</v>
      </c>
      <c r="AF405" s="8">
        <v>0</v>
      </c>
      <c r="AG405" s="6">
        <v>0</v>
      </c>
      <c r="AH405" s="6">
        <v>0</v>
      </c>
      <c r="AI405" s="9">
        <v>-3295.6504894444447</v>
      </c>
      <c r="AJ405" t="s">
        <v>6</v>
      </c>
      <c r="AO405" s="9">
        <f t="shared" si="117"/>
        <v>-3295.6504894444447</v>
      </c>
      <c r="AP405" s="37">
        <f t="shared" si="119"/>
        <v>-3295.6504894444447</v>
      </c>
      <c r="AQ405" s="9">
        <f t="shared" si="118"/>
        <v>-3295.6504894444447</v>
      </c>
      <c r="AR405" s="31">
        <v>45135</v>
      </c>
      <c r="AS405" s="32">
        <v>3.7250000000000001</v>
      </c>
      <c r="AT405" s="10"/>
      <c r="BU405" s="1"/>
      <c r="CC405" s="11"/>
      <c r="CD405" s="11"/>
    </row>
    <row r="406" spans="1:82" ht="15" customHeight="1" x14ac:dyDescent="0.25">
      <c r="A406">
        <v>51492</v>
      </c>
      <c r="B406" t="s">
        <v>498</v>
      </c>
      <c r="C406" t="s">
        <v>499</v>
      </c>
      <c r="D406">
        <v>11711</v>
      </c>
      <c r="E406" t="s">
        <v>127</v>
      </c>
      <c r="F406" t="s">
        <v>3</v>
      </c>
      <c r="G406" t="s">
        <v>4</v>
      </c>
      <c r="H406" t="s">
        <v>452</v>
      </c>
      <c r="I406" s="1"/>
      <c r="J406" s="1">
        <v>45017</v>
      </c>
      <c r="K406" s="1">
        <v>45047</v>
      </c>
      <c r="L406" s="1">
        <v>45017</v>
      </c>
      <c r="M406" s="2">
        <v>1900641.83</v>
      </c>
      <c r="N406" t="s">
        <v>6</v>
      </c>
      <c r="O406">
        <v>0.02</v>
      </c>
      <c r="P406" t="s">
        <v>8</v>
      </c>
      <c r="Q406" s="4"/>
      <c r="R406" s="1">
        <v>45017</v>
      </c>
      <c r="S406" s="1">
        <v>45017</v>
      </c>
      <c r="T406" s="1">
        <v>45047</v>
      </c>
      <c r="U406" s="1">
        <v>45017</v>
      </c>
      <c r="V406" s="5">
        <v>8.3333333333333329E-2</v>
      </c>
      <c r="W406">
        <v>30</v>
      </c>
      <c r="X406" s="6">
        <v>0</v>
      </c>
      <c r="Y406" s="6">
        <v>0</v>
      </c>
      <c r="Z406" s="6">
        <v>-3167.7363833333334</v>
      </c>
      <c r="AA406" s="6">
        <v>-3167.7363833333334</v>
      </c>
      <c r="AB406">
        <v>0</v>
      </c>
      <c r="AC406">
        <v>0</v>
      </c>
      <c r="AD406" s="7">
        <v>1900641.83</v>
      </c>
      <c r="AE406" s="13">
        <v>0.02</v>
      </c>
      <c r="AF406" s="8">
        <v>0</v>
      </c>
      <c r="AG406" s="6">
        <v>0</v>
      </c>
      <c r="AH406" s="6">
        <v>0</v>
      </c>
      <c r="AI406" s="9">
        <v>-3167.7363833333334</v>
      </c>
      <c r="AJ406" t="s">
        <v>6</v>
      </c>
      <c r="AO406" s="9">
        <f t="shared" si="117"/>
        <v>-3167.7363833333334</v>
      </c>
      <c r="AP406" s="37">
        <f t="shared" si="119"/>
        <v>-3167.7363833333334</v>
      </c>
      <c r="AQ406" s="9">
        <f t="shared" si="118"/>
        <v>-3167.7363833333334</v>
      </c>
      <c r="AR406" s="31">
        <v>45138</v>
      </c>
      <c r="AS406" s="32">
        <v>3.7149999999999999</v>
      </c>
      <c r="AT406" s="10"/>
      <c r="BU406" s="1"/>
      <c r="CC406" s="11"/>
      <c r="CD406" s="11"/>
    </row>
    <row r="407" spans="1:82" ht="15" customHeight="1" x14ac:dyDescent="0.25">
      <c r="A407">
        <v>51493</v>
      </c>
      <c r="B407" t="s">
        <v>498</v>
      </c>
      <c r="C407" t="s">
        <v>499</v>
      </c>
      <c r="D407">
        <v>11711</v>
      </c>
      <c r="E407" t="s">
        <v>127</v>
      </c>
      <c r="F407" t="s">
        <v>3</v>
      </c>
      <c r="G407" t="s">
        <v>4</v>
      </c>
      <c r="H407" t="s">
        <v>452</v>
      </c>
      <c r="I407" s="1"/>
      <c r="J407" s="1">
        <v>45047</v>
      </c>
      <c r="K407" s="1">
        <v>45078</v>
      </c>
      <c r="L407" s="1">
        <v>45047</v>
      </c>
      <c r="M407" s="2">
        <v>1887658.54</v>
      </c>
      <c r="N407" t="s">
        <v>6</v>
      </c>
      <c r="O407">
        <v>0.02</v>
      </c>
      <c r="P407" t="s">
        <v>8</v>
      </c>
      <c r="Q407" s="4"/>
      <c r="R407" s="1">
        <v>45047</v>
      </c>
      <c r="S407" s="1">
        <v>45047</v>
      </c>
      <c r="T407" s="1">
        <v>45078</v>
      </c>
      <c r="U407" s="1">
        <v>45047</v>
      </c>
      <c r="V407" s="5">
        <v>8.611111111111111E-2</v>
      </c>
      <c r="W407">
        <v>31</v>
      </c>
      <c r="X407" s="6">
        <v>0</v>
      </c>
      <c r="Y407" s="6">
        <v>0</v>
      </c>
      <c r="Z407" s="6">
        <v>-3250.9674855555554</v>
      </c>
      <c r="AA407" s="6">
        <v>-3250.9674855555554</v>
      </c>
      <c r="AB407">
        <v>0</v>
      </c>
      <c r="AC407">
        <v>0</v>
      </c>
      <c r="AD407" s="7">
        <v>1887658.54</v>
      </c>
      <c r="AE407" s="13">
        <v>0.02</v>
      </c>
      <c r="AF407" s="8">
        <v>0</v>
      </c>
      <c r="AG407" s="6">
        <v>0</v>
      </c>
      <c r="AH407" s="6">
        <v>0</v>
      </c>
      <c r="AI407" s="9">
        <v>-3250.9674855555554</v>
      </c>
      <c r="AJ407" t="s">
        <v>6</v>
      </c>
      <c r="AO407" s="9">
        <f t="shared" si="117"/>
        <v>-3250.9674855555554</v>
      </c>
      <c r="AP407" s="37">
        <f t="shared" si="119"/>
        <v>-3250.9674855555554</v>
      </c>
      <c r="AQ407" s="9">
        <f t="shared" si="118"/>
        <v>-3250.9674855555554</v>
      </c>
      <c r="AT407" s="10"/>
      <c r="BU407" s="1"/>
      <c r="CC407" s="11"/>
      <c r="CD407" s="11"/>
    </row>
    <row r="408" spans="1:82" ht="15" customHeight="1" x14ac:dyDescent="0.25">
      <c r="A408">
        <v>38152</v>
      </c>
      <c r="B408" t="s">
        <v>1490</v>
      </c>
      <c r="C408" t="s">
        <v>1491</v>
      </c>
      <c r="D408">
        <v>11714</v>
      </c>
      <c r="E408" t="s">
        <v>127</v>
      </c>
      <c r="F408" t="s">
        <v>3</v>
      </c>
      <c r="G408" t="s">
        <v>4</v>
      </c>
      <c r="H408" t="s">
        <v>95</v>
      </c>
      <c r="I408" s="1"/>
      <c r="J408" s="1">
        <v>44927</v>
      </c>
      <c r="K408" s="1">
        <v>45017</v>
      </c>
      <c r="L408" s="1">
        <v>44927</v>
      </c>
      <c r="M408" s="2">
        <v>1425000</v>
      </c>
      <c r="N408" t="s">
        <v>6</v>
      </c>
      <c r="O408">
        <v>3.2000000000000001E-2</v>
      </c>
      <c r="P408" t="s">
        <v>8</v>
      </c>
      <c r="Q408" s="4"/>
      <c r="R408" s="1">
        <v>44927</v>
      </c>
      <c r="S408" s="1">
        <v>44927</v>
      </c>
      <c r="T408" s="1">
        <v>45017</v>
      </c>
      <c r="U408" s="1">
        <v>44927</v>
      </c>
      <c r="V408" s="5">
        <v>0.25</v>
      </c>
      <c r="W408">
        <v>90</v>
      </c>
      <c r="X408" s="6">
        <v>0</v>
      </c>
      <c r="Y408" s="6">
        <v>0</v>
      </c>
      <c r="Z408" s="6">
        <v>-11400</v>
      </c>
      <c r="AA408" s="6">
        <v>-11400</v>
      </c>
      <c r="AB408">
        <v>0</v>
      </c>
      <c r="AC408">
        <v>0</v>
      </c>
      <c r="AD408" s="7">
        <v>1425000</v>
      </c>
      <c r="AE408" s="13">
        <v>3.2000000000000001E-2</v>
      </c>
      <c r="AF408" s="8">
        <v>0</v>
      </c>
      <c r="AG408" s="6">
        <v>0</v>
      </c>
      <c r="AH408" s="6">
        <v>0</v>
      </c>
      <c r="AI408" s="9">
        <v>-11400</v>
      </c>
      <c r="AJ408" t="s">
        <v>6</v>
      </c>
      <c r="AO408" s="9">
        <f t="shared" si="117"/>
        <v>-11400</v>
      </c>
      <c r="AP408" s="37">
        <f t="shared" si="119"/>
        <v>-11400</v>
      </c>
      <c r="AQ408" s="9">
        <f t="shared" si="118"/>
        <v>-11400</v>
      </c>
      <c r="AT408" s="10"/>
      <c r="BU408" s="1"/>
      <c r="CC408" s="11"/>
      <c r="CD408" s="11"/>
    </row>
    <row r="409" spans="1:82" ht="15" customHeight="1" x14ac:dyDescent="0.25">
      <c r="A409">
        <v>38154</v>
      </c>
      <c r="B409" t="s">
        <v>1490</v>
      </c>
      <c r="C409" t="s">
        <v>1491</v>
      </c>
      <c r="D409">
        <v>11714</v>
      </c>
      <c r="E409" t="s">
        <v>127</v>
      </c>
      <c r="F409" t="s">
        <v>3</v>
      </c>
      <c r="G409" t="s">
        <v>4</v>
      </c>
      <c r="H409" t="s">
        <v>95</v>
      </c>
      <c r="I409" s="1"/>
      <c r="J409" s="1">
        <v>45017</v>
      </c>
      <c r="K409" s="1">
        <v>45029</v>
      </c>
      <c r="L409" s="1">
        <v>45029</v>
      </c>
      <c r="M409" s="2">
        <v>1425000</v>
      </c>
      <c r="N409" t="s">
        <v>6</v>
      </c>
      <c r="O409">
        <v>3.2000000000000001E-2</v>
      </c>
      <c r="P409" t="s">
        <v>8</v>
      </c>
      <c r="Q409" s="4"/>
      <c r="R409" s="1">
        <v>45017</v>
      </c>
      <c r="S409" s="1">
        <v>45017</v>
      </c>
      <c r="T409" s="1">
        <v>45029</v>
      </c>
      <c r="U409" s="1">
        <v>45017</v>
      </c>
      <c r="V409" s="5">
        <v>3.3333333333333333E-2</v>
      </c>
      <c r="W409">
        <v>12</v>
      </c>
      <c r="X409" s="6">
        <v>0</v>
      </c>
      <c r="Y409" s="6">
        <v>0</v>
      </c>
      <c r="Z409" s="6">
        <v>-1520</v>
      </c>
      <c r="AA409" s="6">
        <v>-1520</v>
      </c>
      <c r="AB409">
        <v>0</v>
      </c>
      <c r="AC409">
        <v>0</v>
      </c>
      <c r="AD409" s="7">
        <v>1425000</v>
      </c>
      <c r="AE409" s="13">
        <v>3.2000000000000001E-2</v>
      </c>
      <c r="AF409" s="8">
        <v>0</v>
      </c>
      <c r="AG409" s="6">
        <v>0</v>
      </c>
      <c r="AH409" s="6">
        <v>0</v>
      </c>
      <c r="AI409" s="9">
        <v>-1520</v>
      </c>
      <c r="AJ409" t="s">
        <v>6</v>
      </c>
      <c r="AO409" s="9">
        <f t="shared" si="117"/>
        <v>-1520</v>
      </c>
      <c r="AP409" s="37">
        <f t="shared" si="119"/>
        <v>-1520</v>
      </c>
      <c r="AQ409" s="9">
        <f t="shared" si="118"/>
        <v>-1520</v>
      </c>
      <c r="AT409" s="10"/>
      <c r="BU409" s="1"/>
      <c r="CC409" s="11"/>
      <c r="CD409" s="11"/>
    </row>
    <row r="410" spans="1:82" ht="15" customHeight="1" x14ac:dyDescent="0.25">
      <c r="A410">
        <v>38153</v>
      </c>
      <c r="B410" t="s">
        <v>1490</v>
      </c>
      <c r="C410" t="s">
        <v>1491</v>
      </c>
      <c r="D410">
        <v>11714</v>
      </c>
      <c r="E410" t="s">
        <v>127</v>
      </c>
      <c r="F410" t="s">
        <v>3</v>
      </c>
      <c r="G410" t="s">
        <v>4</v>
      </c>
      <c r="H410" t="s">
        <v>95</v>
      </c>
      <c r="I410" s="1"/>
      <c r="J410" s="1">
        <v>45017</v>
      </c>
      <c r="K410" s="1">
        <v>45029</v>
      </c>
      <c r="L410" s="1">
        <v>45017</v>
      </c>
      <c r="M410" s="2">
        <v>1425000</v>
      </c>
      <c r="N410" t="s">
        <v>6</v>
      </c>
      <c r="O410">
        <v>3.2000000000000001E-2</v>
      </c>
      <c r="P410" t="s">
        <v>8</v>
      </c>
      <c r="Q410" s="4"/>
      <c r="R410" s="1">
        <v>45029</v>
      </c>
      <c r="S410" s="1">
        <v>45017</v>
      </c>
      <c r="T410" s="1">
        <v>45029</v>
      </c>
      <c r="U410" s="1">
        <v>45029</v>
      </c>
      <c r="V410" s="5">
        <v>3.3333333333333333E-2</v>
      </c>
      <c r="W410">
        <v>12</v>
      </c>
      <c r="X410" s="6">
        <v>0</v>
      </c>
      <c r="Y410" s="6">
        <v>0</v>
      </c>
      <c r="Z410" s="6">
        <v>-1520</v>
      </c>
      <c r="AA410" s="6">
        <v>-1520</v>
      </c>
      <c r="AB410">
        <v>0</v>
      </c>
      <c r="AC410">
        <v>0</v>
      </c>
      <c r="AD410" s="7">
        <v>1425000</v>
      </c>
      <c r="AE410" s="13">
        <v>3.2000000000000001E-2</v>
      </c>
      <c r="AF410" s="8">
        <v>0</v>
      </c>
      <c r="AG410" s="6">
        <v>0</v>
      </c>
      <c r="AH410" s="6">
        <v>0</v>
      </c>
      <c r="AI410" s="9">
        <v>-1520</v>
      </c>
      <c r="AJ410" t="s">
        <v>6</v>
      </c>
      <c r="AO410" s="9">
        <f t="shared" si="117"/>
        <v>-1520</v>
      </c>
      <c r="AP410" s="37">
        <f t="shared" si="119"/>
        <v>-1520</v>
      </c>
      <c r="AQ410" s="9">
        <f t="shared" si="118"/>
        <v>-1520</v>
      </c>
      <c r="AT410" s="10"/>
      <c r="BU410" s="1"/>
      <c r="CC410" s="11"/>
      <c r="CD410" s="11"/>
    </row>
    <row r="411" spans="1:82" ht="15" customHeight="1" x14ac:dyDescent="0.25">
      <c r="A411">
        <v>6757</v>
      </c>
      <c r="B411" t="s">
        <v>500</v>
      </c>
      <c r="C411" t="s">
        <v>501</v>
      </c>
      <c r="D411">
        <v>11715</v>
      </c>
      <c r="E411" t="s">
        <v>127</v>
      </c>
      <c r="F411" t="s">
        <v>3</v>
      </c>
      <c r="G411" t="s">
        <v>4</v>
      </c>
      <c r="H411" t="s">
        <v>188</v>
      </c>
      <c r="I411" s="1"/>
      <c r="J411" s="1">
        <v>44946</v>
      </c>
      <c r="K411" s="1">
        <v>44977</v>
      </c>
      <c r="L411" s="1">
        <v>44946</v>
      </c>
      <c r="M411" s="2">
        <v>910778.76</v>
      </c>
      <c r="N411" t="s">
        <v>6</v>
      </c>
      <c r="O411">
        <v>2.0400000000000001E-2</v>
      </c>
      <c r="P411" t="s">
        <v>8</v>
      </c>
      <c r="Q411" s="4"/>
      <c r="R411" s="1">
        <v>44946</v>
      </c>
      <c r="S411" s="1">
        <v>44946</v>
      </c>
      <c r="T411" s="1">
        <v>44977</v>
      </c>
      <c r="U411" s="1">
        <v>44946</v>
      </c>
      <c r="V411" s="5">
        <v>8.611111111111111E-2</v>
      </c>
      <c r="W411">
        <v>31</v>
      </c>
      <c r="X411" s="6">
        <v>0</v>
      </c>
      <c r="Y411" s="6">
        <v>0</v>
      </c>
      <c r="Z411" s="6">
        <v>-1599.9346884000001</v>
      </c>
      <c r="AA411" s="6">
        <v>-1599.9346884000001</v>
      </c>
      <c r="AB411">
        <v>0</v>
      </c>
      <c r="AC411">
        <v>0</v>
      </c>
      <c r="AD411" s="7">
        <v>910778.76</v>
      </c>
      <c r="AE411" s="13">
        <v>2.0400000000000001E-2</v>
      </c>
      <c r="AF411" s="8">
        <v>0</v>
      </c>
      <c r="AG411" s="6">
        <v>0</v>
      </c>
      <c r="AH411" s="6">
        <v>0</v>
      </c>
      <c r="AI411" s="9">
        <v>-1599.9346884000001</v>
      </c>
      <c r="AJ411" t="s">
        <v>6</v>
      </c>
      <c r="AO411" s="9">
        <f t="shared" si="117"/>
        <v>-1599.9346884000001</v>
      </c>
      <c r="AP411" s="37">
        <f t="shared" si="119"/>
        <v>-1599.9346884000001</v>
      </c>
      <c r="AQ411" s="9">
        <f t="shared" si="118"/>
        <v>-1599.9346884000001</v>
      </c>
      <c r="AT411" s="10"/>
      <c r="BU411" s="1"/>
      <c r="CC411" s="11"/>
      <c r="CD411" s="11"/>
    </row>
    <row r="412" spans="1:82" ht="15" customHeight="1" x14ac:dyDescent="0.25">
      <c r="A412">
        <v>6758</v>
      </c>
      <c r="B412" t="s">
        <v>500</v>
      </c>
      <c r="C412" t="s">
        <v>501</v>
      </c>
      <c r="D412">
        <v>11715</v>
      </c>
      <c r="E412" t="s">
        <v>127</v>
      </c>
      <c r="F412" t="s">
        <v>3</v>
      </c>
      <c r="G412" t="s">
        <v>4</v>
      </c>
      <c r="H412" t="s">
        <v>188</v>
      </c>
      <c r="I412" s="1"/>
      <c r="J412" s="1">
        <v>44977</v>
      </c>
      <c r="K412" s="1">
        <v>45005</v>
      </c>
      <c r="L412" s="1">
        <v>44977</v>
      </c>
      <c r="M412" s="2">
        <v>879987.78</v>
      </c>
      <c r="N412" t="s">
        <v>6</v>
      </c>
      <c r="O412">
        <v>2.0400000000000001E-2</v>
      </c>
      <c r="P412" t="s">
        <v>8</v>
      </c>
      <c r="Q412" s="4"/>
      <c r="R412" s="1">
        <v>44977</v>
      </c>
      <c r="S412" s="1">
        <v>44977</v>
      </c>
      <c r="T412" s="1">
        <v>45005</v>
      </c>
      <c r="U412" s="1">
        <v>44977</v>
      </c>
      <c r="V412" s="5">
        <v>7.7777777777777779E-2</v>
      </c>
      <c r="W412">
        <v>28</v>
      </c>
      <c r="X412" s="6">
        <v>0</v>
      </c>
      <c r="Y412" s="6">
        <v>0</v>
      </c>
      <c r="Z412" s="6">
        <v>-1396.2472776000002</v>
      </c>
      <c r="AA412" s="6">
        <v>-1396.2472776000002</v>
      </c>
      <c r="AB412">
        <v>0</v>
      </c>
      <c r="AC412">
        <v>0</v>
      </c>
      <c r="AD412" s="7">
        <v>879987.78</v>
      </c>
      <c r="AE412" s="13">
        <v>2.0400000000000001E-2</v>
      </c>
      <c r="AF412" s="8">
        <v>0</v>
      </c>
      <c r="AG412" s="6">
        <v>0</v>
      </c>
      <c r="AH412" s="6">
        <v>0</v>
      </c>
      <c r="AI412" s="9">
        <v>-1396.2472776000002</v>
      </c>
      <c r="AJ412" t="s">
        <v>6</v>
      </c>
      <c r="AO412" s="9">
        <f t="shared" si="117"/>
        <v>-1396.2472776000002</v>
      </c>
      <c r="AP412" s="37">
        <f t="shared" si="119"/>
        <v>-1396.2472776000002</v>
      </c>
      <c r="AQ412" s="9">
        <f t="shared" si="118"/>
        <v>-1396.2472776000002</v>
      </c>
      <c r="AT412" s="10"/>
      <c r="BU412" s="1"/>
      <c r="CC412" s="11"/>
      <c r="CD412" s="11"/>
    </row>
    <row r="413" spans="1:82" ht="15" customHeight="1" x14ac:dyDescent="0.25">
      <c r="A413">
        <v>6759</v>
      </c>
      <c r="B413" t="s">
        <v>500</v>
      </c>
      <c r="C413" t="s">
        <v>501</v>
      </c>
      <c r="D413">
        <v>11715</v>
      </c>
      <c r="E413" t="s">
        <v>127</v>
      </c>
      <c r="F413" t="s">
        <v>3</v>
      </c>
      <c r="G413" t="s">
        <v>4</v>
      </c>
      <c r="H413" t="s">
        <v>188</v>
      </c>
      <c r="I413" s="1"/>
      <c r="J413" s="1">
        <v>45005</v>
      </c>
      <c r="K413" s="1">
        <v>45036</v>
      </c>
      <c r="L413" s="1">
        <v>45005</v>
      </c>
      <c r="M413" s="2">
        <v>849154.74</v>
      </c>
      <c r="N413" t="s">
        <v>6</v>
      </c>
      <c r="O413">
        <v>2.0400000000000001E-2</v>
      </c>
      <c r="P413" t="s">
        <v>8</v>
      </c>
      <c r="Q413" s="4"/>
      <c r="R413" s="1">
        <v>45005</v>
      </c>
      <c r="S413" s="1">
        <v>45005</v>
      </c>
      <c r="T413" s="1">
        <v>45036</v>
      </c>
      <c r="U413" s="1">
        <v>45005</v>
      </c>
      <c r="V413" s="5">
        <v>8.611111111111111E-2</v>
      </c>
      <c r="W413">
        <v>31</v>
      </c>
      <c r="X413" s="6">
        <v>0</v>
      </c>
      <c r="Y413" s="6">
        <v>0</v>
      </c>
      <c r="Z413" s="6">
        <v>-1491.6818266</v>
      </c>
      <c r="AA413" s="6">
        <v>-1491.6818266</v>
      </c>
      <c r="AB413">
        <v>0</v>
      </c>
      <c r="AC413">
        <v>0</v>
      </c>
      <c r="AD413" s="7">
        <v>849154.74</v>
      </c>
      <c r="AE413" s="13">
        <v>2.0400000000000001E-2</v>
      </c>
      <c r="AF413" s="8">
        <v>0</v>
      </c>
      <c r="AG413" s="6">
        <v>0</v>
      </c>
      <c r="AH413" s="6">
        <v>0</v>
      </c>
      <c r="AI413" s="9">
        <v>-1491.6818266</v>
      </c>
      <c r="AJ413" t="s">
        <v>6</v>
      </c>
      <c r="AO413" s="9">
        <f t="shared" si="117"/>
        <v>-1491.6818266</v>
      </c>
      <c r="AP413" s="37">
        <f t="shared" si="119"/>
        <v>-1491.6818266</v>
      </c>
      <c r="AQ413" s="9">
        <f t="shared" si="118"/>
        <v>-1491.6818266</v>
      </c>
      <c r="AT413" s="10"/>
      <c r="BU413" s="1"/>
      <c r="CC413" s="11"/>
      <c r="CD413" s="11"/>
    </row>
    <row r="414" spans="1:82" ht="15" customHeight="1" x14ac:dyDescent="0.25">
      <c r="A414">
        <v>6760</v>
      </c>
      <c r="B414" t="s">
        <v>500</v>
      </c>
      <c r="C414" t="s">
        <v>501</v>
      </c>
      <c r="D414">
        <v>11715</v>
      </c>
      <c r="E414" t="s">
        <v>127</v>
      </c>
      <c r="F414" t="s">
        <v>3</v>
      </c>
      <c r="G414" t="s">
        <v>4</v>
      </c>
      <c r="H414" t="s">
        <v>188</v>
      </c>
      <c r="I414" s="1"/>
      <c r="J414" s="1">
        <v>45036</v>
      </c>
      <c r="K414" s="1">
        <v>45066</v>
      </c>
      <c r="L414" s="1">
        <v>45036</v>
      </c>
      <c r="M414" s="2">
        <v>818279.57</v>
      </c>
      <c r="N414" t="s">
        <v>6</v>
      </c>
      <c r="O414">
        <v>2.0400000000000001E-2</v>
      </c>
      <c r="P414" t="s">
        <v>8</v>
      </c>
      <c r="Q414" s="4"/>
      <c r="R414" s="1">
        <v>45036</v>
      </c>
      <c r="S414" s="1">
        <v>45036</v>
      </c>
      <c r="T414" s="1">
        <v>45066</v>
      </c>
      <c r="U414" s="1">
        <v>45036</v>
      </c>
      <c r="V414" s="5">
        <v>8.3333333333333329E-2</v>
      </c>
      <c r="W414">
        <v>30</v>
      </c>
      <c r="X414" s="6">
        <v>0</v>
      </c>
      <c r="Y414" s="6">
        <v>0</v>
      </c>
      <c r="Z414" s="6">
        <v>-1391.0752689999999</v>
      </c>
      <c r="AA414" s="6">
        <v>-1391.0752689999999</v>
      </c>
      <c r="AB414">
        <v>0</v>
      </c>
      <c r="AC414">
        <v>0</v>
      </c>
      <c r="AD414" s="7">
        <v>818279.57</v>
      </c>
      <c r="AE414" s="13">
        <v>2.0400000000000001E-2</v>
      </c>
      <c r="AF414" s="8">
        <v>0</v>
      </c>
      <c r="AG414" s="6">
        <v>0</v>
      </c>
      <c r="AH414" s="6">
        <v>0</v>
      </c>
      <c r="AI414" s="9">
        <v>-1391.0752689999999</v>
      </c>
      <c r="AJ414" t="s">
        <v>6</v>
      </c>
      <c r="AO414" s="9">
        <f t="shared" si="117"/>
        <v>-1391.0752689999999</v>
      </c>
      <c r="AP414" s="37">
        <f t="shared" si="119"/>
        <v>-1391.0752689999999</v>
      </c>
      <c r="AQ414" s="9">
        <f t="shared" si="118"/>
        <v>-1391.0752689999999</v>
      </c>
      <c r="AT414" s="10"/>
      <c r="BU414" s="1"/>
      <c r="CC414" s="11"/>
      <c r="CD414" s="11"/>
    </row>
    <row r="415" spans="1:82" ht="15" customHeight="1" x14ac:dyDescent="0.25">
      <c r="A415">
        <v>6761</v>
      </c>
      <c r="B415" t="s">
        <v>500</v>
      </c>
      <c r="C415" t="s">
        <v>501</v>
      </c>
      <c r="D415">
        <v>11715</v>
      </c>
      <c r="E415" t="s">
        <v>127</v>
      </c>
      <c r="F415" t="s">
        <v>3</v>
      </c>
      <c r="G415" t="s">
        <v>4</v>
      </c>
      <c r="H415" t="s">
        <v>188</v>
      </c>
      <c r="I415" s="1"/>
      <c r="J415" s="1">
        <v>45066</v>
      </c>
      <c r="K415" s="1">
        <v>45097</v>
      </c>
      <c r="L415" s="1">
        <v>45066</v>
      </c>
      <c r="M415" s="2">
        <v>787362.22</v>
      </c>
      <c r="N415" t="s">
        <v>6</v>
      </c>
      <c r="O415">
        <v>2.0400000000000001E-2</v>
      </c>
      <c r="P415" t="s">
        <v>8</v>
      </c>
      <c r="Q415" s="4"/>
      <c r="R415" s="1">
        <v>45066</v>
      </c>
      <c r="S415" s="1">
        <v>45066</v>
      </c>
      <c r="T415" s="1">
        <v>45097</v>
      </c>
      <c r="U415" s="1">
        <v>45066</v>
      </c>
      <c r="V415" s="5">
        <v>8.611111111111111E-2</v>
      </c>
      <c r="W415">
        <v>31</v>
      </c>
      <c r="X415" s="6">
        <v>0</v>
      </c>
      <c r="Y415" s="6">
        <v>0</v>
      </c>
      <c r="Z415" s="6">
        <v>-1383.1329664666669</v>
      </c>
      <c r="AA415" s="6">
        <v>-1383.1329664666669</v>
      </c>
      <c r="AB415">
        <v>0</v>
      </c>
      <c r="AC415">
        <v>0</v>
      </c>
      <c r="AD415" s="7">
        <v>787362.22</v>
      </c>
      <c r="AE415" s="13">
        <v>2.0400000000000001E-2</v>
      </c>
      <c r="AF415" s="8">
        <v>0</v>
      </c>
      <c r="AG415" s="6">
        <v>0</v>
      </c>
      <c r="AH415" s="6">
        <v>0</v>
      </c>
      <c r="AI415" s="9">
        <v>-1383.1329664666669</v>
      </c>
      <c r="AJ415" t="s">
        <v>6</v>
      </c>
      <c r="AO415" s="9">
        <f t="shared" si="117"/>
        <v>-1383.1329664666669</v>
      </c>
      <c r="AP415" s="37">
        <f t="shared" si="119"/>
        <v>-1383.1329664666669</v>
      </c>
      <c r="AQ415" s="9">
        <f t="shared" si="118"/>
        <v>-1383.1329664666669</v>
      </c>
      <c r="AT415" s="10"/>
      <c r="BU415" s="1"/>
      <c r="CC415" s="11"/>
      <c r="CD415" s="11"/>
    </row>
    <row r="416" spans="1:82" ht="15" customHeight="1" x14ac:dyDescent="0.25">
      <c r="A416">
        <v>46497</v>
      </c>
      <c r="B416" t="s">
        <v>502</v>
      </c>
      <c r="C416" t="s">
        <v>503</v>
      </c>
      <c r="D416">
        <v>11716</v>
      </c>
      <c r="E416" t="s">
        <v>127</v>
      </c>
      <c r="F416" t="s">
        <v>3</v>
      </c>
      <c r="G416" t="s">
        <v>4</v>
      </c>
      <c r="H416" t="s">
        <v>438</v>
      </c>
      <c r="I416" s="1"/>
      <c r="J416" s="1">
        <v>44927</v>
      </c>
      <c r="K416" s="1">
        <v>44958</v>
      </c>
      <c r="L416" s="1">
        <v>44927</v>
      </c>
      <c r="M416" s="2">
        <v>1769070.75</v>
      </c>
      <c r="N416" t="s">
        <v>6</v>
      </c>
      <c r="O416">
        <v>0</v>
      </c>
      <c r="P416" t="s">
        <v>8</v>
      </c>
      <c r="Q416" s="4"/>
      <c r="R416" s="1">
        <v>44927</v>
      </c>
      <c r="S416" s="1">
        <v>44927</v>
      </c>
      <c r="T416" s="1">
        <v>44958</v>
      </c>
      <c r="U416" s="1">
        <v>44927</v>
      </c>
      <c r="V416" s="5">
        <v>8.611111111111111E-2</v>
      </c>
      <c r="W416">
        <v>31</v>
      </c>
      <c r="X416" s="6">
        <v>0</v>
      </c>
      <c r="Y416" s="6">
        <v>0</v>
      </c>
      <c r="Z416" s="6">
        <v>0</v>
      </c>
      <c r="AA416" s="6">
        <v>0</v>
      </c>
      <c r="AB416">
        <v>0</v>
      </c>
      <c r="AC416">
        <v>0</v>
      </c>
      <c r="AD416" s="7">
        <v>1769070.75</v>
      </c>
      <c r="AE416" s="13">
        <v>0</v>
      </c>
      <c r="AF416" s="8">
        <v>0</v>
      </c>
      <c r="AG416" s="6">
        <v>0</v>
      </c>
      <c r="AH416" s="6">
        <v>0</v>
      </c>
      <c r="AI416" s="9">
        <v>0</v>
      </c>
      <c r="AJ416" t="s">
        <v>6</v>
      </c>
      <c r="AO416" s="9">
        <f t="shared" si="117"/>
        <v>0</v>
      </c>
      <c r="AP416" s="37">
        <f t="shared" si="119"/>
        <v>0</v>
      </c>
      <c r="AQ416" s="9">
        <f t="shared" si="118"/>
        <v>0</v>
      </c>
      <c r="AT416" s="10"/>
      <c r="BU416" s="1"/>
      <c r="CC416" s="11"/>
      <c r="CD416" s="11"/>
    </row>
    <row r="417" spans="1:82" ht="15" customHeight="1" x14ac:dyDescent="0.25">
      <c r="A417">
        <v>46498</v>
      </c>
      <c r="B417" t="s">
        <v>502</v>
      </c>
      <c r="C417" t="s">
        <v>503</v>
      </c>
      <c r="D417">
        <v>11716</v>
      </c>
      <c r="E417" t="s">
        <v>127</v>
      </c>
      <c r="F417" t="s">
        <v>3</v>
      </c>
      <c r="G417" t="s">
        <v>4</v>
      </c>
      <c r="H417" t="s">
        <v>438</v>
      </c>
      <c r="I417" s="1"/>
      <c r="J417" s="1">
        <v>44958</v>
      </c>
      <c r="K417" s="1">
        <v>44986</v>
      </c>
      <c r="L417" s="1">
        <v>44958</v>
      </c>
      <c r="M417" s="2">
        <v>1759076</v>
      </c>
      <c r="N417" t="s">
        <v>6</v>
      </c>
      <c r="O417">
        <v>0</v>
      </c>
      <c r="P417" t="s">
        <v>8</v>
      </c>
      <c r="Q417" s="4"/>
      <c r="R417" s="1">
        <v>44958</v>
      </c>
      <c r="S417" s="1">
        <v>44958</v>
      </c>
      <c r="T417" s="1">
        <v>44986</v>
      </c>
      <c r="U417" s="1">
        <v>44958</v>
      </c>
      <c r="V417" s="5">
        <v>7.7777777777777779E-2</v>
      </c>
      <c r="W417">
        <v>28</v>
      </c>
      <c r="X417" s="6">
        <v>0</v>
      </c>
      <c r="Y417" s="6">
        <v>0</v>
      </c>
      <c r="Z417" s="6">
        <v>0</v>
      </c>
      <c r="AA417" s="6">
        <v>0</v>
      </c>
      <c r="AB417">
        <v>0</v>
      </c>
      <c r="AC417">
        <v>0</v>
      </c>
      <c r="AD417" s="7">
        <v>1759076</v>
      </c>
      <c r="AE417" s="13">
        <v>0</v>
      </c>
      <c r="AF417" s="8">
        <v>0</v>
      </c>
      <c r="AG417" s="6">
        <v>0</v>
      </c>
      <c r="AH417" s="6">
        <v>0</v>
      </c>
      <c r="AI417" s="9">
        <v>0</v>
      </c>
      <c r="AJ417" t="s">
        <v>6</v>
      </c>
      <c r="AO417" s="9">
        <f t="shared" si="117"/>
        <v>0</v>
      </c>
      <c r="AP417" s="37">
        <f t="shared" si="119"/>
        <v>0</v>
      </c>
      <c r="AQ417" s="9">
        <f t="shared" si="118"/>
        <v>0</v>
      </c>
      <c r="AT417" s="10"/>
      <c r="BU417" s="1"/>
      <c r="CC417" s="11"/>
      <c r="CD417" s="11"/>
    </row>
    <row r="418" spans="1:82" ht="15" customHeight="1" x14ac:dyDescent="0.25">
      <c r="A418">
        <v>46499</v>
      </c>
      <c r="B418" t="s">
        <v>502</v>
      </c>
      <c r="C418" t="s">
        <v>503</v>
      </c>
      <c r="D418">
        <v>11716</v>
      </c>
      <c r="E418" t="s">
        <v>127</v>
      </c>
      <c r="F418" t="s">
        <v>3</v>
      </c>
      <c r="G418" t="s">
        <v>4</v>
      </c>
      <c r="H418" t="s">
        <v>438</v>
      </c>
      <c r="I418" s="1"/>
      <c r="J418" s="1">
        <v>44986</v>
      </c>
      <c r="K418" s="1">
        <v>45017</v>
      </c>
      <c r="L418" s="1">
        <v>44986</v>
      </c>
      <c r="M418" s="2">
        <v>1749081.25</v>
      </c>
      <c r="N418" t="s">
        <v>6</v>
      </c>
      <c r="O418">
        <v>0</v>
      </c>
      <c r="P418" t="s">
        <v>8</v>
      </c>
      <c r="Q418" s="4"/>
      <c r="R418" s="1">
        <v>44986</v>
      </c>
      <c r="S418" s="1">
        <v>44986</v>
      </c>
      <c r="T418" s="1">
        <v>45017</v>
      </c>
      <c r="U418" s="1">
        <v>44986</v>
      </c>
      <c r="V418" s="5">
        <v>8.611111111111111E-2</v>
      </c>
      <c r="W418">
        <v>31</v>
      </c>
      <c r="X418" s="6">
        <v>0</v>
      </c>
      <c r="Y418" s="6">
        <v>0</v>
      </c>
      <c r="Z418" s="6">
        <v>0</v>
      </c>
      <c r="AA418" s="6">
        <v>0</v>
      </c>
      <c r="AB418">
        <v>0</v>
      </c>
      <c r="AC418">
        <v>0</v>
      </c>
      <c r="AD418" s="7">
        <v>1749081.25</v>
      </c>
      <c r="AE418" s="13">
        <v>0</v>
      </c>
      <c r="AF418" s="8">
        <v>0</v>
      </c>
      <c r="AG418" s="6">
        <v>0</v>
      </c>
      <c r="AH418" s="6">
        <v>0</v>
      </c>
      <c r="AI418" s="9">
        <v>0</v>
      </c>
      <c r="AJ418" t="s">
        <v>6</v>
      </c>
      <c r="AO418" s="9">
        <f t="shared" si="117"/>
        <v>0</v>
      </c>
      <c r="AP418" s="37">
        <f t="shared" si="119"/>
        <v>0</v>
      </c>
      <c r="AQ418" s="9">
        <f t="shared" si="118"/>
        <v>0</v>
      </c>
      <c r="AT418" s="10"/>
      <c r="BU418" s="1"/>
      <c r="CC418" s="11"/>
      <c r="CD418" s="11"/>
    </row>
    <row r="419" spans="1:82" ht="15" customHeight="1" x14ac:dyDescent="0.25">
      <c r="A419">
        <v>46500</v>
      </c>
      <c r="B419" t="s">
        <v>502</v>
      </c>
      <c r="C419" t="s">
        <v>503</v>
      </c>
      <c r="D419">
        <v>11716</v>
      </c>
      <c r="E419" t="s">
        <v>127</v>
      </c>
      <c r="F419" t="s">
        <v>3</v>
      </c>
      <c r="G419" t="s">
        <v>4</v>
      </c>
      <c r="H419" t="s">
        <v>438</v>
      </c>
      <c r="I419" s="1"/>
      <c r="J419" s="1">
        <v>45017</v>
      </c>
      <c r="K419" s="1">
        <v>45047</v>
      </c>
      <c r="L419" s="1">
        <v>45017</v>
      </c>
      <c r="M419" s="2">
        <v>1739086.5</v>
      </c>
      <c r="N419" t="s">
        <v>6</v>
      </c>
      <c r="O419">
        <v>0</v>
      </c>
      <c r="P419" t="s">
        <v>8</v>
      </c>
      <c r="Q419" s="4"/>
      <c r="R419" s="1">
        <v>45017</v>
      </c>
      <c r="S419" s="1">
        <v>45017</v>
      </c>
      <c r="T419" s="1">
        <v>45047</v>
      </c>
      <c r="U419" s="1">
        <v>45017</v>
      </c>
      <c r="V419" s="5">
        <v>8.3333333333333329E-2</v>
      </c>
      <c r="W419">
        <v>30</v>
      </c>
      <c r="X419" s="6">
        <v>0</v>
      </c>
      <c r="Y419" s="6">
        <v>0</v>
      </c>
      <c r="Z419" s="6">
        <v>0</v>
      </c>
      <c r="AA419" s="6">
        <v>0</v>
      </c>
      <c r="AB419">
        <v>0</v>
      </c>
      <c r="AC419">
        <v>0</v>
      </c>
      <c r="AD419" s="7">
        <v>1739086.5</v>
      </c>
      <c r="AE419" s="13">
        <v>0</v>
      </c>
      <c r="AF419" s="8">
        <v>0</v>
      </c>
      <c r="AG419" s="6">
        <v>0</v>
      </c>
      <c r="AH419" s="6">
        <v>0</v>
      </c>
      <c r="AI419" s="9">
        <v>0</v>
      </c>
      <c r="AJ419" t="s">
        <v>6</v>
      </c>
      <c r="AO419" s="9">
        <f t="shared" si="117"/>
        <v>0</v>
      </c>
      <c r="AP419" s="37">
        <f t="shared" si="119"/>
        <v>0</v>
      </c>
      <c r="AQ419" s="9">
        <f t="shared" si="118"/>
        <v>0</v>
      </c>
      <c r="AT419" s="10"/>
      <c r="BU419" s="1"/>
      <c r="CC419" s="11"/>
      <c r="CD419" s="11"/>
    </row>
    <row r="420" spans="1:82" ht="15" customHeight="1" x14ac:dyDescent="0.25">
      <c r="A420">
        <v>46501</v>
      </c>
      <c r="B420" t="s">
        <v>502</v>
      </c>
      <c r="C420" t="s">
        <v>503</v>
      </c>
      <c r="D420">
        <v>11716</v>
      </c>
      <c r="E420" t="s">
        <v>127</v>
      </c>
      <c r="F420" t="s">
        <v>3</v>
      </c>
      <c r="G420" t="s">
        <v>4</v>
      </c>
      <c r="H420" t="s">
        <v>438</v>
      </c>
      <c r="I420" s="1"/>
      <c r="J420" s="1">
        <v>45047</v>
      </c>
      <c r="K420" s="1">
        <v>45078</v>
      </c>
      <c r="L420" s="1">
        <v>45047</v>
      </c>
      <c r="M420" s="2">
        <v>1729091.75</v>
      </c>
      <c r="N420" t="s">
        <v>6</v>
      </c>
      <c r="O420">
        <v>0</v>
      </c>
      <c r="P420" t="s">
        <v>8</v>
      </c>
      <c r="Q420" s="4"/>
      <c r="R420" s="1">
        <v>45047</v>
      </c>
      <c r="S420" s="1">
        <v>45047</v>
      </c>
      <c r="T420" s="1">
        <v>45078</v>
      </c>
      <c r="U420" s="1">
        <v>45047</v>
      </c>
      <c r="V420" s="5">
        <v>8.611111111111111E-2</v>
      </c>
      <c r="W420">
        <v>31</v>
      </c>
      <c r="X420" s="6">
        <v>0</v>
      </c>
      <c r="Y420" s="6">
        <v>0</v>
      </c>
      <c r="Z420" s="6">
        <v>0</v>
      </c>
      <c r="AA420" s="6">
        <v>0</v>
      </c>
      <c r="AB420">
        <v>0</v>
      </c>
      <c r="AC420">
        <v>0</v>
      </c>
      <c r="AD420" s="7">
        <v>1729091.75</v>
      </c>
      <c r="AE420" s="13">
        <v>0</v>
      </c>
      <c r="AF420" s="8">
        <v>0</v>
      </c>
      <c r="AG420" s="6">
        <v>0</v>
      </c>
      <c r="AH420" s="6">
        <v>0</v>
      </c>
      <c r="AI420" s="9">
        <v>0</v>
      </c>
      <c r="AJ420" t="s">
        <v>6</v>
      </c>
      <c r="AO420" s="9">
        <f t="shared" si="117"/>
        <v>0</v>
      </c>
      <c r="AP420" s="37">
        <f t="shared" si="119"/>
        <v>0</v>
      </c>
      <c r="AQ420" s="9">
        <f t="shared" si="118"/>
        <v>0</v>
      </c>
      <c r="AT420" s="10"/>
      <c r="BU420" s="1"/>
      <c r="CC420" s="11"/>
      <c r="CD420" s="11"/>
    </row>
    <row r="421" spans="1:82" ht="15" customHeight="1" x14ac:dyDescent="0.25">
      <c r="A421">
        <v>47703</v>
      </c>
      <c r="B421" t="s">
        <v>504</v>
      </c>
      <c r="C421" t="s">
        <v>505</v>
      </c>
      <c r="D421">
        <v>11719</v>
      </c>
      <c r="E421" t="s">
        <v>127</v>
      </c>
      <c r="F421" t="s">
        <v>3</v>
      </c>
      <c r="G421" t="s">
        <v>4</v>
      </c>
      <c r="H421" t="s">
        <v>452</v>
      </c>
      <c r="I421" s="1"/>
      <c r="J421" s="1">
        <v>44927</v>
      </c>
      <c r="K421" s="1">
        <v>44958</v>
      </c>
      <c r="L421" s="1">
        <v>44927</v>
      </c>
      <c r="M421" s="2">
        <v>1587328.28</v>
      </c>
      <c r="N421" t="s">
        <v>6</v>
      </c>
      <c r="O421">
        <v>3.2800000000000003E-2</v>
      </c>
      <c r="P421" t="s">
        <v>8</v>
      </c>
      <c r="Q421" s="4"/>
      <c r="R421" s="1">
        <v>44927</v>
      </c>
      <c r="S421" s="1">
        <v>44927</v>
      </c>
      <c r="T421" s="1">
        <v>44958</v>
      </c>
      <c r="U421" s="1">
        <v>44927</v>
      </c>
      <c r="V421" s="5">
        <v>8.611111111111111E-2</v>
      </c>
      <c r="W421">
        <v>31</v>
      </c>
      <c r="X421" s="6">
        <v>0</v>
      </c>
      <c r="Y421" s="6">
        <v>0</v>
      </c>
      <c r="Z421" s="6">
        <v>-4483.3205419555561</v>
      </c>
      <c r="AA421" s="6">
        <v>-4483.3205419555561</v>
      </c>
      <c r="AB421">
        <v>0</v>
      </c>
      <c r="AC421">
        <v>0</v>
      </c>
      <c r="AD421" s="7">
        <v>1587328.28</v>
      </c>
      <c r="AE421" s="13">
        <v>3.2800000000000003E-2</v>
      </c>
      <c r="AF421" s="8">
        <v>0</v>
      </c>
      <c r="AG421" s="6">
        <v>0</v>
      </c>
      <c r="AH421" s="6">
        <v>0</v>
      </c>
      <c r="AI421" s="9">
        <v>-4483.3205419555561</v>
      </c>
      <c r="AJ421" t="s">
        <v>6</v>
      </c>
      <c r="AO421" s="9">
        <f t="shared" si="117"/>
        <v>-4483.3205419555561</v>
      </c>
      <c r="AP421" s="37">
        <f t="shared" si="119"/>
        <v>-4483.3205419555561</v>
      </c>
      <c r="AQ421" s="9">
        <f t="shared" si="118"/>
        <v>-4483.3205419555561</v>
      </c>
      <c r="AT421" s="10"/>
      <c r="BU421" s="1"/>
      <c r="CC421" s="11"/>
      <c r="CD421" s="11"/>
    </row>
    <row r="422" spans="1:82" ht="15" customHeight="1" x14ac:dyDescent="0.25">
      <c r="A422">
        <v>47704</v>
      </c>
      <c r="B422" t="s">
        <v>504</v>
      </c>
      <c r="C422" t="s">
        <v>505</v>
      </c>
      <c r="D422">
        <v>11719</v>
      </c>
      <c r="E422" t="s">
        <v>127</v>
      </c>
      <c r="F422" t="s">
        <v>3</v>
      </c>
      <c r="G422" t="s">
        <v>4</v>
      </c>
      <c r="H422" t="s">
        <v>452</v>
      </c>
      <c r="I422" s="1"/>
      <c r="J422" s="1">
        <v>44958</v>
      </c>
      <c r="K422" s="1">
        <v>44986</v>
      </c>
      <c r="L422" s="1">
        <v>44958</v>
      </c>
      <c r="M422" s="2">
        <v>1576851.21</v>
      </c>
      <c r="N422" t="s">
        <v>6</v>
      </c>
      <c r="O422">
        <v>3.2800000000000003E-2</v>
      </c>
      <c r="P422" t="s">
        <v>8</v>
      </c>
      <c r="Q422" s="4"/>
      <c r="R422" s="1">
        <v>44958</v>
      </c>
      <c r="S422" s="1">
        <v>44958</v>
      </c>
      <c r="T422" s="1">
        <v>44986</v>
      </c>
      <c r="U422" s="1">
        <v>44958</v>
      </c>
      <c r="V422" s="5">
        <v>7.7777777777777779E-2</v>
      </c>
      <c r="W422">
        <v>28</v>
      </c>
      <c r="X422" s="6">
        <v>0</v>
      </c>
      <c r="Y422" s="6">
        <v>0</v>
      </c>
      <c r="Z422" s="6">
        <v>-4022.7226424000005</v>
      </c>
      <c r="AA422" s="6">
        <v>-4022.7226424000005</v>
      </c>
      <c r="AB422">
        <v>0</v>
      </c>
      <c r="AC422">
        <v>0</v>
      </c>
      <c r="AD422" s="7">
        <v>1576851.21</v>
      </c>
      <c r="AE422" s="13">
        <v>3.2800000000000003E-2</v>
      </c>
      <c r="AF422" s="8">
        <v>0</v>
      </c>
      <c r="AG422" s="6">
        <v>0</v>
      </c>
      <c r="AH422" s="6">
        <v>0</v>
      </c>
      <c r="AI422" s="9">
        <v>-4022.7226424000005</v>
      </c>
      <c r="AJ422" t="s">
        <v>6</v>
      </c>
      <c r="AO422" s="9">
        <f t="shared" si="117"/>
        <v>-4022.7226424000005</v>
      </c>
      <c r="AP422" s="37">
        <f t="shared" si="119"/>
        <v>-4022.7226424000005</v>
      </c>
      <c r="AQ422" s="9">
        <f t="shared" si="118"/>
        <v>-4022.7226424000005</v>
      </c>
      <c r="AT422" s="10"/>
      <c r="BU422" s="1"/>
      <c r="CC422" s="11"/>
      <c r="CD422" s="11"/>
    </row>
    <row r="423" spans="1:82" ht="15" customHeight="1" x14ac:dyDescent="0.25">
      <c r="A423">
        <v>47705</v>
      </c>
      <c r="B423" t="s">
        <v>504</v>
      </c>
      <c r="C423" t="s">
        <v>505</v>
      </c>
      <c r="D423">
        <v>11719</v>
      </c>
      <c r="E423" t="s">
        <v>127</v>
      </c>
      <c r="F423" t="s">
        <v>3</v>
      </c>
      <c r="G423" t="s">
        <v>4</v>
      </c>
      <c r="H423" t="s">
        <v>452</v>
      </c>
      <c r="I423" s="1"/>
      <c r="J423" s="1">
        <v>44986</v>
      </c>
      <c r="K423" s="1">
        <v>45017</v>
      </c>
      <c r="L423" s="1">
        <v>44986</v>
      </c>
      <c r="M423" s="2">
        <v>1566345.33</v>
      </c>
      <c r="N423" t="s">
        <v>6</v>
      </c>
      <c r="O423">
        <v>3.2800000000000003E-2</v>
      </c>
      <c r="P423" t="s">
        <v>8</v>
      </c>
      <c r="Q423" s="4"/>
      <c r="R423" s="1">
        <v>44986</v>
      </c>
      <c r="S423" s="1">
        <v>44986</v>
      </c>
      <c r="T423" s="1">
        <v>45017</v>
      </c>
      <c r="U423" s="1">
        <v>44986</v>
      </c>
      <c r="V423" s="5">
        <v>8.611111111111111E-2</v>
      </c>
      <c r="W423">
        <v>31</v>
      </c>
      <c r="X423" s="6">
        <v>0</v>
      </c>
      <c r="Y423" s="6">
        <v>0</v>
      </c>
      <c r="Z423" s="6">
        <v>-4424.0553654000005</v>
      </c>
      <c r="AA423" s="6">
        <v>-4424.0553654000005</v>
      </c>
      <c r="AB423">
        <v>0</v>
      </c>
      <c r="AC423">
        <v>0</v>
      </c>
      <c r="AD423" s="7">
        <v>1566345.33</v>
      </c>
      <c r="AE423" s="13">
        <v>3.2800000000000003E-2</v>
      </c>
      <c r="AF423" s="8">
        <v>0</v>
      </c>
      <c r="AG423" s="6">
        <v>0</v>
      </c>
      <c r="AH423" s="6">
        <v>0</v>
      </c>
      <c r="AI423" s="9">
        <v>-4424.0553654000005</v>
      </c>
      <c r="AJ423" t="s">
        <v>6</v>
      </c>
      <c r="AO423" s="9">
        <f t="shared" ref="AO423:AO476" si="120">AI423</f>
        <v>-4424.0553654000005</v>
      </c>
      <c r="AP423" s="37">
        <f t="shared" si="119"/>
        <v>-4424.0553654000005</v>
      </c>
      <c r="AQ423" s="9">
        <f t="shared" ref="AQ423:AQ476" si="121">AI423</f>
        <v>-4424.0553654000005</v>
      </c>
      <c r="AT423" s="10"/>
      <c r="BU423" s="1"/>
      <c r="CC423" s="11"/>
      <c r="CD423" s="11"/>
    </row>
    <row r="424" spans="1:82" ht="15" customHeight="1" x14ac:dyDescent="0.25">
      <c r="A424">
        <v>47706</v>
      </c>
      <c r="B424" t="s">
        <v>504</v>
      </c>
      <c r="C424" t="s">
        <v>505</v>
      </c>
      <c r="D424">
        <v>11719</v>
      </c>
      <c r="E424" t="s">
        <v>127</v>
      </c>
      <c r="F424" t="s">
        <v>3</v>
      </c>
      <c r="G424" t="s">
        <v>4</v>
      </c>
      <c r="H424" t="s">
        <v>452</v>
      </c>
      <c r="I424" s="1"/>
      <c r="J424" s="1">
        <v>45017</v>
      </c>
      <c r="K424" s="1">
        <v>45047</v>
      </c>
      <c r="L424" s="1">
        <v>45017</v>
      </c>
      <c r="M424" s="2">
        <v>1555810.55</v>
      </c>
      <c r="N424" t="s">
        <v>6</v>
      </c>
      <c r="O424">
        <v>3.2800000000000003E-2</v>
      </c>
      <c r="P424" t="s">
        <v>8</v>
      </c>
      <c r="Q424" s="4"/>
      <c r="R424" s="1">
        <v>45017</v>
      </c>
      <c r="S424" s="1">
        <v>45017</v>
      </c>
      <c r="T424" s="1">
        <v>45047</v>
      </c>
      <c r="U424" s="1">
        <v>45017</v>
      </c>
      <c r="V424" s="5">
        <v>8.3333333333333329E-2</v>
      </c>
      <c r="W424">
        <v>30</v>
      </c>
      <c r="X424" s="6">
        <v>0</v>
      </c>
      <c r="Y424" s="6">
        <v>0</v>
      </c>
      <c r="Z424" s="6">
        <v>-4252.5488366666668</v>
      </c>
      <c r="AA424" s="6">
        <v>-4252.5488366666668</v>
      </c>
      <c r="AB424">
        <v>0</v>
      </c>
      <c r="AC424">
        <v>0</v>
      </c>
      <c r="AD424" s="7">
        <v>1555810.55</v>
      </c>
      <c r="AE424" s="13">
        <v>3.2800000000000003E-2</v>
      </c>
      <c r="AF424" s="8">
        <v>0</v>
      </c>
      <c r="AG424" s="6">
        <v>0</v>
      </c>
      <c r="AH424" s="6">
        <v>0</v>
      </c>
      <c r="AI424" s="9">
        <v>-4252.5488366666668</v>
      </c>
      <c r="AJ424" t="s">
        <v>6</v>
      </c>
      <c r="AO424" s="9">
        <f t="shared" si="120"/>
        <v>-4252.5488366666668</v>
      </c>
      <c r="AP424" s="37">
        <f t="shared" si="119"/>
        <v>-4252.5488366666668</v>
      </c>
      <c r="AQ424" s="9">
        <f t="shared" si="121"/>
        <v>-4252.5488366666668</v>
      </c>
      <c r="AT424" s="10"/>
      <c r="BU424" s="1"/>
      <c r="CC424" s="11"/>
      <c r="CD424" s="11"/>
    </row>
    <row r="425" spans="1:82" ht="15" customHeight="1" x14ac:dyDescent="0.25">
      <c r="A425">
        <v>47707</v>
      </c>
      <c r="B425" t="s">
        <v>504</v>
      </c>
      <c r="C425" t="s">
        <v>505</v>
      </c>
      <c r="D425">
        <v>11719</v>
      </c>
      <c r="E425" t="s">
        <v>127</v>
      </c>
      <c r="F425" t="s">
        <v>3</v>
      </c>
      <c r="G425" t="s">
        <v>4</v>
      </c>
      <c r="H425" t="s">
        <v>452</v>
      </c>
      <c r="I425" s="1"/>
      <c r="J425" s="1">
        <v>45047</v>
      </c>
      <c r="K425" s="1">
        <v>45078</v>
      </c>
      <c r="L425" s="1">
        <v>45047</v>
      </c>
      <c r="M425" s="2">
        <v>1545246.8</v>
      </c>
      <c r="N425" t="s">
        <v>6</v>
      </c>
      <c r="O425">
        <v>3.2800000000000003E-2</v>
      </c>
      <c r="P425" t="s">
        <v>8</v>
      </c>
      <c r="Q425" s="4"/>
      <c r="R425" s="1">
        <v>45047</v>
      </c>
      <c r="S425" s="1">
        <v>45047</v>
      </c>
      <c r="T425" s="1">
        <v>45078</v>
      </c>
      <c r="U425" s="1">
        <v>45047</v>
      </c>
      <c r="V425" s="5">
        <v>8.611111111111111E-2</v>
      </c>
      <c r="W425">
        <v>31</v>
      </c>
      <c r="X425" s="6">
        <v>0</v>
      </c>
      <c r="Y425" s="6">
        <v>0</v>
      </c>
      <c r="Z425" s="6">
        <v>-4364.4637395555565</v>
      </c>
      <c r="AA425" s="6">
        <v>-4364.4637395555565</v>
      </c>
      <c r="AB425">
        <v>0</v>
      </c>
      <c r="AC425">
        <v>0</v>
      </c>
      <c r="AD425" s="7">
        <v>1545246.8</v>
      </c>
      <c r="AE425" s="13">
        <v>3.2800000000000003E-2</v>
      </c>
      <c r="AF425" s="8">
        <v>0</v>
      </c>
      <c r="AG425" s="6">
        <v>0</v>
      </c>
      <c r="AH425" s="6">
        <v>0</v>
      </c>
      <c r="AI425" s="9">
        <v>-4364.4637395555565</v>
      </c>
      <c r="AJ425" t="s">
        <v>6</v>
      </c>
      <c r="AO425" s="9">
        <f t="shared" si="120"/>
        <v>-4364.4637395555565</v>
      </c>
      <c r="AP425" s="37">
        <f t="shared" si="119"/>
        <v>-4364.4637395555565</v>
      </c>
      <c r="AQ425" s="9">
        <f t="shared" si="121"/>
        <v>-4364.4637395555565</v>
      </c>
      <c r="AT425" s="10"/>
      <c r="BU425" s="1"/>
      <c r="CC425" s="11"/>
      <c r="CD425" s="11"/>
    </row>
    <row r="426" spans="1:82" ht="15" customHeight="1" x14ac:dyDescent="0.25">
      <c r="A426">
        <v>6637</v>
      </c>
      <c r="B426" t="s">
        <v>506</v>
      </c>
      <c r="C426" t="s">
        <v>507</v>
      </c>
      <c r="D426">
        <v>11720</v>
      </c>
      <c r="E426" t="s">
        <v>127</v>
      </c>
      <c r="F426" t="s">
        <v>3</v>
      </c>
      <c r="G426" t="s">
        <v>4</v>
      </c>
      <c r="H426" t="s">
        <v>188</v>
      </c>
      <c r="I426" s="1"/>
      <c r="J426" s="1">
        <v>44946</v>
      </c>
      <c r="K426" s="1">
        <v>44977</v>
      </c>
      <c r="L426" s="1">
        <v>44946</v>
      </c>
      <c r="M426" s="2">
        <v>850271.55</v>
      </c>
      <c r="N426" t="s">
        <v>6</v>
      </c>
      <c r="O426">
        <v>2.0400000000000001E-2</v>
      </c>
      <c r="P426" t="s">
        <v>8</v>
      </c>
      <c r="Q426" s="4"/>
      <c r="R426" s="1">
        <v>44946</v>
      </c>
      <c r="S426" s="1">
        <v>44946</v>
      </c>
      <c r="T426" s="1">
        <v>44977</v>
      </c>
      <c r="U426" s="1">
        <v>44946</v>
      </c>
      <c r="V426" s="5">
        <v>8.611111111111111E-2</v>
      </c>
      <c r="W426">
        <v>31</v>
      </c>
      <c r="X426" s="6">
        <v>0</v>
      </c>
      <c r="Y426" s="6">
        <v>0</v>
      </c>
      <c r="Z426" s="6">
        <v>-1493.6436895000002</v>
      </c>
      <c r="AA426" s="6">
        <v>-1493.6436895000002</v>
      </c>
      <c r="AB426">
        <v>0</v>
      </c>
      <c r="AC426">
        <v>0</v>
      </c>
      <c r="AD426" s="7">
        <v>850271.55</v>
      </c>
      <c r="AE426" s="13">
        <v>2.0400000000000001E-2</v>
      </c>
      <c r="AF426" s="8">
        <v>0</v>
      </c>
      <c r="AG426" s="6">
        <v>0</v>
      </c>
      <c r="AH426" s="6">
        <v>0</v>
      </c>
      <c r="AI426" s="9">
        <v>-1493.6436895000002</v>
      </c>
      <c r="AJ426" t="s">
        <v>6</v>
      </c>
      <c r="AO426" s="9">
        <f t="shared" si="120"/>
        <v>-1493.6436895000002</v>
      </c>
      <c r="AP426" s="37">
        <f t="shared" si="119"/>
        <v>-1493.6436895000002</v>
      </c>
      <c r="AQ426" s="9">
        <f t="shared" si="121"/>
        <v>-1493.6436895000002</v>
      </c>
      <c r="AT426" s="10"/>
      <c r="BU426" s="1"/>
      <c r="CC426" s="11"/>
      <c r="CD426" s="11"/>
    </row>
    <row r="427" spans="1:82" ht="15" customHeight="1" x14ac:dyDescent="0.25">
      <c r="A427">
        <v>6638</v>
      </c>
      <c r="B427" t="s">
        <v>506</v>
      </c>
      <c r="C427" t="s">
        <v>507</v>
      </c>
      <c r="D427">
        <v>11720</v>
      </c>
      <c r="E427" t="s">
        <v>127</v>
      </c>
      <c r="F427" t="s">
        <v>3</v>
      </c>
      <c r="G427" t="s">
        <v>4</v>
      </c>
      <c r="H427" t="s">
        <v>188</v>
      </c>
      <c r="I427" s="1"/>
      <c r="J427" s="1">
        <v>44977</v>
      </c>
      <c r="K427" s="1">
        <v>45005</v>
      </c>
      <c r="L427" s="1">
        <v>44977</v>
      </c>
      <c r="M427" s="2">
        <v>821526.16</v>
      </c>
      <c r="N427" t="s">
        <v>6</v>
      </c>
      <c r="O427">
        <v>2.0400000000000001E-2</v>
      </c>
      <c r="P427" t="s">
        <v>8</v>
      </c>
      <c r="Q427" s="4"/>
      <c r="R427" s="1">
        <v>44977</v>
      </c>
      <c r="S427" s="1">
        <v>44977</v>
      </c>
      <c r="T427" s="1">
        <v>45005</v>
      </c>
      <c r="U427" s="1">
        <v>44977</v>
      </c>
      <c r="V427" s="5">
        <v>7.7777777777777779E-2</v>
      </c>
      <c r="W427">
        <v>28</v>
      </c>
      <c r="X427" s="6">
        <v>0</v>
      </c>
      <c r="Y427" s="6">
        <v>0</v>
      </c>
      <c r="Z427" s="6">
        <v>-1303.4881738666668</v>
      </c>
      <c r="AA427" s="6">
        <v>-1303.4881738666668</v>
      </c>
      <c r="AB427">
        <v>0</v>
      </c>
      <c r="AC427">
        <v>0</v>
      </c>
      <c r="AD427" s="7">
        <v>821526.16</v>
      </c>
      <c r="AE427" s="13">
        <v>2.0400000000000001E-2</v>
      </c>
      <c r="AF427" s="8">
        <v>0</v>
      </c>
      <c r="AG427" s="6">
        <v>0</v>
      </c>
      <c r="AH427" s="6">
        <v>0</v>
      </c>
      <c r="AI427" s="9">
        <v>-1303.4881738666668</v>
      </c>
      <c r="AJ427" t="s">
        <v>6</v>
      </c>
      <c r="AO427" s="9">
        <f t="shared" si="120"/>
        <v>-1303.4881738666668</v>
      </c>
      <c r="AP427" s="37">
        <f t="shared" si="119"/>
        <v>-1303.4881738666668</v>
      </c>
      <c r="AQ427" s="9">
        <f t="shared" si="121"/>
        <v>-1303.4881738666668</v>
      </c>
      <c r="AT427" s="10"/>
      <c r="BU427" s="1"/>
      <c r="CC427" s="11"/>
      <c r="CD427" s="11"/>
    </row>
    <row r="428" spans="1:82" ht="15" customHeight="1" x14ac:dyDescent="0.25">
      <c r="A428">
        <v>6639</v>
      </c>
      <c r="B428" t="s">
        <v>506</v>
      </c>
      <c r="C428" t="s">
        <v>507</v>
      </c>
      <c r="D428">
        <v>11720</v>
      </c>
      <c r="E428" t="s">
        <v>127</v>
      </c>
      <c r="F428" t="s">
        <v>3</v>
      </c>
      <c r="G428" t="s">
        <v>4</v>
      </c>
      <c r="H428" t="s">
        <v>188</v>
      </c>
      <c r="I428" s="1"/>
      <c r="J428" s="1">
        <v>45005</v>
      </c>
      <c r="K428" s="1">
        <v>45036</v>
      </c>
      <c r="L428" s="1">
        <v>45005</v>
      </c>
      <c r="M428" s="2">
        <v>792741.5</v>
      </c>
      <c r="N428" t="s">
        <v>6</v>
      </c>
      <c r="O428">
        <v>2.0400000000000001E-2</v>
      </c>
      <c r="P428" t="s">
        <v>8</v>
      </c>
      <c r="Q428" s="4"/>
      <c r="R428" s="1">
        <v>45005</v>
      </c>
      <c r="S428" s="1">
        <v>45005</v>
      </c>
      <c r="T428" s="1">
        <v>45036</v>
      </c>
      <c r="U428" s="1">
        <v>45005</v>
      </c>
      <c r="V428" s="5">
        <v>8.611111111111111E-2</v>
      </c>
      <c r="W428">
        <v>31</v>
      </c>
      <c r="X428" s="6">
        <v>0</v>
      </c>
      <c r="Y428" s="6">
        <v>0</v>
      </c>
      <c r="Z428" s="6">
        <v>-1392.5825683333335</v>
      </c>
      <c r="AA428" s="6">
        <v>-1392.5825683333335</v>
      </c>
      <c r="AB428">
        <v>0</v>
      </c>
      <c r="AC428">
        <v>0</v>
      </c>
      <c r="AD428" s="7">
        <v>792741.5</v>
      </c>
      <c r="AE428" s="13">
        <v>2.0400000000000001E-2</v>
      </c>
      <c r="AF428" s="8">
        <v>0</v>
      </c>
      <c r="AG428" s="6">
        <v>0</v>
      </c>
      <c r="AH428" s="6">
        <v>0</v>
      </c>
      <c r="AI428" s="9">
        <v>-1392.5825683333335</v>
      </c>
      <c r="AJ428" t="s">
        <v>6</v>
      </c>
      <c r="AO428" s="9">
        <f t="shared" si="120"/>
        <v>-1392.5825683333335</v>
      </c>
      <c r="AP428" s="37">
        <f t="shared" si="119"/>
        <v>-1392.5825683333335</v>
      </c>
      <c r="AQ428" s="9">
        <f t="shared" si="121"/>
        <v>-1392.5825683333335</v>
      </c>
      <c r="AT428" s="10"/>
      <c r="BU428" s="1"/>
      <c r="CC428" s="11"/>
      <c r="CD428" s="11"/>
    </row>
    <row r="429" spans="1:82" ht="15" customHeight="1" x14ac:dyDescent="0.25">
      <c r="A429">
        <v>6640</v>
      </c>
      <c r="B429" t="s">
        <v>506</v>
      </c>
      <c r="C429" t="s">
        <v>507</v>
      </c>
      <c r="D429">
        <v>11720</v>
      </c>
      <c r="E429" t="s">
        <v>127</v>
      </c>
      <c r="F429" t="s">
        <v>3</v>
      </c>
      <c r="G429" t="s">
        <v>4</v>
      </c>
      <c r="H429" t="s">
        <v>188</v>
      </c>
      <c r="I429" s="1"/>
      <c r="J429" s="1">
        <v>45036</v>
      </c>
      <c r="K429" s="1">
        <v>45066</v>
      </c>
      <c r="L429" s="1">
        <v>45036</v>
      </c>
      <c r="M429" s="2">
        <v>763917.51</v>
      </c>
      <c r="N429" t="s">
        <v>6</v>
      </c>
      <c r="O429">
        <v>2.0400000000000001E-2</v>
      </c>
      <c r="P429" t="s">
        <v>8</v>
      </c>
      <c r="Q429" s="4"/>
      <c r="R429" s="1">
        <v>45036</v>
      </c>
      <c r="S429" s="1">
        <v>45036</v>
      </c>
      <c r="T429" s="1">
        <v>45066</v>
      </c>
      <c r="U429" s="1">
        <v>45036</v>
      </c>
      <c r="V429" s="5">
        <v>8.3333333333333329E-2</v>
      </c>
      <c r="W429">
        <v>30</v>
      </c>
      <c r="X429" s="6">
        <v>0</v>
      </c>
      <c r="Y429" s="6">
        <v>0</v>
      </c>
      <c r="Z429" s="6">
        <v>-1298.6597670000001</v>
      </c>
      <c r="AA429" s="6">
        <v>-1298.6597670000001</v>
      </c>
      <c r="AB429">
        <v>0</v>
      </c>
      <c r="AC429">
        <v>0</v>
      </c>
      <c r="AD429" s="7">
        <v>763917.51</v>
      </c>
      <c r="AE429" s="13">
        <v>2.0400000000000001E-2</v>
      </c>
      <c r="AF429" s="8">
        <v>0</v>
      </c>
      <c r="AG429" s="6">
        <v>0</v>
      </c>
      <c r="AH429" s="6">
        <v>0</v>
      </c>
      <c r="AI429" s="9">
        <v>-1298.6597670000001</v>
      </c>
      <c r="AJ429" t="s">
        <v>6</v>
      </c>
      <c r="AO429" s="9">
        <f t="shared" si="120"/>
        <v>-1298.6597670000001</v>
      </c>
      <c r="AP429" s="37">
        <f t="shared" si="119"/>
        <v>-1298.6597670000001</v>
      </c>
      <c r="AQ429" s="9">
        <f t="shared" si="121"/>
        <v>-1298.6597670000001</v>
      </c>
      <c r="AT429" s="10"/>
      <c r="BU429" s="1"/>
      <c r="CC429" s="11"/>
      <c r="CD429" s="11"/>
    </row>
    <row r="430" spans="1:82" ht="15" customHeight="1" x14ac:dyDescent="0.25">
      <c r="A430">
        <v>6641</v>
      </c>
      <c r="B430" t="s">
        <v>506</v>
      </c>
      <c r="C430" t="s">
        <v>507</v>
      </c>
      <c r="D430">
        <v>11720</v>
      </c>
      <c r="E430" t="s">
        <v>127</v>
      </c>
      <c r="F430" t="s">
        <v>3</v>
      </c>
      <c r="G430" t="s">
        <v>4</v>
      </c>
      <c r="H430" t="s">
        <v>188</v>
      </c>
      <c r="I430" s="1"/>
      <c r="J430" s="1">
        <v>45066</v>
      </c>
      <c r="K430" s="1">
        <v>45097</v>
      </c>
      <c r="L430" s="1">
        <v>45066</v>
      </c>
      <c r="M430" s="2">
        <v>735054.14</v>
      </c>
      <c r="N430" t="s">
        <v>6</v>
      </c>
      <c r="O430">
        <v>2.0400000000000001E-2</v>
      </c>
      <c r="P430" t="s">
        <v>8</v>
      </c>
      <c r="Q430" s="4"/>
      <c r="R430" s="1">
        <v>45066</v>
      </c>
      <c r="S430" s="1">
        <v>45066</v>
      </c>
      <c r="T430" s="1">
        <v>45097</v>
      </c>
      <c r="U430" s="1">
        <v>45066</v>
      </c>
      <c r="V430" s="5">
        <v>8.611111111111111E-2</v>
      </c>
      <c r="W430">
        <v>31</v>
      </c>
      <c r="X430" s="6">
        <v>0</v>
      </c>
      <c r="Y430" s="6">
        <v>0</v>
      </c>
      <c r="Z430" s="6">
        <v>-1291.2451059333334</v>
      </c>
      <c r="AA430" s="6">
        <v>-1291.2451059333334</v>
      </c>
      <c r="AB430">
        <v>0</v>
      </c>
      <c r="AC430">
        <v>0</v>
      </c>
      <c r="AD430" s="7">
        <v>735054.14</v>
      </c>
      <c r="AE430" s="13">
        <v>2.0400000000000001E-2</v>
      </c>
      <c r="AF430" s="8">
        <v>0</v>
      </c>
      <c r="AG430" s="6">
        <v>0</v>
      </c>
      <c r="AH430" s="6">
        <v>0</v>
      </c>
      <c r="AI430" s="9">
        <v>-1291.2451059333334</v>
      </c>
      <c r="AJ430" t="s">
        <v>6</v>
      </c>
      <c r="AO430" s="9">
        <f t="shared" si="120"/>
        <v>-1291.2451059333334</v>
      </c>
      <c r="AP430" s="37">
        <f t="shared" si="119"/>
        <v>-1291.2451059333334</v>
      </c>
      <c r="AQ430" s="9">
        <f t="shared" si="121"/>
        <v>-1291.2451059333334</v>
      </c>
      <c r="AT430" s="10"/>
      <c r="BU430" s="1"/>
      <c r="CC430" s="11"/>
      <c r="CD430" s="11"/>
    </row>
    <row r="431" spans="1:82" ht="15" customHeight="1" x14ac:dyDescent="0.25">
      <c r="A431">
        <v>48014</v>
      </c>
      <c r="B431" t="s">
        <v>508</v>
      </c>
      <c r="C431" t="s">
        <v>509</v>
      </c>
      <c r="D431">
        <v>11721</v>
      </c>
      <c r="E431" t="s">
        <v>127</v>
      </c>
      <c r="F431" t="s">
        <v>3</v>
      </c>
      <c r="G431" t="s">
        <v>4</v>
      </c>
      <c r="H431" t="s">
        <v>452</v>
      </c>
      <c r="I431" s="1"/>
      <c r="J431" s="1">
        <v>44927</v>
      </c>
      <c r="K431" s="1">
        <v>44958</v>
      </c>
      <c r="L431" s="1">
        <v>44927</v>
      </c>
      <c r="M431" s="2">
        <v>1533561.96</v>
      </c>
      <c r="N431" t="s">
        <v>6</v>
      </c>
      <c r="O431">
        <v>2.5899999999999999E-2</v>
      </c>
      <c r="P431" t="s">
        <v>8</v>
      </c>
      <c r="Q431" s="4"/>
      <c r="R431" s="1">
        <v>44927</v>
      </c>
      <c r="S431" s="1">
        <v>44927</v>
      </c>
      <c r="T431" s="1">
        <v>44958</v>
      </c>
      <c r="U431" s="1">
        <v>44927</v>
      </c>
      <c r="V431" s="5">
        <v>8.611111111111111E-2</v>
      </c>
      <c r="W431">
        <v>31</v>
      </c>
      <c r="X431" s="6">
        <v>0</v>
      </c>
      <c r="Y431" s="6">
        <v>0</v>
      </c>
      <c r="Z431" s="6">
        <v>-3420.269160233333</v>
      </c>
      <c r="AA431" s="6">
        <v>-3420.269160233333</v>
      </c>
      <c r="AB431">
        <v>0</v>
      </c>
      <c r="AC431">
        <v>0</v>
      </c>
      <c r="AD431" s="7">
        <v>1533561.96</v>
      </c>
      <c r="AE431" s="13">
        <v>2.5899999999999999E-2</v>
      </c>
      <c r="AF431" s="8">
        <v>0</v>
      </c>
      <c r="AG431" s="6">
        <v>0</v>
      </c>
      <c r="AH431" s="6">
        <v>0</v>
      </c>
      <c r="AI431" s="9">
        <v>-3420.269160233333</v>
      </c>
      <c r="AJ431" t="s">
        <v>6</v>
      </c>
      <c r="AO431" s="9">
        <f t="shared" si="120"/>
        <v>-3420.269160233333</v>
      </c>
      <c r="AP431" s="37">
        <f t="shared" si="119"/>
        <v>-3420.269160233333</v>
      </c>
      <c r="AQ431" s="9">
        <f t="shared" si="121"/>
        <v>-3420.269160233333</v>
      </c>
      <c r="AT431" s="10"/>
      <c r="BU431" s="1"/>
      <c r="CC431" s="11"/>
      <c r="CD431" s="11"/>
    </row>
    <row r="432" spans="1:82" ht="15" customHeight="1" x14ac:dyDescent="0.25">
      <c r="A432">
        <v>48015</v>
      </c>
      <c r="B432" t="s">
        <v>508</v>
      </c>
      <c r="C432" t="s">
        <v>509</v>
      </c>
      <c r="D432">
        <v>11721</v>
      </c>
      <c r="E432" t="s">
        <v>127</v>
      </c>
      <c r="F432" t="s">
        <v>3</v>
      </c>
      <c r="G432" t="s">
        <v>4</v>
      </c>
      <c r="H432" t="s">
        <v>452</v>
      </c>
      <c r="I432" s="1"/>
      <c r="J432" s="1">
        <v>44958</v>
      </c>
      <c r="K432" s="1">
        <v>44986</v>
      </c>
      <c r="L432" s="1">
        <v>44958</v>
      </c>
      <c r="M432" s="2">
        <v>1523075.49</v>
      </c>
      <c r="N432" t="s">
        <v>6</v>
      </c>
      <c r="O432">
        <v>2.5899999999999999E-2</v>
      </c>
      <c r="P432" t="s">
        <v>8</v>
      </c>
      <c r="Q432" s="4"/>
      <c r="R432" s="1">
        <v>44958</v>
      </c>
      <c r="S432" s="1">
        <v>44958</v>
      </c>
      <c r="T432" s="1">
        <v>44986</v>
      </c>
      <c r="U432" s="1">
        <v>44958</v>
      </c>
      <c r="V432" s="5">
        <v>7.7777777777777779E-2</v>
      </c>
      <c r="W432">
        <v>28</v>
      </c>
      <c r="X432" s="6">
        <v>0</v>
      </c>
      <c r="Y432" s="6">
        <v>0</v>
      </c>
      <c r="Z432" s="6">
        <v>-3068.1509593000001</v>
      </c>
      <c r="AA432" s="6">
        <v>-3068.1509593000001</v>
      </c>
      <c r="AB432">
        <v>0</v>
      </c>
      <c r="AC432">
        <v>0</v>
      </c>
      <c r="AD432" s="7">
        <v>1523075.49</v>
      </c>
      <c r="AE432" s="13">
        <v>2.5899999999999999E-2</v>
      </c>
      <c r="AF432" s="8">
        <v>0</v>
      </c>
      <c r="AG432" s="6">
        <v>0</v>
      </c>
      <c r="AH432" s="6">
        <v>0</v>
      </c>
      <c r="AI432" s="9">
        <v>-3068.1509593000001</v>
      </c>
      <c r="AJ432" t="s">
        <v>6</v>
      </c>
      <c r="AO432" s="9">
        <f t="shared" si="120"/>
        <v>-3068.1509593000001</v>
      </c>
      <c r="AP432" s="37">
        <f t="shared" si="119"/>
        <v>-3068.1509593000001</v>
      </c>
      <c r="AQ432" s="9">
        <f t="shared" si="121"/>
        <v>-3068.1509593000001</v>
      </c>
      <c r="AT432" s="10"/>
      <c r="BU432" s="1"/>
      <c r="CC432" s="11"/>
      <c r="CD432" s="11"/>
    </row>
    <row r="433" spans="1:82" ht="15" customHeight="1" x14ac:dyDescent="0.25">
      <c r="A433">
        <v>48016</v>
      </c>
      <c r="B433" t="s">
        <v>508</v>
      </c>
      <c r="C433" t="s">
        <v>509</v>
      </c>
      <c r="D433">
        <v>11721</v>
      </c>
      <c r="E433" t="s">
        <v>127</v>
      </c>
      <c r="F433" t="s">
        <v>3</v>
      </c>
      <c r="G433" t="s">
        <v>4</v>
      </c>
      <c r="H433" t="s">
        <v>452</v>
      </c>
      <c r="I433" s="1"/>
      <c r="J433" s="1">
        <v>44986</v>
      </c>
      <c r="K433" s="1">
        <v>45017</v>
      </c>
      <c r="L433" s="1">
        <v>44986</v>
      </c>
      <c r="M433" s="2">
        <v>1512568.92</v>
      </c>
      <c r="N433" t="s">
        <v>6</v>
      </c>
      <c r="O433">
        <v>2.5899999999999999E-2</v>
      </c>
      <c r="P433" t="s">
        <v>8</v>
      </c>
      <c r="Q433" s="4"/>
      <c r="R433" s="1">
        <v>44986</v>
      </c>
      <c r="S433" s="1">
        <v>44986</v>
      </c>
      <c r="T433" s="1">
        <v>45017</v>
      </c>
      <c r="U433" s="1">
        <v>44986</v>
      </c>
      <c r="V433" s="5">
        <v>8.611111111111111E-2</v>
      </c>
      <c r="W433">
        <v>31</v>
      </c>
      <c r="X433" s="6">
        <v>0</v>
      </c>
      <c r="Y433" s="6">
        <v>0</v>
      </c>
      <c r="Z433" s="6">
        <v>-3373.4488496333333</v>
      </c>
      <c r="AA433" s="6">
        <v>-3373.4488496333333</v>
      </c>
      <c r="AB433">
        <v>0</v>
      </c>
      <c r="AC433">
        <v>0</v>
      </c>
      <c r="AD433" s="7">
        <v>1512568.92</v>
      </c>
      <c r="AE433" s="13">
        <v>2.5899999999999999E-2</v>
      </c>
      <c r="AF433" s="8">
        <v>0</v>
      </c>
      <c r="AG433" s="6">
        <v>0</v>
      </c>
      <c r="AH433" s="6">
        <v>0</v>
      </c>
      <c r="AI433" s="9">
        <v>-3373.4488496333333</v>
      </c>
      <c r="AJ433" t="s">
        <v>6</v>
      </c>
      <c r="AO433" s="9">
        <f t="shared" si="120"/>
        <v>-3373.4488496333333</v>
      </c>
      <c r="AP433" s="37">
        <f t="shared" si="119"/>
        <v>-3373.4488496333333</v>
      </c>
      <c r="AQ433" s="9">
        <f t="shared" si="121"/>
        <v>-3373.4488496333333</v>
      </c>
      <c r="AT433" s="10"/>
      <c r="BU433" s="1"/>
      <c r="CC433" s="11"/>
      <c r="CD433" s="11"/>
    </row>
    <row r="434" spans="1:82" ht="15" customHeight="1" x14ac:dyDescent="0.25">
      <c r="A434">
        <v>48017</v>
      </c>
      <c r="B434" t="s">
        <v>508</v>
      </c>
      <c r="C434" t="s">
        <v>509</v>
      </c>
      <c r="D434">
        <v>11721</v>
      </c>
      <c r="E434" t="s">
        <v>127</v>
      </c>
      <c r="F434" t="s">
        <v>3</v>
      </c>
      <c r="G434" t="s">
        <v>4</v>
      </c>
      <c r="H434" t="s">
        <v>452</v>
      </c>
      <c r="I434" s="1"/>
      <c r="J434" s="1">
        <v>45017</v>
      </c>
      <c r="K434" s="1">
        <v>45047</v>
      </c>
      <c r="L434" s="1">
        <v>45017</v>
      </c>
      <c r="M434" s="2">
        <v>1502042.22</v>
      </c>
      <c r="N434" t="s">
        <v>6</v>
      </c>
      <c r="O434">
        <v>2.5899999999999999E-2</v>
      </c>
      <c r="P434" t="s">
        <v>8</v>
      </c>
      <c r="Q434" s="4"/>
      <c r="R434" s="1">
        <v>45017</v>
      </c>
      <c r="S434" s="1">
        <v>45017</v>
      </c>
      <c r="T434" s="1">
        <v>45047</v>
      </c>
      <c r="U434" s="1">
        <v>45017</v>
      </c>
      <c r="V434" s="5">
        <v>8.3333333333333329E-2</v>
      </c>
      <c r="W434">
        <v>30</v>
      </c>
      <c r="X434" s="6">
        <v>0</v>
      </c>
      <c r="Y434" s="6">
        <v>0</v>
      </c>
      <c r="Z434" s="6">
        <v>-3241.9077914999998</v>
      </c>
      <c r="AA434" s="6">
        <v>-3241.9077914999998</v>
      </c>
      <c r="AB434">
        <v>0</v>
      </c>
      <c r="AC434">
        <v>0</v>
      </c>
      <c r="AD434" s="7">
        <v>1502042.22</v>
      </c>
      <c r="AE434" s="13">
        <v>2.5899999999999999E-2</v>
      </c>
      <c r="AF434" s="8">
        <v>0</v>
      </c>
      <c r="AG434" s="6">
        <v>0</v>
      </c>
      <c r="AH434" s="6">
        <v>0</v>
      </c>
      <c r="AI434" s="9">
        <v>-3241.9077914999998</v>
      </c>
      <c r="AJ434" t="s">
        <v>6</v>
      </c>
      <c r="AO434" s="9">
        <f t="shared" si="120"/>
        <v>-3241.9077914999998</v>
      </c>
      <c r="AP434" s="37">
        <f t="shared" si="119"/>
        <v>-3241.9077914999998</v>
      </c>
      <c r="AQ434" s="9">
        <f t="shared" si="121"/>
        <v>-3241.9077914999998</v>
      </c>
      <c r="AT434" s="10"/>
      <c r="BU434" s="1"/>
      <c r="CC434" s="11"/>
      <c r="CD434" s="11"/>
    </row>
    <row r="435" spans="1:82" ht="15" customHeight="1" x14ac:dyDescent="0.25">
      <c r="A435">
        <v>48018</v>
      </c>
      <c r="B435" t="s">
        <v>508</v>
      </c>
      <c r="C435" t="s">
        <v>509</v>
      </c>
      <c r="D435">
        <v>11721</v>
      </c>
      <c r="E435" t="s">
        <v>127</v>
      </c>
      <c r="F435" t="s">
        <v>3</v>
      </c>
      <c r="G435" t="s">
        <v>4</v>
      </c>
      <c r="H435" t="s">
        <v>452</v>
      </c>
      <c r="I435" s="1"/>
      <c r="J435" s="1">
        <v>45047</v>
      </c>
      <c r="K435" s="1">
        <v>45078</v>
      </c>
      <c r="L435" s="1">
        <v>45047</v>
      </c>
      <c r="M435" s="2">
        <v>1491495.34</v>
      </c>
      <c r="N435" t="s">
        <v>6</v>
      </c>
      <c r="O435">
        <v>2.5899999999999999E-2</v>
      </c>
      <c r="P435" t="s">
        <v>8</v>
      </c>
      <c r="Q435" s="4"/>
      <c r="R435" s="1">
        <v>45047</v>
      </c>
      <c r="S435" s="1">
        <v>45047</v>
      </c>
      <c r="T435" s="1">
        <v>45078</v>
      </c>
      <c r="U435" s="1">
        <v>45047</v>
      </c>
      <c r="V435" s="5">
        <v>8.611111111111111E-2</v>
      </c>
      <c r="W435">
        <v>31</v>
      </c>
      <c r="X435" s="6">
        <v>0</v>
      </c>
      <c r="Y435" s="6">
        <v>0</v>
      </c>
      <c r="Z435" s="6">
        <v>-3326.4489124611114</v>
      </c>
      <c r="AA435" s="6">
        <v>-3326.4489124611114</v>
      </c>
      <c r="AB435">
        <v>0</v>
      </c>
      <c r="AC435">
        <v>0</v>
      </c>
      <c r="AD435" s="7">
        <v>1491495.34</v>
      </c>
      <c r="AE435" s="13">
        <v>2.5899999999999999E-2</v>
      </c>
      <c r="AF435" s="8">
        <v>0</v>
      </c>
      <c r="AG435" s="6">
        <v>0</v>
      </c>
      <c r="AH435" s="6">
        <v>0</v>
      </c>
      <c r="AI435" s="9">
        <v>-3326.4489124611114</v>
      </c>
      <c r="AJ435" t="s">
        <v>6</v>
      </c>
      <c r="AO435" s="9">
        <f t="shared" si="120"/>
        <v>-3326.4489124611114</v>
      </c>
      <c r="AP435" s="37">
        <f t="shared" si="119"/>
        <v>-3326.4489124611114</v>
      </c>
      <c r="AQ435" s="9">
        <f t="shared" si="121"/>
        <v>-3326.4489124611114</v>
      </c>
      <c r="AT435" s="10"/>
      <c r="BU435" s="1"/>
      <c r="CC435" s="11"/>
      <c r="CD435" s="11"/>
    </row>
    <row r="436" spans="1:82" ht="15" customHeight="1" x14ac:dyDescent="0.25">
      <c r="A436">
        <v>45356</v>
      </c>
      <c r="B436" t="s">
        <v>510</v>
      </c>
      <c r="C436" t="s">
        <v>511</v>
      </c>
      <c r="D436">
        <v>11722</v>
      </c>
      <c r="E436" t="s">
        <v>127</v>
      </c>
      <c r="F436" t="s">
        <v>3</v>
      </c>
      <c r="G436" t="s">
        <v>4</v>
      </c>
      <c r="H436" t="s">
        <v>452</v>
      </c>
      <c r="I436" s="1"/>
      <c r="J436" s="1">
        <v>44927</v>
      </c>
      <c r="K436" s="1">
        <v>44958</v>
      </c>
      <c r="L436" s="1">
        <v>44927</v>
      </c>
      <c r="M436" s="2">
        <v>1917417.96</v>
      </c>
      <c r="N436" t="s">
        <v>6</v>
      </c>
      <c r="O436">
        <v>0.02</v>
      </c>
      <c r="P436" t="s">
        <v>8</v>
      </c>
      <c r="Q436" s="4"/>
      <c r="R436" s="1">
        <v>44927</v>
      </c>
      <c r="S436" s="1">
        <v>44927</v>
      </c>
      <c r="T436" s="1">
        <v>44958</v>
      </c>
      <c r="U436" s="1">
        <v>44927</v>
      </c>
      <c r="V436" s="5">
        <v>8.611111111111111E-2</v>
      </c>
      <c r="W436">
        <v>31</v>
      </c>
      <c r="X436" s="6">
        <v>0</v>
      </c>
      <c r="Y436" s="6">
        <v>0</v>
      </c>
      <c r="Z436" s="6">
        <v>-3302.2198199999998</v>
      </c>
      <c r="AA436" s="6">
        <v>-3302.2198199999998</v>
      </c>
      <c r="AB436">
        <v>0</v>
      </c>
      <c r="AC436">
        <v>0</v>
      </c>
      <c r="AD436" s="7">
        <v>1917417.96</v>
      </c>
      <c r="AE436" s="13">
        <v>0.02</v>
      </c>
      <c r="AF436" s="8">
        <v>0</v>
      </c>
      <c r="AG436" s="6">
        <v>0</v>
      </c>
      <c r="AH436" s="6">
        <v>0</v>
      </c>
      <c r="AI436" s="9">
        <v>-3302.2198199999998</v>
      </c>
      <c r="AJ436" t="s">
        <v>6</v>
      </c>
      <c r="AO436" s="9">
        <f t="shared" si="120"/>
        <v>-3302.2198199999998</v>
      </c>
      <c r="AP436" s="37">
        <f t="shared" si="119"/>
        <v>-3302.2198199999998</v>
      </c>
      <c r="AQ436" s="9">
        <f t="shared" si="121"/>
        <v>-3302.2198199999998</v>
      </c>
      <c r="AT436" s="10"/>
      <c r="BU436" s="1"/>
      <c r="CC436" s="11"/>
      <c r="CD436" s="11"/>
    </row>
    <row r="437" spans="1:82" ht="15" customHeight="1" x14ac:dyDescent="0.25">
      <c r="A437">
        <v>45357</v>
      </c>
      <c r="B437" t="s">
        <v>510</v>
      </c>
      <c r="C437" t="s">
        <v>511</v>
      </c>
      <c r="D437">
        <v>11722</v>
      </c>
      <c r="E437" t="s">
        <v>127</v>
      </c>
      <c r="F437" t="s">
        <v>3</v>
      </c>
      <c r="G437" t="s">
        <v>4</v>
      </c>
      <c r="H437" t="s">
        <v>452</v>
      </c>
      <c r="I437" s="1"/>
      <c r="J437" s="1">
        <v>44958</v>
      </c>
      <c r="K437" s="1">
        <v>44986</v>
      </c>
      <c r="L437" s="1">
        <v>44958</v>
      </c>
      <c r="M437" s="2">
        <v>1914835.14</v>
      </c>
      <c r="N437" t="s">
        <v>6</v>
      </c>
      <c r="O437">
        <v>0.02</v>
      </c>
      <c r="P437" t="s">
        <v>8</v>
      </c>
      <c r="Q437" s="4"/>
      <c r="R437" s="1">
        <v>44958</v>
      </c>
      <c r="S437" s="1">
        <v>44958</v>
      </c>
      <c r="T437" s="1">
        <v>44986</v>
      </c>
      <c r="U437" s="1">
        <v>44958</v>
      </c>
      <c r="V437" s="5">
        <v>7.7777777777777779E-2</v>
      </c>
      <c r="W437">
        <v>28</v>
      </c>
      <c r="X437" s="6">
        <v>0</v>
      </c>
      <c r="Y437" s="6">
        <v>0</v>
      </c>
      <c r="Z437" s="6">
        <v>-2978.6324399999999</v>
      </c>
      <c r="AA437" s="6">
        <v>-2978.6324399999999</v>
      </c>
      <c r="AB437">
        <v>0</v>
      </c>
      <c r="AC437">
        <v>0</v>
      </c>
      <c r="AD437" s="7">
        <v>1914835.14</v>
      </c>
      <c r="AE437" s="13">
        <v>0.02</v>
      </c>
      <c r="AF437" s="8">
        <v>0</v>
      </c>
      <c r="AG437" s="6">
        <v>0</v>
      </c>
      <c r="AH437" s="6">
        <v>0</v>
      </c>
      <c r="AI437" s="9">
        <v>-2978.6324399999999</v>
      </c>
      <c r="AJ437" t="s">
        <v>6</v>
      </c>
      <c r="AO437" s="9">
        <f t="shared" si="120"/>
        <v>-2978.6324399999999</v>
      </c>
      <c r="AP437" s="37">
        <f t="shared" si="119"/>
        <v>-2978.6324399999999</v>
      </c>
      <c r="AQ437" s="9">
        <f t="shared" si="121"/>
        <v>-2978.6324399999999</v>
      </c>
      <c r="AT437" s="10"/>
      <c r="BU437" s="1"/>
      <c r="CC437" s="11"/>
      <c r="CD437" s="11"/>
    </row>
    <row r="438" spans="1:82" ht="15" customHeight="1" x14ac:dyDescent="0.25">
      <c r="A438">
        <v>45358</v>
      </c>
      <c r="B438" t="s">
        <v>510</v>
      </c>
      <c r="C438" t="s">
        <v>511</v>
      </c>
      <c r="D438">
        <v>11722</v>
      </c>
      <c r="E438" t="s">
        <v>127</v>
      </c>
      <c r="F438" t="s">
        <v>3</v>
      </c>
      <c r="G438" t="s">
        <v>4</v>
      </c>
      <c r="H438" t="s">
        <v>452</v>
      </c>
      <c r="I438" s="1"/>
      <c r="J438" s="1">
        <v>44986</v>
      </c>
      <c r="K438" s="1">
        <v>45017</v>
      </c>
      <c r="L438" s="1">
        <v>44986</v>
      </c>
      <c r="M438" s="2">
        <v>1912248.01</v>
      </c>
      <c r="N438" t="s">
        <v>6</v>
      </c>
      <c r="O438">
        <v>0.02</v>
      </c>
      <c r="P438" t="s">
        <v>8</v>
      </c>
      <c r="Q438" s="4"/>
      <c r="R438" s="1">
        <v>44986</v>
      </c>
      <c r="S438" s="1">
        <v>44986</v>
      </c>
      <c r="T438" s="1">
        <v>45017</v>
      </c>
      <c r="U438" s="1">
        <v>44986</v>
      </c>
      <c r="V438" s="5">
        <v>8.611111111111111E-2</v>
      </c>
      <c r="W438">
        <v>31</v>
      </c>
      <c r="X438" s="6">
        <v>0</v>
      </c>
      <c r="Y438" s="6">
        <v>0</v>
      </c>
      <c r="Z438" s="6">
        <v>-3293.3160172222224</v>
      </c>
      <c r="AA438" s="6">
        <v>-3293.3160172222224</v>
      </c>
      <c r="AB438">
        <v>0</v>
      </c>
      <c r="AC438">
        <v>0</v>
      </c>
      <c r="AD438" s="7">
        <v>1912248.01</v>
      </c>
      <c r="AE438" s="13">
        <v>0.02</v>
      </c>
      <c r="AF438" s="8">
        <v>0</v>
      </c>
      <c r="AG438" s="6">
        <v>0</v>
      </c>
      <c r="AH438" s="6">
        <v>0</v>
      </c>
      <c r="AI438" s="9">
        <v>-3293.3160172222224</v>
      </c>
      <c r="AJ438" t="s">
        <v>6</v>
      </c>
      <c r="AO438" s="9">
        <f t="shared" si="120"/>
        <v>-3293.3160172222224</v>
      </c>
      <c r="AP438" s="37">
        <f t="shared" si="119"/>
        <v>-3293.3160172222224</v>
      </c>
      <c r="AQ438" s="9">
        <f t="shared" si="121"/>
        <v>-3293.3160172222224</v>
      </c>
      <c r="AT438" s="10"/>
      <c r="BU438" s="1"/>
      <c r="CC438" s="11"/>
      <c r="CD438" s="11"/>
    </row>
    <row r="439" spans="1:82" ht="15" customHeight="1" x14ac:dyDescent="0.25">
      <c r="A439">
        <v>45359</v>
      </c>
      <c r="B439" t="s">
        <v>510</v>
      </c>
      <c r="C439" t="s">
        <v>511</v>
      </c>
      <c r="D439">
        <v>11722</v>
      </c>
      <c r="E439" t="s">
        <v>127</v>
      </c>
      <c r="F439" t="s">
        <v>3</v>
      </c>
      <c r="G439" t="s">
        <v>4</v>
      </c>
      <c r="H439" t="s">
        <v>452</v>
      </c>
      <c r="I439" s="1"/>
      <c r="J439" s="1">
        <v>45017</v>
      </c>
      <c r="K439" s="1">
        <v>45047</v>
      </c>
      <c r="L439" s="1">
        <v>45017</v>
      </c>
      <c r="M439" s="2">
        <v>1909656.57</v>
      </c>
      <c r="N439" t="s">
        <v>6</v>
      </c>
      <c r="O439">
        <v>0.02</v>
      </c>
      <c r="P439" t="s">
        <v>8</v>
      </c>
      <c r="Q439" s="4"/>
      <c r="R439" s="1">
        <v>45017</v>
      </c>
      <c r="S439" s="1">
        <v>45017</v>
      </c>
      <c r="T439" s="1">
        <v>45047</v>
      </c>
      <c r="U439" s="1">
        <v>45017</v>
      </c>
      <c r="V439" s="5">
        <v>8.3333333333333329E-2</v>
      </c>
      <c r="W439">
        <v>30</v>
      </c>
      <c r="X439" s="6">
        <v>0</v>
      </c>
      <c r="Y439" s="6">
        <v>0</v>
      </c>
      <c r="Z439" s="6">
        <v>-3182.7609500000003</v>
      </c>
      <c r="AA439" s="6">
        <v>-3182.7609500000003</v>
      </c>
      <c r="AB439">
        <v>0</v>
      </c>
      <c r="AC439">
        <v>0</v>
      </c>
      <c r="AD439" s="7">
        <v>1909656.57</v>
      </c>
      <c r="AE439" s="13">
        <v>0.02</v>
      </c>
      <c r="AF439" s="8">
        <v>0</v>
      </c>
      <c r="AG439" s="6">
        <v>0</v>
      </c>
      <c r="AH439" s="6">
        <v>0</v>
      </c>
      <c r="AI439" s="9">
        <v>-3182.7609500000003</v>
      </c>
      <c r="AJ439" t="s">
        <v>6</v>
      </c>
      <c r="AO439" s="9">
        <f t="shared" si="120"/>
        <v>-3182.7609500000003</v>
      </c>
      <c r="AP439" s="37">
        <f t="shared" si="119"/>
        <v>-3182.7609500000003</v>
      </c>
      <c r="AQ439" s="9">
        <f t="shared" si="121"/>
        <v>-3182.7609500000003</v>
      </c>
      <c r="AT439" s="10"/>
      <c r="BU439" s="1"/>
      <c r="CC439" s="11"/>
      <c r="CD439" s="11"/>
    </row>
    <row r="440" spans="1:82" ht="15" customHeight="1" x14ac:dyDescent="0.25">
      <c r="A440">
        <v>45360</v>
      </c>
      <c r="B440" t="s">
        <v>510</v>
      </c>
      <c r="C440" t="s">
        <v>511</v>
      </c>
      <c r="D440">
        <v>11722</v>
      </c>
      <c r="E440" t="s">
        <v>127</v>
      </c>
      <c r="F440" t="s">
        <v>3</v>
      </c>
      <c r="G440" t="s">
        <v>4</v>
      </c>
      <c r="H440" t="s">
        <v>452</v>
      </c>
      <c r="I440" s="1"/>
      <c r="J440" s="1">
        <v>45047</v>
      </c>
      <c r="K440" s="1">
        <v>45078</v>
      </c>
      <c r="L440" s="1">
        <v>45047</v>
      </c>
      <c r="M440" s="2">
        <v>1907060.81</v>
      </c>
      <c r="N440" t="s">
        <v>6</v>
      </c>
      <c r="O440">
        <v>0.02</v>
      </c>
      <c r="P440" t="s">
        <v>8</v>
      </c>
      <c r="Q440" s="4"/>
      <c r="R440" s="1">
        <v>45047</v>
      </c>
      <c r="S440" s="1">
        <v>45047</v>
      </c>
      <c r="T440" s="1">
        <v>45078</v>
      </c>
      <c r="U440" s="1">
        <v>45047</v>
      </c>
      <c r="V440" s="5">
        <v>8.611111111111111E-2</v>
      </c>
      <c r="W440">
        <v>31</v>
      </c>
      <c r="X440" s="6">
        <v>0</v>
      </c>
      <c r="Y440" s="6">
        <v>0</v>
      </c>
      <c r="Z440" s="6">
        <v>-3284.3825061111115</v>
      </c>
      <c r="AA440" s="6">
        <v>-3284.3825061111115</v>
      </c>
      <c r="AB440">
        <v>0</v>
      </c>
      <c r="AC440">
        <v>0</v>
      </c>
      <c r="AD440" s="7">
        <v>1907060.81</v>
      </c>
      <c r="AE440" s="13">
        <v>0.02</v>
      </c>
      <c r="AF440" s="8">
        <v>0</v>
      </c>
      <c r="AG440" s="6">
        <v>0</v>
      </c>
      <c r="AH440" s="6">
        <v>0</v>
      </c>
      <c r="AI440" s="9">
        <v>-3284.3825061111115</v>
      </c>
      <c r="AJ440" t="s">
        <v>6</v>
      </c>
      <c r="AO440" s="9">
        <f t="shared" si="120"/>
        <v>-3284.3825061111115</v>
      </c>
      <c r="AP440" s="37">
        <f t="shared" si="119"/>
        <v>-3284.3825061111115</v>
      </c>
      <c r="AQ440" s="9">
        <f t="shared" si="121"/>
        <v>-3284.3825061111115</v>
      </c>
      <c r="AT440" s="10"/>
      <c r="BU440" s="1"/>
      <c r="CC440" s="11"/>
      <c r="CD440" s="11"/>
    </row>
    <row r="441" spans="1:82" ht="15" customHeight="1" x14ac:dyDescent="0.25">
      <c r="A441">
        <v>34373</v>
      </c>
      <c r="B441" t="s">
        <v>512</v>
      </c>
      <c r="C441" t="s">
        <v>513</v>
      </c>
      <c r="D441">
        <v>11723</v>
      </c>
      <c r="E441" t="s">
        <v>127</v>
      </c>
      <c r="F441" t="s">
        <v>3</v>
      </c>
      <c r="G441" t="s">
        <v>4</v>
      </c>
      <c r="H441" t="s">
        <v>5</v>
      </c>
      <c r="I441" s="1"/>
      <c r="J441" s="1">
        <v>44934</v>
      </c>
      <c r="K441" s="1">
        <v>44965</v>
      </c>
      <c r="L441" s="1">
        <v>44965</v>
      </c>
      <c r="M441" s="2">
        <v>947809.45</v>
      </c>
      <c r="N441" t="s">
        <v>6</v>
      </c>
      <c r="O441">
        <v>4.7899999999999998E-2</v>
      </c>
      <c r="P441" t="s">
        <v>8</v>
      </c>
      <c r="Q441" s="4"/>
      <c r="R441" s="1">
        <v>44965</v>
      </c>
      <c r="S441" s="1">
        <v>44934</v>
      </c>
      <c r="T441" s="1">
        <v>44965</v>
      </c>
      <c r="U441" s="1">
        <v>44965</v>
      </c>
      <c r="V441" s="5">
        <v>8.611111111111111E-2</v>
      </c>
      <c r="W441">
        <v>31</v>
      </c>
      <c r="X441" s="6">
        <v>0</v>
      </c>
      <c r="Y441" s="6">
        <v>0</v>
      </c>
      <c r="Z441" s="6">
        <v>-3909.4507008472219</v>
      </c>
      <c r="AA441" s="6">
        <v>-3909.4507008472219</v>
      </c>
      <c r="AB441">
        <v>0</v>
      </c>
      <c r="AC441">
        <v>0</v>
      </c>
      <c r="AD441" s="7">
        <v>947809.45</v>
      </c>
      <c r="AE441" s="13">
        <v>4.7899999999999998E-2</v>
      </c>
      <c r="AF441" s="8">
        <v>0</v>
      </c>
      <c r="AG441" s="6">
        <v>0</v>
      </c>
      <c r="AH441" s="6">
        <v>0</v>
      </c>
      <c r="AI441" s="9">
        <v>-3909.4507008472219</v>
      </c>
      <c r="AJ441" t="s">
        <v>6</v>
      </c>
      <c r="AO441" s="9">
        <f t="shared" si="120"/>
        <v>-3909.4507008472219</v>
      </c>
      <c r="AP441" s="37">
        <f t="shared" si="119"/>
        <v>-3909.4507008472219</v>
      </c>
      <c r="AQ441" s="9">
        <f t="shared" si="121"/>
        <v>-3909.4507008472219</v>
      </c>
      <c r="AT441" s="10"/>
      <c r="BU441" s="1"/>
      <c r="CC441" s="11"/>
      <c r="CD441" s="11"/>
    </row>
    <row r="442" spans="1:82" ht="15" customHeight="1" x14ac:dyDescent="0.25">
      <c r="A442">
        <v>34374</v>
      </c>
      <c r="B442" t="s">
        <v>512</v>
      </c>
      <c r="C442" t="s">
        <v>513</v>
      </c>
      <c r="D442">
        <v>11723</v>
      </c>
      <c r="E442" t="s">
        <v>127</v>
      </c>
      <c r="F442" t="s">
        <v>3</v>
      </c>
      <c r="G442" t="s">
        <v>4</v>
      </c>
      <c r="H442" t="s">
        <v>5</v>
      </c>
      <c r="I442" s="1"/>
      <c r="J442" s="1">
        <v>44965</v>
      </c>
      <c r="K442" s="1">
        <v>44993</v>
      </c>
      <c r="L442" s="1">
        <v>44993</v>
      </c>
      <c r="M442" s="2">
        <v>925325.11</v>
      </c>
      <c r="N442" t="s">
        <v>6</v>
      </c>
      <c r="O442">
        <v>4.7899999999999998E-2</v>
      </c>
      <c r="P442" t="s">
        <v>8</v>
      </c>
      <c r="Q442" s="4"/>
      <c r="R442" s="1">
        <v>44993</v>
      </c>
      <c r="S442" s="1">
        <v>44965</v>
      </c>
      <c r="T442" s="1">
        <v>44993</v>
      </c>
      <c r="U442" s="1">
        <v>44993</v>
      </c>
      <c r="V442" s="5">
        <v>7.7777777777777779E-2</v>
      </c>
      <c r="W442">
        <v>28</v>
      </c>
      <c r="X442" s="6">
        <v>0</v>
      </c>
      <c r="Y442" s="6">
        <v>0</v>
      </c>
      <c r="Z442" s="6">
        <v>-3447.3501042555554</v>
      </c>
      <c r="AA442" s="6">
        <v>-3447.3501042555554</v>
      </c>
      <c r="AB442">
        <v>0</v>
      </c>
      <c r="AC442">
        <v>0</v>
      </c>
      <c r="AD442" s="7">
        <v>925325.11</v>
      </c>
      <c r="AE442" s="13">
        <v>4.7899999999999998E-2</v>
      </c>
      <c r="AF442" s="8">
        <v>0</v>
      </c>
      <c r="AG442" s="6">
        <v>0</v>
      </c>
      <c r="AH442" s="6">
        <v>0</v>
      </c>
      <c r="AI442" s="9">
        <v>-3447.3501042555554</v>
      </c>
      <c r="AJ442" t="s">
        <v>6</v>
      </c>
      <c r="AO442" s="9">
        <f t="shared" si="120"/>
        <v>-3447.3501042555554</v>
      </c>
      <c r="AP442" s="37">
        <f t="shared" si="119"/>
        <v>-3447.3501042555554</v>
      </c>
      <c r="AQ442" s="9">
        <f t="shared" si="121"/>
        <v>-3447.3501042555554</v>
      </c>
      <c r="AT442" s="10"/>
      <c r="BU442" s="1"/>
      <c r="CC442" s="11"/>
      <c r="CD442" s="11"/>
    </row>
    <row r="443" spans="1:82" ht="15" customHeight="1" x14ac:dyDescent="0.25">
      <c r="A443">
        <v>34375</v>
      </c>
      <c r="B443" t="s">
        <v>512</v>
      </c>
      <c r="C443" t="s">
        <v>513</v>
      </c>
      <c r="D443">
        <v>11723</v>
      </c>
      <c r="E443" t="s">
        <v>127</v>
      </c>
      <c r="F443" t="s">
        <v>3</v>
      </c>
      <c r="G443" t="s">
        <v>4</v>
      </c>
      <c r="H443" t="s">
        <v>5</v>
      </c>
      <c r="I443" s="1"/>
      <c r="J443" s="1">
        <v>44993</v>
      </c>
      <c r="K443" s="1">
        <v>45024</v>
      </c>
      <c r="L443" s="1">
        <v>45024</v>
      </c>
      <c r="M443" s="2">
        <v>902749.77</v>
      </c>
      <c r="N443" t="s">
        <v>6</v>
      </c>
      <c r="O443">
        <v>4.7899999999999998E-2</v>
      </c>
      <c r="P443" t="s">
        <v>8</v>
      </c>
      <c r="Q443" s="4"/>
      <c r="R443" s="1">
        <v>45024</v>
      </c>
      <c r="S443" s="1">
        <v>44993</v>
      </c>
      <c r="T443" s="1">
        <v>45024</v>
      </c>
      <c r="U443" s="1">
        <v>45024</v>
      </c>
      <c r="V443" s="5">
        <v>8.611111111111111E-2</v>
      </c>
      <c r="W443">
        <v>31</v>
      </c>
      <c r="X443" s="6">
        <v>0</v>
      </c>
      <c r="Y443" s="6">
        <v>0</v>
      </c>
      <c r="Z443" s="6">
        <v>-3723.5920374249999</v>
      </c>
      <c r="AA443" s="6">
        <v>-3723.5920374249999</v>
      </c>
      <c r="AB443">
        <v>0</v>
      </c>
      <c r="AC443">
        <v>0</v>
      </c>
      <c r="AD443" s="7">
        <v>902749.77</v>
      </c>
      <c r="AE443" s="13">
        <v>4.7899999999999998E-2</v>
      </c>
      <c r="AF443" s="8">
        <v>0</v>
      </c>
      <c r="AG443" s="6">
        <v>0</v>
      </c>
      <c r="AH443" s="6">
        <v>0</v>
      </c>
      <c r="AI443" s="9">
        <v>-3723.5920374249999</v>
      </c>
      <c r="AJ443" t="s">
        <v>6</v>
      </c>
      <c r="AO443" s="9">
        <f t="shared" si="120"/>
        <v>-3723.5920374249999</v>
      </c>
      <c r="AP443" s="37">
        <f t="shared" si="119"/>
        <v>-3723.5920374249999</v>
      </c>
      <c r="AQ443" s="9">
        <f t="shared" si="121"/>
        <v>-3723.5920374249999</v>
      </c>
      <c r="AT443" s="10"/>
      <c r="BU443" s="1"/>
      <c r="CC443" s="11"/>
      <c r="CD443" s="11"/>
    </row>
    <row r="444" spans="1:82" ht="15" customHeight="1" x14ac:dyDescent="0.25">
      <c r="A444">
        <v>34376</v>
      </c>
      <c r="B444" t="s">
        <v>512</v>
      </c>
      <c r="C444" t="s">
        <v>513</v>
      </c>
      <c r="D444">
        <v>11723</v>
      </c>
      <c r="E444" t="s">
        <v>127</v>
      </c>
      <c r="F444" t="s">
        <v>3</v>
      </c>
      <c r="G444" t="s">
        <v>4</v>
      </c>
      <c r="H444" t="s">
        <v>5</v>
      </c>
      <c r="I444" s="1"/>
      <c r="J444" s="1">
        <v>45024</v>
      </c>
      <c r="K444" s="1">
        <v>45054</v>
      </c>
      <c r="L444" s="1">
        <v>45054</v>
      </c>
      <c r="M444" s="2">
        <v>880083.07</v>
      </c>
      <c r="N444" t="s">
        <v>6</v>
      </c>
      <c r="O444">
        <v>4.7899999999999998E-2</v>
      </c>
      <c r="P444" t="s">
        <v>8</v>
      </c>
      <c r="Q444" s="4"/>
      <c r="R444" s="1">
        <v>45054</v>
      </c>
      <c r="S444" s="1">
        <v>45024</v>
      </c>
      <c r="T444" s="1">
        <v>45054</v>
      </c>
      <c r="U444" s="1">
        <v>45054</v>
      </c>
      <c r="V444" s="5">
        <v>8.3333333333333329E-2</v>
      </c>
      <c r="W444">
        <v>30</v>
      </c>
      <c r="X444" s="6">
        <v>0</v>
      </c>
      <c r="Y444" s="6">
        <v>0</v>
      </c>
      <c r="Z444" s="6">
        <v>-3512.998254416666</v>
      </c>
      <c r="AA444" s="6">
        <v>-3512.998254416666</v>
      </c>
      <c r="AB444">
        <v>0</v>
      </c>
      <c r="AC444">
        <v>0</v>
      </c>
      <c r="AD444" s="7">
        <v>880083.07</v>
      </c>
      <c r="AE444" s="13">
        <v>4.7899999999999998E-2</v>
      </c>
      <c r="AF444" s="8">
        <v>0</v>
      </c>
      <c r="AG444" s="6">
        <v>0</v>
      </c>
      <c r="AH444" s="6">
        <v>0</v>
      </c>
      <c r="AI444" s="9">
        <v>-3512.998254416666</v>
      </c>
      <c r="AJ444" t="s">
        <v>6</v>
      </c>
      <c r="AO444" s="9">
        <f t="shared" si="120"/>
        <v>-3512.998254416666</v>
      </c>
      <c r="AP444" s="37">
        <f t="shared" si="119"/>
        <v>-3512.998254416666</v>
      </c>
      <c r="AQ444" s="9">
        <f t="shared" si="121"/>
        <v>-3512.998254416666</v>
      </c>
      <c r="AT444" s="10"/>
      <c r="BU444" s="1"/>
      <c r="CC444" s="11"/>
      <c r="CD444" s="11"/>
    </row>
    <row r="445" spans="1:82" ht="15" customHeight="1" x14ac:dyDescent="0.25">
      <c r="A445">
        <v>34377</v>
      </c>
      <c r="B445" t="s">
        <v>512</v>
      </c>
      <c r="C445" t="s">
        <v>513</v>
      </c>
      <c r="D445">
        <v>11723</v>
      </c>
      <c r="E445" t="s">
        <v>127</v>
      </c>
      <c r="F445" t="s">
        <v>3</v>
      </c>
      <c r="G445" t="s">
        <v>4</v>
      </c>
      <c r="H445" t="s">
        <v>5</v>
      </c>
      <c r="I445" s="1"/>
      <c r="J445" s="1">
        <v>45054</v>
      </c>
      <c r="K445" s="1">
        <v>45085</v>
      </c>
      <c r="L445" s="1">
        <v>45085</v>
      </c>
      <c r="M445" s="2">
        <v>857324.63</v>
      </c>
      <c r="N445" t="s">
        <v>6</v>
      </c>
      <c r="O445">
        <v>4.7899999999999998E-2</v>
      </c>
      <c r="P445" t="s">
        <v>8</v>
      </c>
      <c r="Q445" s="4"/>
      <c r="R445" s="1">
        <v>45085</v>
      </c>
      <c r="S445" s="1">
        <v>45054</v>
      </c>
      <c r="T445" s="1">
        <v>45085</v>
      </c>
      <c r="U445" s="1">
        <v>45085</v>
      </c>
      <c r="V445" s="5">
        <v>8.611111111111111E-2</v>
      </c>
      <c r="W445">
        <v>31</v>
      </c>
      <c r="X445" s="6">
        <v>0</v>
      </c>
      <c r="Y445" s="6">
        <v>0</v>
      </c>
      <c r="Z445" s="6">
        <v>-3536.2259530194442</v>
      </c>
      <c r="AA445" s="6">
        <v>-3536.2259530194442</v>
      </c>
      <c r="AB445">
        <v>0</v>
      </c>
      <c r="AC445">
        <v>0</v>
      </c>
      <c r="AD445" s="7">
        <v>857324.63</v>
      </c>
      <c r="AE445" s="13">
        <v>4.7899999999999998E-2</v>
      </c>
      <c r="AF445" s="8">
        <v>0</v>
      </c>
      <c r="AG445" s="6">
        <v>0</v>
      </c>
      <c r="AH445" s="6">
        <v>0</v>
      </c>
      <c r="AI445" s="9">
        <v>-3536.2259530194442</v>
      </c>
      <c r="AJ445" t="s">
        <v>6</v>
      </c>
      <c r="AO445" s="9">
        <f t="shared" si="120"/>
        <v>-3536.2259530194442</v>
      </c>
      <c r="AP445" s="37">
        <f t="shared" si="119"/>
        <v>-3536.2259530194442</v>
      </c>
      <c r="AQ445" s="9">
        <f t="shared" si="121"/>
        <v>-3536.2259530194442</v>
      </c>
      <c r="AT445" s="10"/>
      <c r="BU445" s="1"/>
      <c r="CC445" s="11"/>
      <c r="CD445" s="11"/>
    </row>
    <row r="446" spans="1:82" ht="15" customHeight="1" x14ac:dyDescent="0.25">
      <c r="A446">
        <v>41739</v>
      </c>
      <c r="B446" t="s">
        <v>514</v>
      </c>
      <c r="C446" t="s">
        <v>515</v>
      </c>
      <c r="D446">
        <v>11724</v>
      </c>
      <c r="E446" t="s">
        <v>127</v>
      </c>
      <c r="F446" t="s">
        <v>3</v>
      </c>
      <c r="G446" t="s">
        <v>4</v>
      </c>
      <c r="H446" t="s">
        <v>249</v>
      </c>
      <c r="I446" s="1"/>
      <c r="J446" s="1">
        <v>44927</v>
      </c>
      <c r="K446" s="1">
        <v>44958</v>
      </c>
      <c r="L446" s="1">
        <v>44958</v>
      </c>
      <c r="M446" s="2">
        <v>1194408.32</v>
      </c>
      <c r="N446" t="s">
        <v>6</v>
      </c>
      <c r="O446">
        <v>0</v>
      </c>
      <c r="P446" t="s">
        <v>109</v>
      </c>
      <c r="Q446" s="4"/>
      <c r="R446" s="1">
        <v>44958</v>
      </c>
      <c r="S446" s="1">
        <v>44927</v>
      </c>
      <c r="T446" s="1">
        <v>44958</v>
      </c>
      <c r="U446" s="1">
        <v>44958</v>
      </c>
      <c r="V446" s="5">
        <v>8.3333333333333329E-2</v>
      </c>
      <c r="W446">
        <v>30</v>
      </c>
      <c r="X446" s="6">
        <v>0</v>
      </c>
      <c r="Y446" s="6">
        <v>0</v>
      </c>
      <c r="Z446" s="6">
        <v>0</v>
      </c>
      <c r="AA446" s="6">
        <v>0</v>
      </c>
      <c r="AB446">
        <v>0</v>
      </c>
      <c r="AC446">
        <v>0</v>
      </c>
      <c r="AD446" s="7">
        <v>1194408.32</v>
      </c>
      <c r="AE446" s="13">
        <v>0</v>
      </c>
      <c r="AF446" s="8">
        <v>0</v>
      </c>
      <c r="AG446" s="6">
        <v>0</v>
      </c>
      <c r="AH446" s="6">
        <v>0</v>
      </c>
      <c r="AI446" s="9">
        <v>0</v>
      </c>
      <c r="AJ446" t="s">
        <v>6</v>
      </c>
      <c r="AO446" s="9">
        <f t="shared" si="120"/>
        <v>0</v>
      </c>
      <c r="AP446" s="37">
        <f t="shared" si="119"/>
        <v>0</v>
      </c>
      <c r="AQ446" s="9">
        <f t="shared" si="121"/>
        <v>0</v>
      </c>
      <c r="AT446" s="10"/>
      <c r="BU446" s="1"/>
      <c r="CC446" s="11"/>
      <c r="CD446" s="11"/>
    </row>
    <row r="447" spans="1:82" ht="15" customHeight="1" x14ac:dyDescent="0.25">
      <c r="A447">
        <v>41740</v>
      </c>
      <c r="B447" t="s">
        <v>514</v>
      </c>
      <c r="C447" t="s">
        <v>515</v>
      </c>
      <c r="D447">
        <v>11724</v>
      </c>
      <c r="E447" t="s">
        <v>127</v>
      </c>
      <c r="F447" t="s">
        <v>3</v>
      </c>
      <c r="G447" t="s">
        <v>4</v>
      </c>
      <c r="H447" t="s">
        <v>249</v>
      </c>
      <c r="I447" s="1"/>
      <c r="J447" s="1">
        <v>44958</v>
      </c>
      <c r="K447" s="1">
        <v>44986</v>
      </c>
      <c r="L447" s="1">
        <v>44986</v>
      </c>
      <c r="M447" s="2">
        <v>1186805.3400000001</v>
      </c>
      <c r="N447" t="s">
        <v>6</v>
      </c>
      <c r="O447">
        <v>0</v>
      </c>
      <c r="P447" t="s">
        <v>109</v>
      </c>
      <c r="Q447" s="4"/>
      <c r="R447" s="1">
        <v>44986</v>
      </c>
      <c r="S447" s="1">
        <v>44958</v>
      </c>
      <c r="T447" s="1">
        <v>44986</v>
      </c>
      <c r="U447" s="1">
        <v>44986</v>
      </c>
      <c r="V447" s="5">
        <v>8.3333333333333329E-2</v>
      </c>
      <c r="W447">
        <v>30</v>
      </c>
      <c r="X447" s="6">
        <v>0</v>
      </c>
      <c r="Y447" s="6">
        <v>0</v>
      </c>
      <c r="Z447" s="6">
        <v>0</v>
      </c>
      <c r="AA447" s="6">
        <v>0</v>
      </c>
      <c r="AB447">
        <v>0</v>
      </c>
      <c r="AC447">
        <v>0</v>
      </c>
      <c r="AD447" s="7">
        <v>1186805.3400000001</v>
      </c>
      <c r="AE447" s="13">
        <v>0</v>
      </c>
      <c r="AF447" s="8">
        <v>0</v>
      </c>
      <c r="AG447" s="6">
        <v>0</v>
      </c>
      <c r="AH447" s="6">
        <v>0</v>
      </c>
      <c r="AI447" s="9">
        <v>0</v>
      </c>
      <c r="AJ447" t="s">
        <v>6</v>
      </c>
      <c r="AO447" s="9">
        <f t="shared" si="120"/>
        <v>0</v>
      </c>
      <c r="AP447" s="37">
        <f t="shared" si="119"/>
        <v>0</v>
      </c>
      <c r="AQ447" s="9">
        <f t="shared" si="121"/>
        <v>0</v>
      </c>
      <c r="AT447" s="10"/>
      <c r="BU447" s="1"/>
      <c r="CC447" s="11"/>
      <c r="CD447" s="11"/>
    </row>
    <row r="448" spans="1:82" ht="15" customHeight="1" x14ac:dyDescent="0.25">
      <c r="A448">
        <v>41741</v>
      </c>
      <c r="B448" t="s">
        <v>514</v>
      </c>
      <c r="C448" t="s">
        <v>515</v>
      </c>
      <c r="D448">
        <v>11724</v>
      </c>
      <c r="E448" t="s">
        <v>127</v>
      </c>
      <c r="F448" t="s">
        <v>3</v>
      </c>
      <c r="G448" t="s">
        <v>4</v>
      </c>
      <c r="H448" t="s">
        <v>249</v>
      </c>
      <c r="I448" s="1"/>
      <c r="J448" s="1">
        <v>44986</v>
      </c>
      <c r="K448" s="1">
        <v>45017</v>
      </c>
      <c r="L448" s="1">
        <v>45017</v>
      </c>
      <c r="M448" s="2">
        <v>1179202.3600000001</v>
      </c>
      <c r="N448" t="s">
        <v>6</v>
      </c>
      <c r="O448">
        <v>0</v>
      </c>
      <c r="P448" t="s">
        <v>109</v>
      </c>
      <c r="Q448" s="4"/>
      <c r="R448" s="1">
        <v>45017</v>
      </c>
      <c r="S448" s="1">
        <v>44986</v>
      </c>
      <c r="T448" s="1">
        <v>45017</v>
      </c>
      <c r="U448" s="1">
        <v>45017</v>
      </c>
      <c r="V448" s="5">
        <v>8.3333333333333329E-2</v>
      </c>
      <c r="W448">
        <v>30</v>
      </c>
      <c r="X448" s="6">
        <v>0</v>
      </c>
      <c r="Y448" s="6">
        <v>0</v>
      </c>
      <c r="Z448" s="6">
        <v>0</v>
      </c>
      <c r="AA448" s="6">
        <v>0</v>
      </c>
      <c r="AB448">
        <v>0</v>
      </c>
      <c r="AC448">
        <v>0</v>
      </c>
      <c r="AD448" s="7">
        <v>1179202.3600000001</v>
      </c>
      <c r="AE448" s="13">
        <v>0</v>
      </c>
      <c r="AF448" s="8">
        <v>0</v>
      </c>
      <c r="AG448" s="6">
        <v>0</v>
      </c>
      <c r="AH448" s="6">
        <v>0</v>
      </c>
      <c r="AI448" s="9">
        <v>0</v>
      </c>
      <c r="AJ448" t="s">
        <v>6</v>
      </c>
      <c r="AO448" s="9">
        <f t="shared" si="120"/>
        <v>0</v>
      </c>
      <c r="AP448" s="37">
        <f t="shared" si="119"/>
        <v>0</v>
      </c>
      <c r="AQ448" s="9">
        <f t="shared" si="121"/>
        <v>0</v>
      </c>
      <c r="AT448" s="10"/>
      <c r="BU448" s="1"/>
      <c r="CC448" s="11"/>
      <c r="CD448" s="11"/>
    </row>
    <row r="449" spans="1:82" ht="15" customHeight="1" x14ac:dyDescent="0.25">
      <c r="A449">
        <v>41742</v>
      </c>
      <c r="B449" t="s">
        <v>514</v>
      </c>
      <c r="C449" t="s">
        <v>515</v>
      </c>
      <c r="D449">
        <v>11724</v>
      </c>
      <c r="E449" t="s">
        <v>127</v>
      </c>
      <c r="F449" t="s">
        <v>3</v>
      </c>
      <c r="G449" t="s">
        <v>4</v>
      </c>
      <c r="H449" t="s">
        <v>249</v>
      </c>
      <c r="I449" s="1"/>
      <c r="J449" s="1">
        <v>45017</v>
      </c>
      <c r="K449" s="1">
        <v>45047</v>
      </c>
      <c r="L449" s="1">
        <v>45047</v>
      </c>
      <c r="M449" s="2">
        <v>1171599.3799999999</v>
      </c>
      <c r="N449" t="s">
        <v>6</v>
      </c>
      <c r="O449">
        <v>0</v>
      </c>
      <c r="P449" t="s">
        <v>109</v>
      </c>
      <c r="Q449" s="4"/>
      <c r="R449" s="1">
        <v>45047</v>
      </c>
      <c r="S449" s="1">
        <v>45017</v>
      </c>
      <c r="T449" s="1">
        <v>45047</v>
      </c>
      <c r="U449" s="1">
        <v>45047</v>
      </c>
      <c r="V449" s="5">
        <v>8.3333333333333329E-2</v>
      </c>
      <c r="W449">
        <v>30</v>
      </c>
      <c r="X449" s="6">
        <v>0</v>
      </c>
      <c r="Y449" s="6">
        <v>0</v>
      </c>
      <c r="Z449" s="6">
        <v>0</v>
      </c>
      <c r="AA449" s="6">
        <v>0</v>
      </c>
      <c r="AB449">
        <v>0</v>
      </c>
      <c r="AC449">
        <v>0</v>
      </c>
      <c r="AD449" s="7">
        <v>1171599.3799999999</v>
      </c>
      <c r="AE449" s="13">
        <v>0</v>
      </c>
      <c r="AF449" s="8">
        <v>0</v>
      </c>
      <c r="AG449" s="6">
        <v>0</v>
      </c>
      <c r="AH449" s="6">
        <v>0</v>
      </c>
      <c r="AI449" s="9">
        <v>0</v>
      </c>
      <c r="AJ449" t="s">
        <v>6</v>
      </c>
      <c r="AO449" s="9">
        <f t="shared" si="120"/>
        <v>0</v>
      </c>
      <c r="AP449" s="37">
        <f t="shared" si="119"/>
        <v>0</v>
      </c>
      <c r="AQ449" s="9">
        <f t="shared" si="121"/>
        <v>0</v>
      </c>
      <c r="AT449" s="10"/>
      <c r="BU449" s="1"/>
      <c r="CC449" s="11"/>
      <c r="CD449" s="11"/>
    </row>
    <row r="450" spans="1:82" ht="15" customHeight="1" x14ac:dyDescent="0.25">
      <c r="A450">
        <v>41743</v>
      </c>
      <c r="B450" t="s">
        <v>514</v>
      </c>
      <c r="C450" t="s">
        <v>515</v>
      </c>
      <c r="D450">
        <v>11724</v>
      </c>
      <c r="E450" t="s">
        <v>127</v>
      </c>
      <c r="F450" t="s">
        <v>3</v>
      </c>
      <c r="G450" t="s">
        <v>4</v>
      </c>
      <c r="H450" t="s">
        <v>249</v>
      </c>
      <c r="I450" s="1"/>
      <c r="J450" s="1">
        <v>45047</v>
      </c>
      <c r="K450" s="1">
        <v>45078</v>
      </c>
      <c r="L450" s="1">
        <v>45078</v>
      </c>
      <c r="M450" s="2">
        <v>1163996.3999999999</v>
      </c>
      <c r="N450" t="s">
        <v>6</v>
      </c>
      <c r="O450">
        <v>0</v>
      </c>
      <c r="P450" t="s">
        <v>109</v>
      </c>
      <c r="Q450" s="4"/>
      <c r="R450" s="1">
        <v>45078</v>
      </c>
      <c r="S450" s="1">
        <v>45047</v>
      </c>
      <c r="T450" s="1">
        <v>45078</v>
      </c>
      <c r="U450" s="1">
        <v>45078</v>
      </c>
      <c r="V450" s="5">
        <v>8.3333333333333329E-2</v>
      </c>
      <c r="W450">
        <v>30</v>
      </c>
      <c r="X450" s="6">
        <v>0</v>
      </c>
      <c r="Y450" s="6">
        <v>0</v>
      </c>
      <c r="Z450" s="6">
        <v>0</v>
      </c>
      <c r="AA450" s="6">
        <v>0</v>
      </c>
      <c r="AB450">
        <v>0</v>
      </c>
      <c r="AC450">
        <v>0</v>
      </c>
      <c r="AD450" s="7">
        <v>1163996.3999999999</v>
      </c>
      <c r="AE450" s="13">
        <v>0</v>
      </c>
      <c r="AF450" s="8">
        <v>0</v>
      </c>
      <c r="AG450" s="6">
        <v>0</v>
      </c>
      <c r="AH450" s="6">
        <v>0</v>
      </c>
      <c r="AI450" s="9">
        <v>0</v>
      </c>
      <c r="AJ450" t="s">
        <v>6</v>
      </c>
      <c r="AO450" s="9">
        <f t="shared" si="120"/>
        <v>0</v>
      </c>
      <c r="AP450" s="37">
        <f t="shared" si="119"/>
        <v>0</v>
      </c>
      <c r="AQ450" s="9">
        <f t="shared" si="121"/>
        <v>0</v>
      </c>
      <c r="AT450" s="10"/>
      <c r="BU450" s="1"/>
      <c r="CC450" s="11"/>
      <c r="CD450" s="11"/>
    </row>
    <row r="451" spans="1:82" ht="15" customHeight="1" x14ac:dyDescent="0.25">
      <c r="A451">
        <v>41744</v>
      </c>
      <c r="B451" t="s">
        <v>514</v>
      </c>
      <c r="C451" t="s">
        <v>515</v>
      </c>
      <c r="D451">
        <v>11724</v>
      </c>
      <c r="E451" t="s">
        <v>127</v>
      </c>
      <c r="F451" t="s">
        <v>3</v>
      </c>
      <c r="G451" t="s">
        <v>4</v>
      </c>
      <c r="H451" t="s">
        <v>249</v>
      </c>
      <c r="I451" s="1"/>
      <c r="J451" s="1">
        <v>45078</v>
      </c>
      <c r="K451" s="1">
        <v>45107</v>
      </c>
      <c r="L451" s="1">
        <v>45107</v>
      </c>
      <c r="M451" s="2">
        <v>1156393.42</v>
      </c>
      <c r="N451" t="s">
        <v>6</v>
      </c>
      <c r="O451">
        <v>0</v>
      </c>
      <c r="P451" t="s">
        <v>109</v>
      </c>
      <c r="Q451" s="4"/>
      <c r="R451" s="1">
        <v>45107</v>
      </c>
      <c r="S451" s="1">
        <v>45078</v>
      </c>
      <c r="T451" s="1">
        <v>45107</v>
      </c>
      <c r="U451" s="1">
        <v>45107</v>
      </c>
      <c r="V451" s="5">
        <v>8.0555555555555561E-2</v>
      </c>
      <c r="W451">
        <v>29</v>
      </c>
      <c r="X451" s="6">
        <v>0</v>
      </c>
      <c r="Y451" s="6">
        <v>0</v>
      </c>
      <c r="Z451" s="6">
        <v>0</v>
      </c>
      <c r="AA451" s="6">
        <v>0</v>
      </c>
      <c r="AB451">
        <v>0</v>
      </c>
      <c r="AC451">
        <v>0</v>
      </c>
      <c r="AD451" s="7">
        <v>1156393.42</v>
      </c>
      <c r="AE451" s="13">
        <v>0</v>
      </c>
      <c r="AF451" s="8">
        <v>0</v>
      </c>
      <c r="AG451" s="6">
        <v>0</v>
      </c>
      <c r="AH451" s="6">
        <v>0</v>
      </c>
      <c r="AI451" s="9">
        <v>0</v>
      </c>
      <c r="AJ451" t="s">
        <v>6</v>
      </c>
      <c r="AO451" s="9">
        <f t="shared" si="120"/>
        <v>0</v>
      </c>
      <c r="AP451" s="37">
        <f t="shared" ref="AP451:AP514" si="122">AI451</f>
        <v>0</v>
      </c>
      <c r="AQ451" s="9">
        <f t="shared" si="121"/>
        <v>0</v>
      </c>
      <c r="AT451" s="10"/>
      <c r="BU451" s="1"/>
      <c r="CC451" s="11"/>
      <c r="CD451" s="11"/>
    </row>
    <row r="452" spans="1:82" ht="15" customHeight="1" x14ac:dyDescent="0.25">
      <c r="A452">
        <v>44554</v>
      </c>
      <c r="B452" t="s">
        <v>516</v>
      </c>
      <c r="C452" t="s">
        <v>517</v>
      </c>
      <c r="D452">
        <v>11725</v>
      </c>
      <c r="E452" t="s">
        <v>127</v>
      </c>
      <c r="F452" t="s">
        <v>3</v>
      </c>
      <c r="G452" t="s">
        <v>4</v>
      </c>
      <c r="H452" t="s">
        <v>452</v>
      </c>
      <c r="I452" s="1"/>
      <c r="J452" s="1">
        <v>44927</v>
      </c>
      <c r="K452" s="1">
        <v>44958</v>
      </c>
      <c r="L452" s="1">
        <v>44927</v>
      </c>
      <c r="M452" s="2">
        <v>1419957.4</v>
      </c>
      <c r="N452" t="s">
        <v>6</v>
      </c>
      <c r="O452">
        <v>2.3E-2</v>
      </c>
      <c r="P452" t="s">
        <v>8</v>
      </c>
      <c r="Q452" s="4"/>
      <c r="R452" s="1">
        <v>44927</v>
      </c>
      <c r="S452" s="1">
        <v>44927</v>
      </c>
      <c r="T452" s="1">
        <v>44958</v>
      </c>
      <c r="U452" s="1">
        <v>44927</v>
      </c>
      <c r="V452" s="5">
        <v>8.611111111111111E-2</v>
      </c>
      <c r="W452">
        <v>31</v>
      </c>
      <c r="X452" s="6">
        <v>0</v>
      </c>
      <c r="Y452" s="6">
        <v>0</v>
      </c>
      <c r="Z452" s="6">
        <v>-2812.3045172222223</v>
      </c>
      <c r="AA452" s="6">
        <v>-2812.3045172222223</v>
      </c>
      <c r="AB452">
        <v>0</v>
      </c>
      <c r="AC452">
        <v>0</v>
      </c>
      <c r="AD452" s="7">
        <v>1419957.4</v>
      </c>
      <c r="AE452" s="13">
        <v>2.3E-2</v>
      </c>
      <c r="AF452" s="8">
        <v>0</v>
      </c>
      <c r="AG452" s="6">
        <v>0</v>
      </c>
      <c r="AH452" s="6">
        <v>0</v>
      </c>
      <c r="AI452" s="9">
        <v>-2812.3045172222223</v>
      </c>
      <c r="AJ452" t="s">
        <v>6</v>
      </c>
      <c r="AO452" s="9">
        <f t="shared" si="120"/>
        <v>-2812.3045172222223</v>
      </c>
      <c r="AP452" s="37">
        <f t="shared" si="122"/>
        <v>-2812.3045172222223</v>
      </c>
      <c r="AQ452" s="9">
        <f t="shared" si="121"/>
        <v>-2812.3045172222223</v>
      </c>
      <c r="AT452" s="10"/>
      <c r="BU452" s="1"/>
      <c r="CC452" s="11"/>
      <c r="CD452" s="11"/>
    </row>
    <row r="453" spans="1:82" ht="15" customHeight="1" x14ac:dyDescent="0.25">
      <c r="A453">
        <v>44555</v>
      </c>
      <c r="B453" t="s">
        <v>516</v>
      </c>
      <c r="C453" t="s">
        <v>517</v>
      </c>
      <c r="D453">
        <v>11725</v>
      </c>
      <c r="E453" t="s">
        <v>127</v>
      </c>
      <c r="F453" t="s">
        <v>3</v>
      </c>
      <c r="G453" t="s">
        <v>4</v>
      </c>
      <c r="H453" t="s">
        <v>452</v>
      </c>
      <c r="I453" s="1"/>
      <c r="J453" s="1">
        <v>44958</v>
      </c>
      <c r="K453" s="1">
        <v>44986</v>
      </c>
      <c r="L453" s="1">
        <v>44958</v>
      </c>
      <c r="M453" s="2">
        <v>1410186.83</v>
      </c>
      <c r="N453" t="s">
        <v>6</v>
      </c>
      <c r="O453">
        <v>2.3E-2</v>
      </c>
      <c r="P453" t="s">
        <v>8</v>
      </c>
      <c r="Q453" s="4"/>
      <c r="R453" s="1">
        <v>44958</v>
      </c>
      <c r="S453" s="1">
        <v>44958</v>
      </c>
      <c r="T453" s="1">
        <v>44986</v>
      </c>
      <c r="U453" s="1">
        <v>44958</v>
      </c>
      <c r="V453" s="5">
        <v>7.7777777777777779E-2</v>
      </c>
      <c r="W453">
        <v>28</v>
      </c>
      <c r="X453" s="6">
        <v>0</v>
      </c>
      <c r="Y453" s="6">
        <v>0</v>
      </c>
      <c r="Z453" s="6">
        <v>-2522.6675514444446</v>
      </c>
      <c r="AA453" s="6">
        <v>-2522.6675514444446</v>
      </c>
      <c r="AB453">
        <v>0</v>
      </c>
      <c r="AC453">
        <v>0</v>
      </c>
      <c r="AD453" s="7">
        <v>1410186.83</v>
      </c>
      <c r="AE453" s="13">
        <v>2.3E-2</v>
      </c>
      <c r="AF453" s="8">
        <v>0</v>
      </c>
      <c r="AG453" s="6">
        <v>0</v>
      </c>
      <c r="AH453" s="6">
        <v>0</v>
      </c>
      <c r="AI453" s="9">
        <v>-2522.6675514444446</v>
      </c>
      <c r="AJ453" t="s">
        <v>6</v>
      </c>
      <c r="AO453" s="9">
        <f t="shared" si="120"/>
        <v>-2522.6675514444446</v>
      </c>
      <c r="AP453" s="37">
        <f t="shared" si="122"/>
        <v>-2522.6675514444446</v>
      </c>
      <c r="AQ453" s="9">
        <f t="shared" si="121"/>
        <v>-2522.6675514444446</v>
      </c>
      <c r="AT453" s="10"/>
      <c r="BU453" s="1"/>
      <c r="CC453" s="11"/>
      <c r="CD453" s="11"/>
    </row>
    <row r="454" spans="1:82" ht="15" customHeight="1" x14ac:dyDescent="0.25">
      <c r="A454">
        <v>44556</v>
      </c>
      <c r="B454" t="s">
        <v>516</v>
      </c>
      <c r="C454" t="s">
        <v>517</v>
      </c>
      <c r="D454">
        <v>11725</v>
      </c>
      <c r="E454" t="s">
        <v>127</v>
      </c>
      <c r="F454" t="s">
        <v>3</v>
      </c>
      <c r="G454" t="s">
        <v>4</v>
      </c>
      <c r="H454" t="s">
        <v>452</v>
      </c>
      <c r="I454" s="1"/>
      <c r="J454" s="1">
        <v>44986</v>
      </c>
      <c r="K454" s="1">
        <v>45017</v>
      </c>
      <c r="L454" s="1">
        <v>44986</v>
      </c>
      <c r="M454" s="2">
        <v>1400397.53</v>
      </c>
      <c r="N454" t="s">
        <v>6</v>
      </c>
      <c r="O454">
        <v>2.3E-2</v>
      </c>
      <c r="P454" t="s">
        <v>8</v>
      </c>
      <c r="Q454" s="4"/>
      <c r="R454" s="1">
        <v>44986</v>
      </c>
      <c r="S454" s="1">
        <v>44986</v>
      </c>
      <c r="T454" s="1">
        <v>45017</v>
      </c>
      <c r="U454" s="1">
        <v>44986</v>
      </c>
      <c r="V454" s="5">
        <v>8.611111111111111E-2</v>
      </c>
      <c r="W454">
        <v>31</v>
      </c>
      <c r="X454" s="6">
        <v>0</v>
      </c>
      <c r="Y454" s="6">
        <v>0</v>
      </c>
      <c r="Z454" s="6">
        <v>-2773.5651080277776</v>
      </c>
      <c r="AA454" s="6">
        <v>-2773.5651080277776</v>
      </c>
      <c r="AB454">
        <v>0</v>
      </c>
      <c r="AC454">
        <v>0</v>
      </c>
      <c r="AD454" s="7">
        <v>1400397.53</v>
      </c>
      <c r="AE454" s="13">
        <v>2.3E-2</v>
      </c>
      <c r="AF454" s="8">
        <v>0</v>
      </c>
      <c r="AG454" s="6">
        <v>0</v>
      </c>
      <c r="AH454" s="6">
        <v>0</v>
      </c>
      <c r="AI454" s="9">
        <v>-2773.5651080277776</v>
      </c>
      <c r="AJ454" t="s">
        <v>6</v>
      </c>
      <c r="AO454" s="9">
        <f t="shared" si="120"/>
        <v>-2773.5651080277776</v>
      </c>
      <c r="AP454" s="37">
        <f t="shared" si="122"/>
        <v>-2773.5651080277776</v>
      </c>
      <c r="AQ454" s="9">
        <f t="shared" si="121"/>
        <v>-2773.5651080277776</v>
      </c>
      <c r="AT454" s="10"/>
      <c r="BU454" s="1"/>
      <c r="CC454" s="11"/>
      <c r="CD454" s="11"/>
    </row>
    <row r="455" spans="1:82" ht="15" customHeight="1" x14ac:dyDescent="0.25">
      <c r="A455">
        <v>44557</v>
      </c>
      <c r="B455" t="s">
        <v>516</v>
      </c>
      <c r="C455" t="s">
        <v>517</v>
      </c>
      <c r="D455">
        <v>11725</v>
      </c>
      <c r="E455" t="s">
        <v>127</v>
      </c>
      <c r="F455" t="s">
        <v>3</v>
      </c>
      <c r="G455" t="s">
        <v>4</v>
      </c>
      <c r="H455" t="s">
        <v>452</v>
      </c>
      <c r="I455" s="1"/>
      <c r="J455" s="1">
        <v>45017</v>
      </c>
      <c r="K455" s="1">
        <v>45047</v>
      </c>
      <c r="L455" s="1">
        <v>45017</v>
      </c>
      <c r="M455" s="2">
        <v>1390589.47</v>
      </c>
      <c r="N455" t="s">
        <v>6</v>
      </c>
      <c r="O455">
        <v>2.3E-2</v>
      </c>
      <c r="P455" t="s">
        <v>8</v>
      </c>
      <c r="Q455" s="4"/>
      <c r="R455" s="1">
        <v>45017</v>
      </c>
      <c r="S455" s="1">
        <v>45017</v>
      </c>
      <c r="T455" s="1">
        <v>45047</v>
      </c>
      <c r="U455" s="1">
        <v>45017</v>
      </c>
      <c r="V455" s="5">
        <v>8.3333333333333329E-2</v>
      </c>
      <c r="W455">
        <v>30</v>
      </c>
      <c r="X455" s="6">
        <v>0</v>
      </c>
      <c r="Y455" s="6">
        <v>0</v>
      </c>
      <c r="Z455" s="6">
        <v>-2665.2964841666662</v>
      </c>
      <c r="AA455" s="6">
        <v>-2665.2964841666662</v>
      </c>
      <c r="AB455">
        <v>0</v>
      </c>
      <c r="AC455">
        <v>0</v>
      </c>
      <c r="AD455" s="7">
        <v>1390589.47</v>
      </c>
      <c r="AE455" s="13">
        <v>2.3E-2</v>
      </c>
      <c r="AF455" s="8">
        <v>0</v>
      </c>
      <c r="AG455" s="6">
        <v>0</v>
      </c>
      <c r="AH455" s="6">
        <v>0</v>
      </c>
      <c r="AI455" s="9">
        <v>-2665.2964841666662</v>
      </c>
      <c r="AJ455" t="s">
        <v>6</v>
      </c>
      <c r="AO455" s="9">
        <f t="shared" si="120"/>
        <v>-2665.2964841666662</v>
      </c>
      <c r="AP455" s="37">
        <f t="shared" si="122"/>
        <v>-2665.2964841666662</v>
      </c>
      <c r="AQ455" s="9">
        <f t="shared" si="121"/>
        <v>-2665.2964841666662</v>
      </c>
      <c r="AT455" s="10"/>
      <c r="BU455" s="1"/>
      <c r="CC455" s="11"/>
      <c r="CD455" s="11"/>
    </row>
    <row r="456" spans="1:82" ht="15" customHeight="1" x14ac:dyDescent="0.25">
      <c r="A456">
        <v>44558</v>
      </c>
      <c r="B456" t="s">
        <v>516</v>
      </c>
      <c r="C456" t="s">
        <v>517</v>
      </c>
      <c r="D456">
        <v>11725</v>
      </c>
      <c r="E456" t="s">
        <v>127</v>
      </c>
      <c r="F456" t="s">
        <v>3</v>
      </c>
      <c r="G456" t="s">
        <v>4</v>
      </c>
      <c r="H456" t="s">
        <v>452</v>
      </c>
      <c r="I456" s="1"/>
      <c r="J456" s="1">
        <v>45047</v>
      </c>
      <c r="K456" s="1">
        <v>45078</v>
      </c>
      <c r="L456" s="1">
        <v>45047</v>
      </c>
      <c r="M456" s="2">
        <v>1380762.61</v>
      </c>
      <c r="N456" t="s">
        <v>6</v>
      </c>
      <c r="O456">
        <v>2.3E-2</v>
      </c>
      <c r="P456" t="s">
        <v>8</v>
      </c>
      <c r="Q456" s="4"/>
      <c r="R456" s="1">
        <v>45047</v>
      </c>
      <c r="S456" s="1">
        <v>45047</v>
      </c>
      <c r="T456" s="1">
        <v>45078</v>
      </c>
      <c r="U456" s="1">
        <v>45047</v>
      </c>
      <c r="V456" s="5">
        <v>8.611111111111111E-2</v>
      </c>
      <c r="W456">
        <v>31</v>
      </c>
      <c r="X456" s="6">
        <v>0</v>
      </c>
      <c r="Y456" s="6">
        <v>0</v>
      </c>
      <c r="Z456" s="6">
        <v>-2734.6770581388887</v>
      </c>
      <c r="AA456" s="6">
        <v>-2734.6770581388887</v>
      </c>
      <c r="AB456">
        <v>0</v>
      </c>
      <c r="AC456">
        <v>0</v>
      </c>
      <c r="AD456" s="7">
        <v>1380762.61</v>
      </c>
      <c r="AE456" s="13">
        <v>2.3E-2</v>
      </c>
      <c r="AF456" s="8">
        <v>0</v>
      </c>
      <c r="AG456" s="6">
        <v>0</v>
      </c>
      <c r="AH456" s="6">
        <v>0</v>
      </c>
      <c r="AI456" s="9">
        <v>-2734.6770581388887</v>
      </c>
      <c r="AJ456" t="s">
        <v>6</v>
      </c>
      <c r="AO456" s="9">
        <f t="shared" si="120"/>
        <v>-2734.6770581388887</v>
      </c>
      <c r="AP456" s="37">
        <f t="shared" si="122"/>
        <v>-2734.6770581388887</v>
      </c>
      <c r="AQ456" s="9">
        <f t="shared" si="121"/>
        <v>-2734.6770581388887</v>
      </c>
      <c r="AT456" s="10"/>
      <c r="BU456" s="1"/>
      <c r="CC456" s="11"/>
      <c r="CD456" s="11"/>
    </row>
    <row r="457" spans="1:82" ht="15" customHeight="1" x14ac:dyDescent="0.25">
      <c r="A457">
        <v>54873</v>
      </c>
      <c r="B457" t="s">
        <v>518</v>
      </c>
      <c r="C457" t="s">
        <v>519</v>
      </c>
      <c r="D457">
        <v>11726</v>
      </c>
      <c r="E457" t="s">
        <v>127</v>
      </c>
      <c r="F457" t="s">
        <v>3</v>
      </c>
      <c r="G457" t="s">
        <v>4</v>
      </c>
      <c r="H457" t="s">
        <v>520</v>
      </c>
      <c r="I457" s="1"/>
      <c r="J457" s="1">
        <v>44941</v>
      </c>
      <c r="K457" s="1">
        <v>44972</v>
      </c>
      <c r="L457" s="1">
        <v>44972</v>
      </c>
      <c r="M457" s="2">
        <v>1223505.79</v>
      </c>
      <c r="N457" t="s">
        <v>6</v>
      </c>
      <c r="O457">
        <v>1.4E-2</v>
      </c>
      <c r="P457" t="s">
        <v>8</v>
      </c>
      <c r="Q457" s="4"/>
      <c r="R457" s="1">
        <v>44972</v>
      </c>
      <c r="S457" s="1">
        <v>44941</v>
      </c>
      <c r="T457" s="1">
        <v>44972</v>
      </c>
      <c r="U457" s="1">
        <v>44972</v>
      </c>
      <c r="V457" s="5">
        <v>8.611111111111111E-2</v>
      </c>
      <c r="W457">
        <v>31</v>
      </c>
      <c r="X457" s="6">
        <v>0</v>
      </c>
      <c r="Y457" s="6">
        <v>0</v>
      </c>
      <c r="Z457" s="6">
        <v>-1475.0042023888889</v>
      </c>
      <c r="AA457" s="6">
        <v>-1475.0042023888889</v>
      </c>
      <c r="AB457">
        <v>0</v>
      </c>
      <c r="AC457">
        <v>0</v>
      </c>
      <c r="AD457" s="7">
        <v>1223505.79</v>
      </c>
      <c r="AE457" s="13">
        <v>1.4E-2</v>
      </c>
      <c r="AF457" s="8">
        <v>0</v>
      </c>
      <c r="AG457" s="6">
        <v>0</v>
      </c>
      <c r="AH457" s="6">
        <v>0</v>
      </c>
      <c r="AI457" s="9">
        <v>-1475.0042023888889</v>
      </c>
      <c r="AJ457" t="s">
        <v>6</v>
      </c>
      <c r="AO457" s="9">
        <f t="shared" si="120"/>
        <v>-1475.0042023888889</v>
      </c>
      <c r="AP457" s="37">
        <f t="shared" si="122"/>
        <v>-1475.0042023888889</v>
      </c>
      <c r="AQ457" s="9">
        <f t="shared" si="121"/>
        <v>-1475.0042023888889</v>
      </c>
      <c r="AT457" s="10"/>
      <c r="BU457" s="1"/>
      <c r="CC457" s="11"/>
      <c r="CD457" s="11"/>
    </row>
    <row r="458" spans="1:82" ht="15" customHeight="1" x14ac:dyDescent="0.25">
      <c r="A458">
        <v>54874</v>
      </c>
      <c r="B458" t="s">
        <v>518</v>
      </c>
      <c r="C458" t="s">
        <v>519</v>
      </c>
      <c r="D458">
        <v>11726</v>
      </c>
      <c r="E458" t="s">
        <v>127</v>
      </c>
      <c r="F458" t="s">
        <v>3</v>
      </c>
      <c r="G458" t="s">
        <v>4</v>
      </c>
      <c r="H458" t="s">
        <v>520</v>
      </c>
      <c r="I458" s="1"/>
      <c r="J458" s="1">
        <v>44972</v>
      </c>
      <c r="K458" s="1">
        <v>45000</v>
      </c>
      <c r="L458" s="1">
        <v>45000</v>
      </c>
      <c r="M458" s="2">
        <v>1210354.5</v>
      </c>
      <c r="N458" t="s">
        <v>6</v>
      </c>
      <c r="O458">
        <v>1.4E-2</v>
      </c>
      <c r="P458" t="s">
        <v>8</v>
      </c>
      <c r="Q458" s="4"/>
      <c r="R458" s="1">
        <v>45000</v>
      </c>
      <c r="S458" s="1">
        <v>44972</v>
      </c>
      <c r="T458" s="1">
        <v>45000</v>
      </c>
      <c r="U458" s="1">
        <v>45000</v>
      </c>
      <c r="V458" s="5">
        <v>7.7777777777777779E-2</v>
      </c>
      <c r="W458">
        <v>28</v>
      </c>
      <c r="X458" s="6">
        <v>0</v>
      </c>
      <c r="Y458" s="6">
        <v>0</v>
      </c>
      <c r="Z458" s="6">
        <v>-1317.9415666666666</v>
      </c>
      <c r="AA458" s="6">
        <v>-1317.9415666666666</v>
      </c>
      <c r="AB458">
        <v>0</v>
      </c>
      <c r="AC458">
        <v>0</v>
      </c>
      <c r="AD458" s="7">
        <v>1210354.5</v>
      </c>
      <c r="AE458" s="13">
        <v>1.4E-2</v>
      </c>
      <c r="AF458" s="8">
        <v>0</v>
      </c>
      <c r="AG458" s="6">
        <v>0</v>
      </c>
      <c r="AH458" s="6">
        <v>0</v>
      </c>
      <c r="AI458" s="9">
        <v>-1317.9415666666666</v>
      </c>
      <c r="AJ458" t="s">
        <v>6</v>
      </c>
      <c r="AO458" s="9">
        <f t="shared" si="120"/>
        <v>-1317.9415666666666</v>
      </c>
      <c r="AP458" s="37">
        <f t="shared" si="122"/>
        <v>-1317.9415666666666</v>
      </c>
      <c r="AQ458" s="9">
        <f t="shared" si="121"/>
        <v>-1317.9415666666666</v>
      </c>
      <c r="AT458" s="10"/>
      <c r="BU458" s="1"/>
      <c r="CC458" s="11"/>
      <c r="CD458" s="11"/>
    </row>
    <row r="459" spans="1:82" ht="15" customHeight="1" x14ac:dyDescent="0.25">
      <c r="A459">
        <v>54875</v>
      </c>
      <c r="B459" t="s">
        <v>518</v>
      </c>
      <c r="C459" t="s">
        <v>519</v>
      </c>
      <c r="D459">
        <v>11726</v>
      </c>
      <c r="E459" t="s">
        <v>127</v>
      </c>
      <c r="F459" t="s">
        <v>3</v>
      </c>
      <c r="G459" t="s">
        <v>4</v>
      </c>
      <c r="H459" t="s">
        <v>520</v>
      </c>
      <c r="I459" s="1"/>
      <c r="J459" s="1">
        <v>45000</v>
      </c>
      <c r="K459" s="1">
        <v>45031</v>
      </c>
      <c r="L459" s="1">
        <v>45031</v>
      </c>
      <c r="M459" s="2">
        <v>1197187.8700000001</v>
      </c>
      <c r="N459" t="s">
        <v>6</v>
      </c>
      <c r="O459">
        <v>1.4E-2</v>
      </c>
      <c r="P459" t="s">
        <v>8</v>
      </c>
      <c r="Q459" s="4"/>
      <c r="R459" s="1">
        <v>45031</v>
      </c>
      <c r="S459" s="1">
        <v>45000</v>
      </c>
      <c r="T459" s="1">
        <v>45031</v>
      </c>
      <c r="U459" s="1">
        <v>45031</v>
      </c>
      <c r="V459" s="5">
        <v>8.611111111111111E-2</v>
      </c>
      <c r="W459">
        <v>31</v>
      </c>
      <c r="X459" s="6">
        <v>0</v>
      </c>
      <c r="Y459" s="6">
        <v>0</v>
      </c>
      <c r="Z459" s="6">
        <v>-1443.2764877222223</v>
      </c>
      <c r="AA459" s="6">
        <v>-1443.2764877222223</v>
      </c>
      <c r="AB459">
        <v>0</v>
      </c>
      <c r="AC459">
        <v>0</v>
      </c>
      <c r="AD459" s="7">
        <v>1197187.8700000001</v>
      </c>
      <c r="AE459" s="13">
        <v>1.4E-2</v>
      </c>
      <c r="AF459" s="8">
        <v>0</v>
      </c>
      <c r="AG459" s="6">
        <v>0</v>
      </c>
      <c r="AH459" s="6">
        <v>0</v>
      </c>
      <c r="AI459" s="9">
        <v>-1443.2764877222223</v>
      </c>
      <c r="AJ459" t="s">
        <v>6</v>
      </c>
      <c r="AO459" s="9">
        <f t="shared" si="120"/>
        <v>-1443.2764877222223</v>
      </c>
      <c r="AP459" s="37">
        <f t="shared" si="122"/>
        <v>-1443.2764877222223</v>
      </c>
      <c r="AQ459" s="9">
        <f t="shared" si="121"/>
        <v>-1443.2764877222223</v>
      </c>
      <c r="AT459" s="10"/>
      <c r="BU459" s="1"/>
      <c r="CC459" s="11"/>
      <c r="CD459" s="11"/>
    </row>
    <row r="460" spans="1:82" ht="15" customHeight="1" x14ac:dyDescent="0.25">
      <c r="A460">
        <v>54876</v>
      </c>
      <c r="B460" t="s">
        <v>518</v>
      </c>
      <c r="C460" t="s">
        <v>519</v>
      </c>
      <c r="D460">
        <v>11726</v>
      </c>
      <c r="E460" t="s">
        <v>127</v>
      </c>
      <c r="F460" t="s">
        <v>3</v>
      </c>
      <c r="G460" t="s">
        <v>4</v>
      </c>
      <c r="H460" t="s">
        <v>520</v>
      </c>
      <c r="I460" s="1"/>
      <c r="J460" s="1">
        <v>45031</v>
      </c>
      <c r="K460" s="1">
        <v>45061</v>
      </c>
      <c r="L460" s="1">
        <v>45061</v>
      </c>
      <c r="M460" s="2">
        <v>1184005.8799999999</v>
      </c>
      <c r="N460" t="s">
        <v>6</v>
      </c>
      <c r="O460">
        <v>1.4E-2</v>
      </c>
      <c r="P460" t="s">
        <v>8</v>
      </c>
      <c r="Q460" s="4"/>
      <c r="R460" s="1">
        <v>45061</v>
      </c>
      <c r="S460" s="1">
        <v>45031</v>
      </c>
      <c r="T460" s="1">
        <v>45061</v>
      </c>
      <c r="U460" s="1">
        <v>45061</v>
      </c>
      <c r="V460" s="5">
        <v>8.3333333333333329E-2</v>
      </c>
      <c r="W460">
        <v>30</v>
      </c>
      <c r="X460" s="6">
        <v>0</v>
      </c>
      <c r="Y460" s="6">
        <v>0</v>
      </c>
      <c r="Z460" s="6">
        <v>-1381.340193333333</v>
      </c>
      <c r="AA460" s="6">
        <v>-1381.340193333333</v>
      </c>
      <c r="AB460">
        <v>0</v>
      </c>
      <c r="AC460">
        <v>0</v>
      </c>
      <c r="AD460" s="7">
        <v>1184005.8799999999</v>
      </c>
      <c r="AE460" s="13">
        <v>1.4E-2</v>
      </c>
      <c r="AF460" s="8">
        <v>0</v>
      </c>
      <c r="AG460" s="6">
        <v>0</v>
      </c>
      <c r="AH460" s="6">
        <v>0</v>
      </c>
      <c r="AI460" s="9">
        <v>-1381.340193333333</v>
      </c>
      <c r="AJ460" t="s">
        <v>6</v>
      </c>
      <c r="AO460" s="9">
        <f t="shared" si="120"/>
        <v>-1381.340193333333</v>
      </c>
      <c r="AP460" s="37">
        <f t="shared" si="122"/>
        <v>-1381.340193333333</v>
      </c>
      <c r="AQ460" s="9">
        <f t="shared" si="121"/>
        <v>-1381.340193333333</v>
      </c>
      <c r="AT460" s="10"/>
      <c r="BU460" s="1"/>
      <c r="CC460" s="11"/>
      <c r="CD460" s="11"/>
    </row>
    <row r="461" spans="1:82" ht="15" customHeight="1" x14ac:dyDescent="0.25">
      <c r="A461">
        <v>54877</v>
      </c>
      <c r="B461" t="s">
        <v>518</v>
      </c>
      <c r="C461" t="s">
        <v>519</v>
      </c>
      <c r="D461">
        <v>11726</v>
      </c>
      <c r="E461" t="s">
        <v>127</v>
      </c>
      <c r="F461" t="s">
        <v>3</v>
      </c>
      <c r="G461" t="s">
        <v>4</v>
      </c>
      <c r="H461" t="s">
        <v>520</v>
      </c>
      <c r="I461" s="1"/>
      <c r="J461" s="1">
        <v>45061</v>
      </c>
      <c r="K461" s="1">
        <v>45092</v>
      </c>
      <c r="L461" s="1">
        <v>45092</v>
      </c>
      <c r="M461" s="2">
        <v>1170808.51</v>
      </c>
      <c r="N461" t="s">
        <v>6</v>
      </c>
      <c r="O461">
        <v>1.4E-2</v>
      </c>
      <c r="P461" t="s">
        <v>8</v>
      </c>
      <c r="Q461" s="4"/>
      <c r="R461" s="1">
        <v>45092</v>
      </c>
      <c r="S461" s="1">
        <v>45061</v>
      </c>
      <c r="T461" s="1">
        <v>45092</v>
      </c>
      <c r="U461" s="1">
        <v>45092</v>
      </c>
      <c r="V461" s="5">
        <v>8.611111111111111E-2</v>
      </c>
      <c r="W461">
        <v>31</v>
      </c>
      <c r="X461" s="6">
        <v>0</v>
      </c>
      <c r="Y461" s="6">
        <v>0</v>
      </c>
      <c r="Z461" s="6">
        <v>-1411.4747037222221</v>
      </c>
      <c r="AA461" s="6">
        <v>-1411.4747037222221</v>
      </c>
      <c r="AB461">
        <v>0</v>
      </c>
      <c r="AC461">
        <v>0</v>
      </c>
      <c r="AD461" s="7">
        <v>1170808.51</v>
      </c>
      <c r="AE461" s="13">
        <v>1.4E-2</v>
      </c>
      <c r="AF461" s="8">
        <v>0</v>
      </c>
      <c r="AG461" s="6">
        <v>0</v>
      </c>
      <c r="AH461" s="6">
        <v>0</v>
      </c>
      <c r="AI461" s="9">
        <v>-1411.4747037222221</v>
      </c>
      <c r="AJ461" t="s">
        <v>6</v>
      </c>
      <c r="AO461" s="9">
        <f t="shared" si="120"/>
        <v>-1411.4747037222221</v>
      </c>
      <c r="AP461" s="37">
        <f t="shared" si="122"/>
        <v>-1411.4747037222221</v>
      </c>
      <c r="AQ461" s="9">
        <f t="shared" si="121"/>
        <v>-1411.4747037222221</v>
      </c>
      <c r="AT461" s="10"/>
      <c r="BU461" s="1"/>
      <c r="CC461" s="11"/>
      <c r="CD461" s="11"/>
    </row>
    <row r="462" spans="1:82" ht="15" customHeight="1" x14ac:dyDescent="0.25">
      <c r="A462">
        <v>47557</v>
      </c>
      <c r="B462" t="s">
        <v>521</v>
      </c>
      <c r="C462" t="s">
        <v>522</v>
      </c>
      <c r="D462">
        <v>11728</v>
      </c>
      <c r="E462" t="s">
        <v>127</v>
      </c>
      <c r="F462" t="s">
        <v>3</v>
      </c>
      <c r="G462" t="s">
        <v>4</v>
      </c>
      <c r="H462" t="s">
        <v>455</v>
      </c>
      <c r="I462" s="1"/>
      <c r="J462" s="1">
        <v>44927</v>
      </c>
      <c r="K462" s="1">
        <v>44958</v>
      </c>
      <c r="L462" s="1">
        <v>44927</v>
      </c>
      <c r="M462" s="2">
        <v>661774.47</v>
      </c>
      <c r="N462" t="s">
        <v>6</v>
      </c>
      <c r="O462">
        <v>1.9E-2</v>
      </c>
      <c r="P462" t="s">
        <v>8</v>
      </c>
      <c r="Q462" s="4"/>
      <c r="R462" s="1">
        <v>44927</v>
      </c>
      <c r="S462" s="1">
        <v>44927</v>
      </c>
      <c r="T462" s="1">
        <v>44958</v>
      </c>
      <c r="U462" s="1">
        <v>44927</v>
      </c>
      <c r="V462" s="5">
        <v>8.611111111111111E-2</v>
      </c>
      <c r="W462">
        <v>31</v>
      </c>
      <c r="X462" s="6">
        <v>0</v>
      </c>
      <c r="Y462" s="6">
        <v>0</v>
      </c>
      <c r="Z462" s="6">
        <v>-1082.7365634166665</v>
      </c>
      <c r="AA462" s="6">
        <v>-1082.7365634166665</v>
      </c>
      <c r="AB462">
        <v>0</v>
      </c>
      <c r="AC462">
        <v>0</v>
      </c>
      <c r="AD462" s="7">
        <v>661774.47</v>
      </c>
      <c r="AE462" s="13">
        <v>1.9E-2</v>
      </c>
      <c r="AF462" s="8">
        <v>0</v>
      </c>
      <c r="AG462" s="6">
        <v>0</v>
      </c>
      <c r="AH462" s="6">
        <v>0</v>
      </c>
      <c r="AI462" s="9">
        <v>-1082.7365634166665</v>
      </c>
      <c r="AJ462" t="s">
        <v>6</v>
      </c>
      <c r="AO462" s="9">
        <f t="shared" si="120"/>
        <v>-1082.7365634166665</v>
      </c>
      <c r="AP462" s="37">
        <f t="shared" si="122"/>
        <v>-1082.7365634166665</v>
      </c>
      <c r="AQ462" s="9">
        <f t="shared" si="121"/>
        <v>-1082.7365634166665</v>
      </c>
      <c r="AT462" s="10"/>
      <c r="BU462" s="1"/>
      <c r="CC462" s="11"/>
      <c r="CD462" s="11"/>
    </row>
    <row r="463" spans="1:82" ht="15" customHeight="1" x14ac:dyDescent="0.25">
      <c r="A463">
        <v>47558</v>
      </c>
      <c r="B463" t="s">
        <v>521</v>
      </c>
      <c r="C463" t="s">
        <v>522</v>
      </c>
      <c r="D463">
        <v>11728</v>
      </c>
      <c r="E463" t="s">
        <v>127</v>
      </c>
      <c r="F463" t="s">
        <v>3</v>
      </c>
      <c r="G463" t="s">
        <v>4</v>
      </c>
      <c r="H463" t="s">
        <v>455</v>
      </c>
      <c r="I463" s="1"/>
      <c r="J463" s="1">
        <v>44958</v>
      </c>
      <c r="K463" s="1">
        <v>44986</v>
      </c>
      <c r="L463" s="1">
        <v>44958</v>
      </c>
      <c r="M463" s="2">
        <v>636821.78</v>
      </c>
      <c r="N463" t="s">
        <v>6</v>
      </c>
      <c r="O463">
        <v>1.9E-2</v>
      </c>
      <c r="P463" t="s">
        <v>8</v>
      </c>
      <c r="Q463" s="4"/>
      <c r="R463" s="1">
        <v>44958</v>
      </c>
      <c r="S463" s="1">
        <v>44958</v>
      </c>
      <c r="T463" s="1">
        <v>44986</v>
      </c>
      <c r="U463" s="1">
        <v>44958</v>
      </c>
      <c r="V463" s="5">
        <v>7.7777777777777779E-2</v>
      </c>
      <c r="W463">
        <v>28</v>
      </c>
      <c r="X463" s="6">
        <v>0</v>
      </c>
      <c r="Y463" s="6">
        <v>0</v>
      </c>
      <c r="Z463" s="6">
        <v>-941.08107488888891</v>
      </c>
      <c r="AA463" s="6">
        <v>-941.08107488888891</v>
      </c>
      <c r="AB463">
        <v>0</v>
      </c>
      <c r="AC463">
        <v>0</v>
      </c>
      <c r="AD463" s="7">
        <v>636821.78</v>
      </c>
      <c r="AE463" s="13">
        <v>1.9E-2</v>
      </c>
      <c r="AF463" s="8">
        <v>0</v>
      </c>
      <c r="AG463" s="6">
        <v>0</v>
      </c>
      <c r="AH463" s="6">
        <v>0</v>
      </c>
      <c r="AI463" s="9">
        <v>-941.08107488888891</v>
      </c>
      <c r="AJ463" t="s">
        <v>6</v>
      </c>
      <c r="AO463" s="9">
        <f t="shared" si="120"/>
        <v>-941.08107488888891</v>
      </c>
      <c r="AP463" s="37">
        <f t="shared" si="122"/>
        <v>-941.08107488888891</v>
      </c>
      <c r="AQ463" s="9">
        <f t="shared" si="121"/>
        <v>-941.08107488888891</v>
      </c>
      <c r="AT463" s="10"/>
      <c r="BU463" s="1"/>
      <c r="CC463" s="11"/>
      <c r="CD463" s="11"/>
    </row>
    <row r="464" spans="1:82" ht="15" customHeight="1" x14ac:dyDescent="0.25">
      <c r="A464">
        <v>47559</v>
      </c>
      <c r="B464" t="s">
        <v>521</v>
      </c>
      <c r="C464" t="s">
        <v>522</v>
      </c>
      <c r="D464">
        <v>11728</v>
      </c>
      <c r="E464" t="s">
        <v>127</v>
      </c>
      <c r="F464" t="s">
        <v>3</v>
      </c>
      <c r="G464" t="s">
        <v>4</v>
      </c>
      <c r="H464" t="s">
        <v>455</v>
      </c>
      <c r="I464" s="1"/>
      <c r="J464" s="1">
        <v>44986</v>
      </c>
      <c r="K464" s="1">
        <v>45017</v>
      </c>
      <c r="L464" s="1">
        <v>44986</v>
      </c>
      <c r="M464" s="2">
        <v>611829.57999999996</v>
      </c>
      <c r="N464" t="s">
        <v>6</v>
      </c>
      <c r="O464">
        <v>1.9E-2</v>
      </c>
      <c r="P464" t="s">
        <v>8</v>
      </c>
      <c r="Q464" s="4"/>
      <c r="R464" s="1">
        <v>44986</v>
      </c>
      <c r="S464" s="1">
        <v>44986</v>
      </c>
      <c r="T464" s="1">
        <v>45017</v>
      </c>
      <c r="U464" s="1">
        <v>44986</v>
      </c>
      <c r="V464" s="5">
        <v>8.611111111111111E-2</v>
      </c>
      <c r="W464">
        <v>31</v>
      </c>
      <c r="X464" s="6">
        <v>0</v>
      </c>
      <c r="Y464" s="6">
        <v>0</v>
      </c>
      <c r="Z464" s="6">
        <v>-1001.0211739444443</v>
      </c>
      <c r="AA464" s="6">
        <v>-1001.0211739444443</v>
      </c>
      <c r="AB464">
        <v>0</v>
      </c>
      <c r="AC464">
        <v>0</v>
      </c>
      <c r="AD464" s="7">
        <v>611829.57999999996</v>
      </c>
      <c r="AE464" s="13">
        <v>1.9E-2</v>
      </c>
      <c r="AF464" s="8">
        <v>0</v>
      </c>
      <c r="AG464" s="6">
        <v>0</v>
      </c>
      <c r="AH464" s="6">
        <v>0</v>
      </c>
      <c r="AI464" s="9">
        <v>-1001.0211739444443</v>
      </c>
      <c r="AJ464" t="s">
        <v>6</v>
      </c>
      <c r="AO464" s="9">
        <f t="shared" si="120"/>
        <v>-1001.0211739444443</v>
      </c>
      <c r="AP464" s="37">
        <f t="shared" si="122"/>
        <v>-1001.0211739444443</v>
      </c>
      <c r="AQ464" s="9">
        <f t="shared" si="121"/>
        <v>-1001.0211739444443</v>
      </c>
      <c r="AT464" s="10"/>
      <c r="BU464" s="1"/>
      <c r="CC464" s="11"/>
      <c r="CD464" s="11"/>
    </row>
    <row r="465" spans="1:82" ht="15" customHeight="1" x14ac:dyDescent="0.25">
      <c r="A465">
        <v>47560</v>
      </c>
      <c r="B465" t="s">
        <v>521</v>
      </c>
      <c r="C465" t="s">
        <v>522</v>
      </c>
      <c r="D465">
        <v>11728</v>
      </c>
      <c r="E465" t="s">
        <v>127</v>
      </c>
      <c r="F465" t="s">
        <v>3</v>
      </c>
      <c r="G465" t="s">
        <v>4</v>
      </c>
      <c r="H465" t="s">
        <v>455</v>
      </c>
      <c r="I465" s="1"/>
      <c r="J465" s="1">
        <v>45017</v>
      </c>
      <c r="K465" s="1">
        <v>45047</v>
      </c>
      <c r="L465" s="1">
        <v>45017</v>
      </c>
      <c r="M465" s="2">
        <v>586797.81000000006</v>
      </c>
      <c r="N465" t="s">
        <v>6</v>
      </c>
      <c r="O465">
        <v>1.9E-2</v>
      </c>
      <c r="P465" t="s">
        <v>8</v>
      </c>
      <c r="Q465" s="4"/>
      <c r="R465" s="1">
        <v>45017</v>
      </c>
      <c r="S465" s="1">
        <v>45017</v>
      </c>
      <c r="T465" s="1">
        <v>45047</v>
      </c>
      <c r="U465" s="1">
        <v>45017</v>
      </c>
      <c r="V465" s="5">
        <v>8.3333333333333329E-2</v>
      </c>
      <c r="W465">
        <v>30</v>
      </c>
      <c r="X465" s="6">
        <v>0</v>
      </c>
      <c r="Y465" s="6">
        <v>0</v>
      </c>
      <c r="Z465" s="6">
        <v>-929.09653249999997</v>
      </c>
      <c r="AA465" s="6">
        <v>-929.09653249999997</v>
      </c>
      <c r="AB465">
        <v>0</v>
      </c>
      <c r="AC465">
        <v>0</v>
      </c>
      <c r="AD465" s="7">
        <v>586797.81000000006</v>
      </c>
      <c r="AE465" s="13">
        <v>1.9E-2</v>
      </c>
      <c r="AF465" s="8">
        <v>0</v>
      </c>
      <c r="AG465" s="6">
        <v>0</v>
      </c>
      <c r="AH465" s="6">
        <v>0</v>
      </c>
      <c r="AI465" s="9">
        <v>-929.09653249999997</v>
      </c>
      <c r="AJ465" t="s">
        <v>6</v>
      </c>
      <c r="AO465" s="9">
        <f t="shared" si="120"/>
        <v>-929.09653249999997</v>
      </c>
      <c r="AP465" s="37">
        <f t="shared" si="122"/>
        <v>-929.09653249999997</v>
      </c>
      <c r="AQ465" s="9">
        <f t="shared" si="121"/>
        <v>-929.09653249999997</v>
      </c>
      <c r="AT465" s="10"/>
      <c r="BU465" s="1"/>
      <c r="CC465" s="11"/>
      <c r="CD465" s="11"/>
    </row>
    <row r="466" spans="1:82" ht="15" customHeight="1" x14ac:dyDescent="0.25">
      <c r="A466">
        <v>47561</v>
      </c>
      <c r="B466" t="s">
        <v>521</v>
      </c>
      <c r="C466" t="s">
        <v>522</v>
      </c>
      <c r="D466">
        <v>11728</v>
      </c>
      <c r="E466" t="s">
        <v>127</v>
      </c>
      <c r="F466" t="s">
        <v>3</v>
      </c>
      <c r="G466" t="s">
        <v>4</v>
      </c>
      <c r="H466" t="s">
        <v>455</v>
      </c>
      <c r="I466" s="1"/>
      <c r="J466" s="1">
        <v>45047</v>
      </c>
      <c r="K466" s="1">
        <v>45078</v>
      </c>
      <c r="L466" s="1">
        <v>45047</v>
      </c>
      <c r="M466" s="2">
        <v>561726.4</v>
      </c>
      <c r="N466" t="s">
        <v>6</v>
      </c>
      <c r="O466">
        <v>1.9E-2</v>
      </c>
      <c r="P466" t="s">
        <v>8</v>
      </c>
      <c r="Q466" s="4"/>
      <c r="R466" s="1">
        <v>45047</v>
      </c>
      <c r="S466" s="1">
        <v>45047</v>
      </c>
      <c r="T466" s="1">
        <v>45078</v>
      </c>
      <c r="U466" s="1">
        <v>45047</v>
      </c>
      <c r="V466" s="5">
        <v>8.611111111111111E-2</v>
      </c>
      <c r="W466">
        <v>31</v>
      </c>
      <c r="X466" s="6">
        <v>0</v>
      </c>
      <c r="Y466" s="6">
        <v>0</v>
      </c>
      <c r="Z466" s="6">
        <v>-919.04680444444455</v>
      </c>
      <c r="AA466" s="6">
        <v>-919.04680444444455</v>
      </c>
      <c r="AB466">
        <v>0</v>
      </c>
      <c r="AC466">
        <v>0</v>
      </c>
      <c r="AD466" s="7">
        <v>561726.4</v>
      </c>
      <c r="AE466" s="13">
        <v>1.9E-2</v>
      </c>
      <c r="AF466" s="8">
        <v>0</v>
      </c>
      <c r="AG466" s="6">
        <v>0</v>
      </c>
      <c r="AH466" s="6">
        <v>0</v>
      </c>
      <c r="AI466" s="9">
        <v>-919.04680444444455</v>
      </c>
      <c r="AJ466" t="s">
        <v>6</v>
      </c>
      <c r="AO466" s="9">
        <f t="shared" si="120"/>
        <v>-919.04680444444455</v>
      </c>
      <c r="AP466" s="37">
        <f t="shared" si="122"/>
        <v>-919.04680444444455</v>
      </c>
      <c r="AQ466" s="9">
        <f t="shared" si="121"/>
        <v>-919.04680444444455</v>
      </c>
      <c r="AT466" s="10"/>
      <c r="BU466" s="1"/>
      <c r="CC466" s="11"/>
      <c r="CD466" s="11"/>
    </row>
    <row r="467" spans="1:82" ht="15" customHeight="1" x14ac:dyDescent="0.25">
      <c r="A467">
        <v>52156</v>
      </c>
      <c r="B467" t="s">
        <v>523</v>
      </c>
      <c r="C467" t="s">
        <v>524</v>
      </c>
      <c r="D467">
        <v>11731</v>
      </c>
      <c r="E467" t="s">
        <v>127</v>
      </c>
      <c r="F467" t="s">
        <v>3</v>
      </c>
      <c r="G467" t="s">
        <v>4</v>
      </c>
      <c r="H467" t="s">
        <v>266</v>
      </c>
      <c r="I467" s="1"/>
      <c r="J467" s="1">
        <v>44941</v>
      </c>
      <c r="K467" s="1">
        <v>44972</v>
      </c>
      <c r="L467" s="1">
        <v>44941</v>
      </c>
      <c r="M467" s="2">
        <v>199422.25</v>
      </c>
      <c r="N467" t="s">
        <v>6</v>
      </c>
      <c r="O467">
        <v>8.2000000000000007E-3</v>
      </c>
      <c r="P467" t="s">
        <v>8</v>
      </c>
      <c r="Q467" s="4"/>
      <c r="R467" s="1">
        <v>44941</v>
      </c>
      <c r="S467" s="1">
        <v>44941</v>
      </c>
      <c r="T467" s="1">
        <v>44972</v>
      </c>
      <c r="U467" s="1">
        <v>44941</v>
      </c>
      <c r="V467" s="5">
        <v>8.611111111111111E-2</v>
      </c>
      <c r="W467">
        <v>31</v>
      </c>
      <c r="X467" s="6">
        <v>0</v>
      </c>
      <c r="Y467" s="6">
        <v>0</v>
      </c>
      <c r="Z467" s="6">
        <v>-140.81426652777779</v>
      </c>
      <c r="AA467" s="6">
        <v>-140.81426652777779</v>
      </c>
      <c r="AB467">
        <v>0</v>
      </c>
      <c r="AC467">
        <v>0</v>
      </c>
      <c r="AD467" s="7">
        <v>199422.25</v>
      </c>
      <c r="AE467" s="13">
        <v>8.2000000000000007E-3</v>
      </c>
      <c r="AF467" s="8">
        <v>0</v>
      </c>
      <c r="AG467" s="6">
        <v>0</v>
      </c>
      <c r="AH467" s="6">
        <v>0</v>
      </c>
      <c r="AI467" s="9">
        <v>-140.81426652777779</v>
      </c>
      <c r="AJ467" t="s">
        <v>6</v>
      </c>
      <c r="AO467" s="9">
        <f t="shared" si="120"/>
        <v>-140.81426652777779</v>
      </c>
      <c r="AP467" s="37">
        <f t="shared" si="122"/>
        <v>-140.81426652777779</v>
      </c>
      <c r="AQ467" s="9">
        <f t="shared" si="121"/>
        <v>-140.81426652777779</v>
      </c>
      <c r="AT467" s="10"/>
      <c r="BU467" s="1"/>
      <c r="CC467" s="11"/>
      <c r="CD467" s="11"/>
    </row>
    <row r="468" spans="1:82" ht="15" customHeight="1" x14ac:dyDescent="0.25">
      <c r="A468">
        <v>52157</v>
      </c>
      <c r="B468" t="s">
        <v>523</v>
      </c>
      <c r="C468" t="s">
        <v>524</v>
      </c>
      <c r="D468">
        <v>11731</v>
      </c>
      <c r="E468" t="s">
        <v>127</v>
      </c>
      <c r="F468" t="s">
        <v>3</v>
      </c>
      <c r="G468" t="s">
        <v>4</v>
      </c>
      <c r="H468" t="s">
        <v>266</v>
      </c>
      <c r="I468" s="1"/>
      <c r="J468" s="1">
        <v>44972</v>
      </c>
      <c r="K468" s="1">
        <v>45000</v>
      </c>
      <c r="L468" s="1">
        <v>44972</v>
      </c>
      <c r="M468" s="2">
        <v>170258.32</v>
      </c>
      <c r="N468" t="s">
        <v>6</v>
      </c>
      <c r="O468">
        <v>8.2000000000000007E-3</v>
      </c>
      <c r="P468" t="s">
        <v>8</v>
      </c>
      <c r="Q468" s="4"/>
      <c r="R468" s="1">
        <v>44972</v>
      </c>
      <c r="S468" s="1">
        <v>44972</v>
      </c>
      <c r="T468" s="1">
        <v>45000</v>
      </c>
      <c r="U468" s="1">
        <v>44972</v>
      </c>
      <c r="V468" s="5">
        <v>7.7777777777777779E-2</v>
      </c>
      <c r="W468">
        <v>28</v>
      </c>
      <c r="X468" s="6">
        <v>0</v>
      </c>
      <c r="Y468" s="6">
        <v>0</v>
      </c>
      <c r="Z468" s="6">
        <v>-108.5869729777778</v>
      </c>
      <c r="AA468" s="6">
        <v>-108.5869729777778</v>
      </c>
      <c r="AB468">
        <v>0</v>
      </c>
      <c r="AC468">
        <v>0</v>
      </c>
      <c r="AD468" s="7">
        <v>170258.32</v>
      </c>
      <c r="AE468" s="13">
        <v>8.2000000000000007E-3</v>
      </c>
      <c r="AF468" s="8">
        <v>0</v>
      </c>
      <c r="AG468" s="6">
        <v>0</v>
      </c>
      <c r="AH468" s="6">
        <v>0</v>
      </c>
      <c r="AI468" s="9">
        <v>-108.5869729777778</v>
      </c>
      <c r="AJ468" t="s">
        <v>6</v>
      </c>
      <c r="AO468" s="9">
        <f t="shared" si="120"/>
        <v>-108.5869729777778</v>
      </c>
      <c r="AP468" s="37">
        <f t="shared" si="122"/>
        <v>-108.5869729777778</v>
      </c>
      <c r="AQ468" s="9">
        <f t="shared" si="121"/>
        <v>-108.5869729777778</v>
      </c>
      <c r="AT468" s="10"/>
      <c r="BU468" s="1"/>
      <c r="CC468" s="11"/>
      <c r="CD468" s="11"/>
    </row>
    <row r="469" spans="1:82" ht="15" customHeight="1" x14ac:dyDescent="0.25">
      <c r="A469">
        <v>52158</v>
      </c>
      <c r="B469" t="s">
        <v>523</v>
      </c>
      <c r="C469" t="s">
        <v>524</v>
      </c>
      <c r="D469">
        <v>11731</v>
      </c>
      <c r="E469" t="s">
        <v>127</v>
      </c>
      <c r="F469" t="s">
        <v>3</v>
      </c>
      <c r="G469" t="s">
        <v>4</v>
      </c>
      <c r="H469" t="s">
        <v>266</v>
      </c>
      <c r="I469" s="1"/>
      <c r="J469" s="1">
        <v>45000</v>
      </c>
      <c r="K469" s="1">
        <v>45031</v>
      </c>
      <c r="L469" s="1">
        <v>45000</v>
      </c>
      <c r="M469" s="2">
        <v>141074.47</v>
      </c>
      <c r="N469" t="s">
        <v>6</v>
      </c>
      <c r="O469">
        <v>8.2000000000000007E-3</v>
      </c>
      <c r="P469" t="s">
        <v>8</v>
      </c>
      <c r="Q469" s="4"/>
      <c r="R469" s="1">
        <v>45000</v>
      </c>
      <c r="S469" s="1">
        <v>45000</v>
      </c>
      <c r="T469" s="1">
        <v>45031</v>
      </c>
      <c r="U469" s="1">
        <v>45000</v>
      </c>
      <c r="V469" s="5">
        <v>8.611111111111111E-2</v>
      </c>
      <c r="W469">
        <v>31</v>
      </c>
      <c r="X469" s="6">
        <v>0</v>
      </c>
      <c r="Y469" s="6">
        <v>0</v>
      </c>
      <c r="Z469" s="6">
        <v>-99.614250761111123</v>
      </c>
      <c r="AA469" s="6">
        <v>-99.614250761111123</v>
      </c>
      <c r="AB469">
        <v>0</v>
      </c>
      <c r="AC469">
        <v>0</v>
      </c>
      <c r="AD469" s="7">
        <v>141074.47</v>
      </c>
      <c r="AE469" s="13">
        <v>8.2000000000000007E-3</v>
      </c>
      <c r="AF469" s="8">
        <v>0</v>
      </c>
      <c r="AG469" s="6">
        <v>0</v>
      </c>
      <c r="AH469" s="6">
        <v>0</v>
      </c>
      <c r="AI469" s="9">
        <v>-99.614250761111123</v>
      </c>
      <c r="AJ469" t="s">
        <v>6</v>
      </c>
      <c r="AO469" s="9">
        <f t="shared" si="120"/>
        <v>-99.614250761111123</v>
      </c>
      <c r="AP469" s="37">
        <f t="shared" si="122"/>
        <v>-99.614250761111123</v>
      </c>
      <c r="AQ469" s="9">
        <f t="shared" si="121"/>
        <v>-99.614250761111123</v>
      </c>
      <c r="AT469" s="10"/>
      <c r="BU469" s="1"/>
      <c r="CC469" s="11"/>
      <c r="CD469" s="11"/>
    </row>
    <row r="470" spans="1:82" ht="15" customHeight="1" x14ac:dyDescent="0.25">
      <c r="A470">
        <v>52159</v>
      </c>
      <c r="B470" t="s">
        <v>523</v>
      </c>
      <c r="C470" t="s">
        <v>524</v>
      </c>
      <c r="D470">
        <v>11731</v>
      </c>
      <c r="E470" t="s">
        <v>127</v>
      </c>
      <c r="F470" t="s">
        <v>3</v>
      </c>
      <c r="G470" t="s">
        <v>4</v>
      </c>
      <c r="H470" t="s">
        <v>266</v>
      </c>
      <c r="I470" s="1"/>
      <c r="J470" s="1">
        <v>45031</v>
      </c>
      <c r="K470" s="1">
        <v>45061</v>
      </c>
      <c r="L470" s="1">
        <v>45031</v>
      </c>
      <c r="M470" s="2">
        <v>111870.67</v>
      </c>
      <c r="N470" t="s">
        <v>6</v>
      </c>
      <c r="O470">
        <v>8.2000000000000007E-3</v>
      </c>
      <c r="P470" t="s">
        <v>8</v>
      </c>
      <c r="Q470" s="4"/>
      <c r="R470" s="1">
        <v>45031</v>
      </c>
      <c r="S470" s="1">
        <v>45031</v>
      </c>
      <c r="T470" s="1">
        <v>45061</v>
      </c>
      <c r="U470" s="1">
        <v>45031</v>
      </c>
      <c r="V470" s="5">
        <v>8.3333333333333329E-2</v>
      </c>
      <c r="W470">
        <v>30</v>
      </c>
      <c r="X470" s="6">
        <v>0</v>
      </c>
      <c r="Y470" s="6">
        <v>0</v>
      </c>
      <c r="Z470" s="6">
        <v>-76.444957833333333</v>
      </c>
      <c r="AA470" s="6">
        <v>-76.444957833333333</v>
      </c>
      <c r="AB470">
        <v>0</v>
      </c>
      <c r="AC470">
        <v>0</v>
      </c>
      <c r="AD470" s="7">
        <v>111870.67</v>
      </c>
      <c r="AE470" s="13">
        <v>8.2000000000000007E-3</v>
      </c>
      <c r="AF470" s="8">
        <v>0</v>
      </c>
      <c r="AG470" s="6">
        <v>0</v>
      </c>
      <c r="AH470" s="6">
        <v>0</v>
      </c>
      <c r="AI470" s="9">
        <v>-76.444957833333333</v>
      </c>
      <c r="AJ470" t="s">
        <v>6</v>
      </c>
      <c r="AO470" s="9">
        <f t="shared" si="120"/>
        <v>-76.444957833333333</v>
      </c>
      <c r="AP470" s="37">
        <f t="shared" si="122"/>
        <v>-76.444957833333333</v>
      </c>
      <c r="AQ470" s="9">
        <f t="shared" si="121"/>
        <v>-76.444957833333333</v>
      </c>
      <c r="AT470" s="10"/>
      <c r="BU470" s="1"/>
      <c r="CC470" s="11"/>
      <c r="CD470" s="11"/>
    </row>
    <row r="471" spans="1:82" ht="15" customHeight="1" x14ac:dyDescent="0.25">
      <c r="A471">
        <v>52160</v>
      </c>
      <c r="B471" t="s">
        <v>523</v>
      </c>
      <c r="C471" t="s">
        <v>524</v>
      </c>
      <c r="D471">
        <v>11731</v>
      </c>
      <c r="E471" t="s">
        <v>127</v>
      </c>
      <c r="F471" t="s">
        <v>3</v>
      </c>
      <c r="G471" t="s">
        <v>4</v>
      </c>
      <c r="H471" t="s">
        <v>266</v>
      </c>
      <c r="I471" s="1"/>
      <c r="J471" s="1">
        <v>45061</v>
      </c>
      <c r="K471" s="1">
        <v>45092</v>
      </c>
      <c r="L471" s="1">
        <v>45061</v>
      </c>
      <c r="M471" s="2">
        <v>82646.92</v>
      </c>
      <c r="N471" t="s">
        <v>6</v>
      </c>
      <c r="O471">
        <v>8.2000000000000007E-3</v>
      </c>
      <c r="P471" t="s">
        <v>8</v>
      </c>
      <c r="Q471" s="4"/>
      <c r="R471" s="1">
        <v>45061</v>
      </c>
      <c r="S471" s="1">
        <v>45061</v>
      </c>
      <c r="T471" s="1">
        <v>45092</v>
      </c>
      <c r="U471" s="1">
        <v>45061</v>
      </c>
      <c r="V471" s="5">
        <v>8.611111111111111E-2</v>
      </c>
      <c r="W471">
        <v>31</v>
      </c>
      <c r="X471" s="6">
        <v>0</v>
      </c>
      <c r="Y471" s="6">
        <v>0</v>
      </c>
      <c r="Z471" s="6">
        <v>-58.357908511111113</v>
      </c>
      <c r="AA471" s="6">
        <v>-58.357908511111113</v>
      </c>
      <c r="AB471">
        <v>0</v>
      </c>
      <c r="AC471">
        <v>0</v>
      </c>
      <c r="AD471" s="7">
        <v>82646.92</v>
      </c>
      <c r="AE471" s="13">
        <v>8.2000000000000007E-3</v>
      </c>
      <c r="AF471" s="8">
        <v>0</v>
      </c>
      <c r="AG471" s="6">
        <v>0</v>
      </c>
      <c r="AH471" s="6">
        <v>0</v>
      </c>
      <c r="AI471" s="9">
        <v>-58.357908511111113</v>
      </c>
      <c r="AJ471" t="s">
        <v>6</v>
      </c>
      <c r="AO471" s="9">
        <f t="shared" si="120"/>
        <v>-58.357908511111113</v>
      </c>
      <c r="AP471" s="37">
        <f t="shared" si="122"/>
        <v>-58.357908511111113</v>
      </c>
      <c r="AQ471" s="9">
        <f t="shared" si="121"/>
        <v>-58.357908511111113</v>
      </c>
      <c r="AT471" s="10"/>
      <c r="BU471" s="1"/>
      <c r="CC471" s="11"/>
      <c r="CD471" s="11"/>
    </row>
    <row r="472" spans="1:82" ht="15" customHeight="1" x14ac:dyDescent="0.25">
      <c r="A472">
        <v>24499</v>
      </c>
      <c r="B472" t="s">
        <v>525</v>
      </c>
      <c r="C472" t="s">
        <v>526</v>
      </c>
      <c r="D472">
        <v>11734</v>
      </c>
      <c r="E472" t="s">
        <v>127</v>
      </c>
      <c r="F472" t="s">
        <v>3</v>
      </c>
      <c r="G472" t="s">
        <v>4</v>
      </c>
      <c r="H472" t="s">
        <v>527</v>
      </c>
      <c r="I472" s="1"/>
      <c r="J472" s="1">
        <v>44931</v>
      </c>
      <c r="K472" s="1">
        <v>44962</v>
      </c>
      <c r="L472" s="1">
        <v>44962</v>
      </c>
      <c r="M472" s="2">
        <v>705782.32</v>
      </c>
      <c r="N472" t="s">
        <v>6</v>
      </c>
      <c r="O472">
        <v>5.2999999999999999E-2</v>
      </c>
      <c r="P472" t="s">
        <v>109</v>
      </c>
      <c r="Q472" s="4"/>
      <c r="R472" s="1">
        <v>44962</v>
      </c>
      <c r="S472" s="1">
        <v>44931</v>
      </c>
      <c r="T472" s="1">
        <v>44962</v>
      </c>
      <c r="U472" s="1">
        <v>44962</v>
      </c>
      <c r="V472" s="5">
        <v>8.3333333333333329E-2</v>
      </c>
      <c r="W472">
        <v>30</v>
      </c>
      <c r="X472" s="6">
        <v>0</v>
      </c>
      <c r="Y472" s="6">
        <v>0</v>
      </c>
      <c r="Z472" s="6">
        <v>-3117.2052466666664</v>
      </c>
      <c r="AA472" s="6">
        <v>-3117.2052466666664</v>
      </c>
      <c r="AB472">
        <v>0</v>
      </c>
      <c r="AC472">
        <v>0</v>
      </c>
      <c r="AD472" s="7">
        <v>705782.32</v>
      </c>
      <c r="AE472" s="13">
        <v>5.2999999999999999E-2</v>
      </c>
      <c r="AF472" s="8">
        <v>0</v>
      </c>
      <c r="AG472" s="6">
        <v>0</v>
      </c>
      <c r="AH472" s="6">
        <v>0</v>
      </c>
      <c r="AI472" s="9">
        <v>-3117.2052466666664</v>
      </c>
      <c r="AJ472" t="s">
        <v>6</v>
      </c>
      <c r="AO472" s="9">
        <f t="shared" si="120"/>
        <v>-3117.2052466666664</v>
      </c>
      <c r="AP472" s="37">
        <f t="shared" si="122"/>
        <v>-3117.2052466666664</v>
      </c>
      <c r="AQ472" s="9">
        <f t="shared" si="121"/>
        <v>-3117.2052466666664</v>
      </c>
      <c r="AT472" s="10"/>
      <c r="BU472" s="1"/>
      <c r="CC472" s="11"/>
      <c r="CD472" s="11"/>
    </row>
    <row r="473" spans="1:82" ht="15" customHeight="1" x14ac:dyDescent="0.25">
      <c r="A473">
        <v>24500</v>
      </c>
      <c r="B473" t="s">
        <v>525</v>
      </c>
      <c r="C473" t="s">
        <v>526</v>
      </c>
      <c r="D473">
        <v>11734</v>
      </c>
      <c r="E473" t="s">
        <v>127</v>
      </c>
      <c r="F473" t="s">
        <v>3</v>
      </c>
      <c r="G473" t="s">
        <v>4</v>
      </c>
      <c r="H473" t="s">
        <v>527</v>
      </c>
      <c r="I473" s="1"/>
      <c r="J473" s="1">
        <v>44962</v>
      </c>
      <c r="K473" s="1">
        <v>44990</v>
      </c>
      <c r="L473" s="1">
        <v>44990</v>
      </c>
      <c r="M473" s="2">
        <v>694866.27</v>
      </c>
      <c r="N473" t="s">
        <v>6</v>
      </c>
      <c r="O473">
        <v>5.2999999999999999E-2</v>
      </c>
      <c r="P473" t="s">
        <v>109</v>
      </c>
      <c r="Q473" s="4"/>
      <c r="R473" s="1">
        <v>44990</v>
      </c>
      <c r="S473" s="1">
        <v>44962</v>
      </c>
      <c r="T473" s="1">
        <v>44990</v>
      </c>
      <c r="U473" s="1">
        <v>44990</v>
      </c>
      <c r="V473" s="5">
        <v>8.3333333333333329E-2</v>
      </c>
      <c r="W473">
        <v>30</v>
      </c>
      <c r="X473" s="6">
        <v>0</v>
      </c>
      <c r="Y473" s="6">
        <v>0</v>
      </c>
      <c r="Z473" s="6">
        <v>-3068.9926925</v>
      </c>
      <c r="AA473" s="6">
        <v>-3068.9926925</v>
      </c>
      <c r="AB473">
        <v>0</v>
      </c>
      <c r="AC473">
        <v>0</v>
      </c>
      <c r="AD473" s="7">
        <v>694866.27</v>
      </c>
      <c r="AE473" s="13">
        <v>5.2999999999999999E-2</v>
      </c>
      <c r="AF473" s="8">
        <v>0</v>
      </c>
      <c r="AG473" s="6">
        <v>0</v>
      </c>
      <c r="AH473" s="6">
        <v>0</v>
      </c>
      <c r="AI473" s="9">
        <v>-3068.9926925</v>
      </c>
      <c r="AJ473" t="s">
        <v>6</v>
      </c>
      <c r="AO473" s="9">
        <f t="shared" si="120"/>
        <v>-3068.9926925</v>
      </c>
      <c r="AP473" s="37">
        <f t="shared" si="122"/>
        <v>-3068.9926925</v>
      </c>
      <c r="AQ473" s="9">
        <f t="shared" si="121"/>
        <v>-3068.9926925</v>
      </c>
      <c r="AT473" s="10"/>
      <c r="BU473" s="1"/>
      <c r="CC473" s="11"/>
      <c r="CD473" s="11"/>
    </row>
    <row r="474" spans="1:82" ht="15" customHeight="1" x14ac:dyDescent="0.25">
      <c r="A474">
        <v>24501</v>
      </c>
      <c r="B474" t="s">
        <v>525</v>
      </c>
      <c r="C474" t="s">
        <v>526</v>
      </c>
      <c r="D474">
        <v>11734</v>
      </c>
      <c r="E474" t="s">
        <v>127</v>
      </c>
      <c r="F474" t="s">
        <v>3</v>
      </c>
      <c r="G474" t="s">
        <v>4</v>
      </c>
      <c r="H474" t="s">
        <v>527</v>
      </c>
      <c r="I474" s="1"/>
      <c r="J474" s="1">
        <v>44990</v>
      </c>
      <c r="K474" s="1">
        <v>45021</v>
      </c>
      <c r="L474" s="1">
        <v>45021</v>
      </c>
      <c r="M474" s="2">
        <v>683902</v>
      </c>
      <c r="N474" t="s">
        <v>6</v>
      </c>
      <c r="O474">
        <v>5.2999999999999999E-2</v>
      </c>
      <c r="P474" t="s">
        <v>109</v>
      </c>
      <c r="Q474" s="4"/>
      <c r="R474" s="1">
        <v>45021</v>
      </c>
      <c r="S474" s="1">
        <v>44990</v>
      </c>
      <c r="T474" s="1">
        <v>45021</v>
      </c>
      <c r="U474" s="1">
        <v>45021</v>
      </c>
      <c r="V474" s="5">
        <v>8.3333333333333329E-2</v>
      </c>
      <c r="W474">
        <v>30</v>
      </c>
      <c r="X474" s="6">
        <v>0</v>
      </c>
      <c r="Y474" s="6">
        <v>0</v>
      </c>
      <c r="Z474" s="6">
        <v>-3020.5671666666663</v>
      </c>
      <c r="AA474" s="6">
        <v>-3020.5671666666663</v>
      </c>
      <c r="AB474">
        <v>0</v>
      </c>
      <c r="AC474">
        <v>0</v>
      </c>
      <c r="AD474" s="7">
        <v>683902</v>
      </c>
      <c r="AE474" s="13">
        <v>5.2999999999999999E-2</v>
      </c>
      <c r="AF474" s="8">
        <v>0</v>
      </c>
      <c r="AG474" s="6">
        <v>0</v>
      </c>
      <c r="AH474" s="6">
        <v>0</v>
      </c>
      <c r="AI474" s="9">
        <v>-3020.5671666666663</v>
      </c>
      <c r="AJ474" t="s">
        <v>6</v>
      </c>
      <c r="AO474" s="9">
        <f t="shared" si="120"/>
        <v>-3020.5671666666663</v>
      </c>
      <c r="AP474" s="37">
        <f t="shared" si="122"/>
        <v>-3020.5671666666663</v>
      </c>
      <c r="AQ474" s="9">
        <f t="shared" si="121"/>
        <v>-3020.5671666666663</v>
      </c>
      <c r="AT474" s="10"/>
      <c r="BU474" s="1"/>
      <c r="CC474" s="11"/>
      <c r="CD474" s="11"/>
    </row>
    <row r="475" spans="1:82" ht="15" customHeight="1" x14ac:dyDescent="0.25">
      <c r="A475">
        <v>24502</v>
      </c>
      <c r="B475" t="s">
        <v>525</v>
      </c>
      <c r="C475" t="s">
        <v>526</v>
      </c>
      <c r="D475">
        <v>11734</v>
      </c>
      <c r="E475" t="s">
        <v>127</v>
      </c>
      <c r="F475" t="s">
        <v>3</v>
      </c>
      <c r="G475" t="s">
        <v>4</v>
      </c>
      <c r="H475" t="s">
        <v>527</v>
      </c>
      <c r="I475" s="1"/>
      <c r="J475" s="1">
        <v>45021</v>
      </c>
      <c r="K475" s="1">
        <v>45051</v>
      </c>
      <c r="L475" s="1">
        <v>45051</v>
      </c>
      <c r="M475" s="2">
        <v>672889.31</v>
      </c>
      <c r="N475" t="s">
        <v>6</v>
      </c>
      <c r="O475">
        <v>5.2999999999999999E-2</v>
      </c>
      <c r="P475" t="s">
        <v>109</v>
      </c>
      <c r="Q475" s="4"/>
      <c r="R475" s="1">
        <v>45051</v>
      </c>
      <c r="S475" s="1">
        <v>45021</v>
      </c>
      <c r="T475" s="1">
        <v>45051</v>
      </c>
      <c r="U475" s="1">
        <v>45051</v>
      </c>
      <c r="V475" s="5">
        <v>8.3333333333333329E-2</v>
      </c>
      <c r="W475">
        <v>30</v>
      </c>
      <c r="X475" s="6">
        <v>0</v>
      </c>
      <c r="Y475" s="6">
        <v>0</v>
      </c>
      <c r="Z475" s="6">
        <v>-2971.9277858333335</v>
      </c>
      <c r="AA475" s="6">
        <v>-2971.9277858333335</v>
      </c>
      <c r="AB475">
        <v>0</v>
      </c>
      <c r="AC475">
        <v>0</v>
      </c>
      <c r="AD475" s="7">
        <v>672889.31</v>
      </c>
      <c r="AE475" s="13">
        <v>5.2999999999999999E-2</v>
      </c>
      <c r="AF475" s="8">
        <v>0</v>
      </c>
      <c r="AG475" s="6">
        <v>0</v>
      </c>
      <c r="AH475" s="6">
        <v>0</v>
      </c>
      <c r="AI475" s="9">
        <v>-2971.9277858333335</v>
      </c>
      <c r="AJ475" t="s">
        <v>6</v>
      </c>
      <c r="AO475" s="9">
        <f t="shared" si="120"/>
        <v>-2971.9277858333335</v>
      </c>
      <c r="AP475" s="37">
        <f t="shared" si="122"/>
        <v>-2971.9277858333335</v>
      </c>
      <c r="AQ475" s="9">
        <f t="shared" si="121"/>
        <v>-2971.9277858333335</v>
      </c>
      <c r="AT475" s="10"/>
      <c r="BU475" s="1"/>
      <c r="CC475" s="11"/>
      <c r="CD475" s="11"/>
    </row>
    <row r="476" spans="1:82" ht="15" customHeight="1" x14ac:dyDescent="0.25">
      <c r="A476">
        <v>24503</v>
      </c>
      <c r="B476" t="s">
        <v>525</v>
      </c>
      <c r="C476" t="s">
        <v>526</v>
      </c>
      <c r="D476">
        <v>11734</v>
      </c>
      <c r="E476" t="s">
        <v>127</v>
      </c>
      <c r="F476" t="s">
        <v>3</v>
      </c>
      <c r="G476" t="s">
        <v>4</v>
      </c>
      <c r="H476" t="s">
        <v>527</v>
      </c>
      <c r="I476" s="1"/>
      <c r="J476" s="1">
        <v>45051</v>
      </c>
      <c r="K476" s="1">
        <v>45082</v>
      </c>
      <c r="L476" s="1">
        <v>45082</v>
      </c>
      <c r="M476" s="2">
        <v>661827.98</v>
      </c>
      <c r="N476" t="s">
        <v>6</v>
      </c>
      <c r="O476">
        <v>5.2999999999999999E-2</v>
      </c>
      <c r="P476" t="s">
        <v>109</v>
      </c>
      <c r="Q476" s="4"/>
      <c r="R476" s="1">
        <v>45082</v>
      </c>
      <c r="S476" s="1">
        <v>45051</v>
      </c>
      <c r="T476" s="1">
        <v>45082</v>
      </c>
      <c r="U476" s="1">
        <v>45082</v>
      </c>
      <c r="V476" s="5">
        <v>8.3333333333333329E-2</v>
      </c>
      <c r="W476">
        <v>30</v>
      </c>
      <c r="X476" s="6">
        <v>0</v>
      </c>
      <c r="Y476" s="6">
        <v>0</v>
      </c>
      <c r="Z476" s="6">
        <v>-2923.073578333333</v>
      </c>
      <c r="AA476" s="6">
        <v>-2923.073578333333</v>
      </c>
      <c r="AB476">
        <v>0</v>
      </c>
      <c r="AC476">
        <v>0</v>
      </c>
      <c r="AD476" s="7">
        <v>661827.98</v>
      </c>
      <c r="AE476" s="13">
        <v>5.2999999999999999E-2</v>
      </c>
      <c r="AF476" s="8">
        <v>0</v>
      </c>
      <c r="AG476" s="6">
        <v>0</v>
      </c>
      <c r="AH476" s="6">
        <v>0</v>
      </c>
      <c r="AI476" s="9">
        <v>-2923.073578333333</v>
      </c>
      <c r="AJ476" t="s">
        <v>6</v>
      </c>
      <c r="AO476" s="9">
        <f t="shared" si="120"/>
        <v>-2923.073578333333</v>
      </c>
      <c r="AP476" s="37">
        <f t="shared" si="122"/>
        <v>-2923.073578333333</v>
      </c>
      <c r="AQ476" s="9">
        <f t="shared" si="121"/>
        <v>-2923.073578333333</v>
      </c>
      <c r="AT476" s="10"/>
      <c r="BU476" s="1"/>
      <c r="CC476" s="11"/>
      <c r="CD476" s="11"/>
    </row>
    <row r="477" spans="1:82" ht="15" customHeight="1" x14ac:dyDescent="0.25">
      <c r="A477">
        <v>16560</v>
      </c>
      <c r="B477" t="s">
        <v>528</v>
      </c>
      <c r="C477" t="s">
        <v>529</v>
      </c>
      <c r="D477">
        <v>11741</v>
      </c>
      <c r="E477" t="s">
        <v>2</v>
      </c>
      <c r="F477" t="s">
        <v>3</v>
      </c>
      <c r="G477" t="s">
        <v>4</v>
      </c>
      <c r="H477" t="s">
        <v>530</v>
      </c>
      <c r="I477" s="1">
        <v>45001</v>
      </c>
      <c r="J477" s="1">
        <v>45005</v>
      </c>
      <c r="K477" s="1">
        <v>45096</v>
      </c>
      <c r="L477" s="1">
        <v>45096</v>
      </c>
      <c r="M477" s="2">
        <v>10000000</v>
      </c>
      <c r="N477" t="s">
        <v>6</v>
      </c>
      <c r="O477" t="s">
        <v>15</v>
      </c>
      <c r="P477" t="s">
        <v>8</v>
      </c>
      <c r="Q477" s="4">
        <v>1.95E-2</v>
      </c>
      <c r="R477" s="1">
        <v>45001</v>
      </c>
      <c r="S477" s="1">
        <v>45005</v>
      </c>
      <c r="T477" s="1">
        <v>45096</v>
      </c>
      <c r="U477" s="1">
        <v>45096</v>
      </c>
      <c r="V477" s="5">
        <v>0.25277777777777777</v>
      </c>
      <c r="W477">
        <v>91</v>
      </c>
      <c r="X477" s="6">
        <v>0</v>
      </c>
      <c r="Y477" s="6">
        <v>0</v>
      </c>
      <c r="Z477" s="6">
        <v>-66885</v>
      </c>
      <c r="AA477" s="6">
        <v>-66885</v>
      </c>
      <c r="AB477">
        <v>0</v>
      </c>
      <c r="AC477">
        <v>0</v>
      </c>
      <c r="AD477" s="7">
        <v>10000000</v>
      </c>
      <c r="AE477" s="13">
        <v>2.6459999999999997E-2</v>
      </c>
      <c r="AF477" s="8">
        <v>1.95E-2</v>
      </c>
      <c r="AG477" s="6">
        <v>0</v>
      </c>
      <c r="AH477" s="6">
        <v>-49291.666666666664</v>
      </c>
      <c r="AI477" s="9">
        <v>-116176.66666666666</v>
      </c>
      <c r="AJ477" t="s">
        <v>6</v>
      </c>
      <c r="AK477">
        <f t="shared" ref="AK477:AK479" si="123">VLOOKUP(I477,$AR$3:$AS$604,2,FALSE)</f>
        <v>2.6459999999999999</v>
      </c>
      <c r="AL477" s="8">
        <f t="shared" ref="AL477:AL479" si="124">AK477/100+$AT$1</f>
        <v>3.6459999999999999E-2</v>
      </c>
      <c r="AM477" s="35">
        <f t="shared" ref="AM477:AM479" si="125">AK477/100-$AT$1</f>
        <v>1.6459999999999995E-2</v>
      </c>
      <c r="AN477" s="4">
        <f t="shared" ref="AN477:AN479" si="126">IF(AND(RIGHT(O477,3)="Max",AM477&lt;0%),0%,AM477)</f>
        <v>1.6459999999999995E-2</v>
      </c>
      <c r="AO477" s="36">
        <f t="shared" ref="AO477:AO479" si="127">-(((AL477+AF477)*AD477*V477))</f>
        <v>-141454.44444444444</v>
      </c>
      <c r="AP477" s="37">
        <f t="shared" si="122"/>
        <v>-116176.66666666666</v>
      </c>
      <c r="AQ477" s="36">
        <f t="shared" ref="AQ477:AQ479" si="128">-(((AN477+AF477)*AD477*V477))</f>
        <v>-90898.888888888876</v>
      </c>
      <c r="AT477" s="10"/>
      <c r="BU477" s="1"/>
      <c r="CC477" s="11"/>
      <c r="CD477" s="11"/>
    </row>
    <row r="478" spans="1:82" ht="15" customHeight="1" x14ac:dyDescent="0.25">
      <c r="A478">
        <v>16280</v>
      </c>
      <c r="B478" t="s">
        <v>531</v>
      </c>
      <c r="C478" t="s">
        <v>532</v>
      </c>
      <c r="D478">
        <v>11743</v>
      </c>
      <c r="E478" t="s">
        <v>2</v>
      </c>
      <c r="F478" t="s">
        <v>3</v>
      </c>
      <c r="G478" t="s">
        <v>4</v>
      </c>
      <c r="H478" t="s">
        <v>266</v>
      </c>
      <c r="I478" s="1">
        <v>44942</v>
      </c>
      <c r="J478" s="1">
        <v>44944</v>
      </c>
      <c r="K478" s="1">
        <v>45034</v>
      </c>
      <c r="L478" s="1">
        <v>45034</v>
      </c>
      <c r="M478" s="2">
        <v>2363864.91</v>
      </c>
      <c r="N478" t="s">
        <v>6</v>
      </c>
      <c r="O478" t="s">
        <v>7</v>
      </c>
      <c r="P478" t="s">
        <v>8</v>
      </c>
      <c r="Q478" s="4">
        <v>1.6E-2</v>
      </c>
      <c r="R478" s="1">
        <v>44942</v>
      </c>
      <c r="S478" s="1">
        <v>44944</v>
      </c>
      <c r="T478" s="1">
        <v>45034</v>
      </c>
      <c r="U478" s="1">
        <v>45034</v>
      </c>
      <c r="V478" s="5">
        <v>0.25</v>
      </c>
      <c r="W478">
        <v>90</v>
      </c>
      <c r="X478" s="6">
        <v>0</v>
      </c>
      <c r="Y478" s="6">
        <v>0</v>
      </c>
      <c r="Z478" s="6">
        <v>-13793.15174985</v>
      </c>
      <c r="AA478" s="6">
        <v>-13793.15174985</v>
      </c>
      <c r="AB478">
        <v>0</v>
      </c>
      <c r="AC478">
        <v>0</v>
      </c>
      <c r="AD478" s="7">
        <v>2363864.91</v>
      </c>
      <c r="AE478" s="13">
        <v>2.334E-2</v>
      </c>
      <c r="AF478" s="8">
        <v>1.6E-2</v>
      </c>
      <c r="AG478" s="6">
        <v>0</v>
      </c>
      <c r="AH478" s="6">
        <v>-9455.4596400000009</v>
      </c>
      <c r="AI478" s="9">
        <v>-23248.611389850001</v>
      </c>
      <c r="AJ478" t="s">
        <v>6</v>
      </c>
      <c r="AK478">
        <f t="shared" si="123"/>
        <v>2.3340000000000001</v>
      </c>
      <c r="AL478" s="8">
        <f t="shared" si="124"/>
        <v>3.3340000000000002E-2</v>
      </c>
      <c r="AM478" s="35">
        <f t="shared" si="125"/>
        <v>1.3339999999999999E-2</v>
      </c>
      <c r="AN478" s="4">
        <f t="shared" si="126"/>
        <v>1.3339999999999999E-2</v>
      </c>
      <c r="AO478" s="36">
        <f t="shared" si="127"/>
        <v>-29158.273664850003</v>
      </c>
      <c r="AP478" s="37">
        <f t="shared" si="122"/>
        <v>-23248.611389850001</v>
      </c>
      <c r="AQ478" s="36">
        <f t="shared" si="128"/>
        <v>-17338.949114849998</v>
      </c>
      <c r="AT478" s="10"/>
      <c r="BU478" s="1"/>
      <c r="CC478" s="11"/>
      <c r="CD478" s="11"/>
    </row>
    <row r="479" spans="1:82" ht="15" customHeight="1" x14ac:dyDescent="0.25">
      <c r="A479">
        <v>3740</v>
      </c>
      <c r="B479" t="s">
        <v>535</v>
      </c>
      <c r="C479" t="s">
        <v>536</v>
      </c>
      <c r="D479">
        <v>11748</v>
      </c>
      <c r="E479" t="s">
        <v>2</v>
      </c>
      <c r="F479" t="s">
        <v>3</v>
      </c>
      <c r="G479" t="s">
        <v>4</v>
      </c>
      <c r="H479" t="s">
        <v>95</v>
      </c>
      <c r="I479" s="1">
        <v>44896</v>
      </c>
      <c r="J479" s="1">
        <v>44953</v>
      </c>
      <c r="K479" s="1">
        <v>45043</v>
      </c>
      <c r="L479" s="1">
        <v>44953</v>
      </c>
      <c r="M479" s="2">
        <v>515496.66</v>
      </c>
      <c r="N479" t="s">
        <v>6</v>
      </c>
      <c r="O479" t="s">
        <v>15</v>
      </c>
      <c r="P479" t="s">
        <v>8</v>
      </c>
      <c r="Q479" s="4">
        <v>2.47E-2</v>
      </c>
      <c r="R479" s="1">
        <v>44896</v>
      </c>
      <c r="S479" s="1">
        <v>44953</v>
      </c>
      <c r="T479" s="1">
        <v>45043</v>
      </c>
      <c r="U479" s="1">
        <v>44953</v>
      </c>
      <c r="V479" s="5">
        <v>0.25</v>
      </c>
      <c r="W479">
        <v>90</v>
      </c>
      <c r="X479" s="6">
        <v>0</v>
      </c>
      <c r="Y479" s="6">
        <v>0</v>
      </c>
      <c r="Z479" s="6">
        <v>-2541.3985338000002</v>
      </c>
      <c r="AA479" s="6">
        <v>-2541.3985338000002</v>
      </c>
      <c r="AB479">
        <v>0</v>
      </c>
      <c r="AC479">
        <v>0</v>
      </c>
      <c r="AD479" s="7">
        <v>515496.66</v>
      </c>
      <c r="AE479" s="13">
        <v>1.9720000000000001E-2</v>
      </c>
      <c r="AF479" s="8">
        <v>2.47E-2</v>
      </c>
      <c r="AG479" s="6">
        <v>0</v>
      </c>
      <c r="AH479" s="6">
        <v>-3183.1918754999997</v>
      </c>
      <c r="AI479" s="9">
        <v>-5724.5904092999999</v>
      </c>
      <c r="AJ479" t="s">
        <v>6</v>
      </c>
      <c r="AK479">
        <f t="shared" si="123"/>
        <v>1.972</v>
      </c>
      <c r="AL479" s="8">
        <f t="shared" si="124"/>
        <v>2.9720000000000003E-2</v>
      </c>
      <c r="AM479" s="35">
        <f t="shared" si="125"/>
        <v>9.7200000000000012E-3</v>
      </c>
      <c r="AN479" s="4">
        <f t="shared" si="126"/>
        <v>9.7200000000000012E-3</v>
      </c>
      <c r="AO479" s="36">
        <f t="shared" si="127"/>
        <v>-7013.3320592999999</v>
      </c>
      <c r="AP479" s="37">
        <f t="shared" si="122"/>
        <v>-5724.5904092999999</v>
      </c>
      <c r="AQ479" s="36">
        <f t="shared" si="128"/>
        <v>-4435.8487593</v>
      </c>
      <c r="AT479" s="10"/>
      <c r="BU479" s="1"/>
      <c r="CC479" s="11"/>
      <c r="CD479" s="11"/>
    </row>
    <row r="480" spans="1:82" ht="15" customHeight="1" x14ac:dyDescent="0.25">
      <c r="A480">
        <v>49734</v>
      </c>
      <c r="B480" t="s">
        <v>537</v>
      </c>
      <c r="C480" t="s">
        <v>538</v>
      </c>
      <c r="D480">
        <v>11750</v>
      </c>
      <c r="E480" t="s">
        <v>127</v>
      </c>
      <c r="F480" t="s">
        <v>3</v>
      </c>
      <c r="G480" t="s">
        <v>4</v>
      </c>
      <c r="H480" t="s">
        <v>243</v>
      </c>
      <c r="I480" s="1"/>
      <c r="J480" s="1">
        <v>44927</v>
      </c>
      <c r="K480" s="1">
        <v>44958</v>
      </c>
      <c r="L480" s="1">
        <v>44927</v>
      </c>
      <c r="M480" s="2">
        <v>443177.74</v>
      </c>
      <c r="N480" t="s">
        <v>6</v>
      </c>
      <c r="O480">
        <v>2.6499999999999999E-2</v>
      </c>
      <c r="P480" t="s">
        <v>8</v>
      </c>
      <c r="Q480" s="4"/>
      <c r="R480" s="1">
        <v>44927</v>
      </c>
      <c r="S480" s="1">
        <v>44927</v>
      </c>
      <c r="T480" s="1">
        <v>44958</v>
      </c>
      <c r="U480" s="1">
        <v>44927</v>
      </c>
      <c r="V480" s="5">
        <v>8.611111111111111E-2</v>
      </c>
      <c r="W480">
        <v>31</v>
      </c>
      <c r="X480" s="6">
        <v>0</v>
      </c>
      <c r="Y480" s="6">
        <v>0</v>
      </c>
      <c r="Z480" s="6">
        <v>-1011.3069816944444</v>
      </c>
      <c r="AA480" s="6">
        <v>-1011.3069816944444</v>
      </c>
      <c r="AB480">
        <v>0</v>
      </c>
      <c r="AC480">
        <v>0</v>
      </c>
      <c r="AD480" s="7">
        <v>443177.74</v>
      </c>
      <c r="AE480" s="13">
        <v>2.6499999999999999E-2</v>
      </c>
      <c r="AF480" s="8">
        <v>0</v>
      </c>
      <c r="AG480" s="6">
        <v>0</v>
      </c>
      <c r="AH480" s="6">
        <v>0</v>
      </c>
      <c r="AI480" s="9">
        <v>-1011.3069816944444</v>
      </c>
      <c r="AJ480" t="s">
        <v>6</v>
      </c>
      <c r="AO480" s="9">
        <f t="shared" ref="AO480:AO484" si="129">AI480</f>
        <v>-1011.3069816944444</v>
      </c>
      <c r="AP480" s="37">
        <f t="shared" si="122"/>
        <v>-1011.3069816944444</v>
      </c>
      <c r="AQ480" s="9">
        <f t="shared" ref="AQ480:AQ484" si="130">AI480</f>
        <v>-1011.3069816944444</v>
      </c>
      <c r="AT480" s="10"/>
      <c r="BU480" s="1"/>
      <c r="CC480" s="11"/>
      <c r="CD480" s="11"/>
    </row>
    <row r="481" spans="1:82" ht="15" customHeight="1" x14ac:dyDescent="0.25">
      <c r="A481">
        <v>49735</v>
      </c>
      <c r="B481" t="s">
        <v>537</v>
      </c>
      <c r="C481" t="s">
        <v>538</v>
      </c>
      <c r="D481">
        <v>11750</v>
      </c>
      <c r="E481" t="s">
        <v>127</v>
      </c>
      <c r="F481" t="s">
        <v>3</v>
      </c>
      <c r="G481" t="s">
        <v>4</v>
      </c>
      <c r="H481" t="s">
        <v>243</v>
      </c>
      <c r="I481" s="1"/>
      <c r="J481" s="1">
        <v>44958</v>
      </c>
      <c r="K481" s="1">
        <v>44986</v>
      </c>
      <c r="L481" s="1">
        <v>44958</v>
      </c>
      <c r="M481" s="2">
        <v>431669.43</v>
      </c>
      <c r="N481" t="s">
        <v>6</v>
      </c>
      <c r="O481">
        <v>2.6499999999999999E-2</v>
      </c>
      <c r="P481" t="s">
        <v>8</v>
      </c>
      <c r="Q481" s="4"/>
      <c r="R481" s="1">
        <v>44958</v>
      </c>
      <c r="S481" s="1">
        <v>44958</v>
      </c>
      <c r="T481" s="1">
        <v>44986</v>
      </c>
      <c r="U481" s="1">
        <v>44958</v>
      </c>
      <c r="V481" s="5">
        <v>7.7777777777777779E-2</v>
      </c>
      <c r="W481">
        <v>28</v>
      </c>
      <c r="X481" s="6">
        <v>0</v>
      </c>
      <c r="Y481" s="6">
        <v>0</v>
      </c>
      <c r="Z481" s="6">
        <v>-889.71865849999995</v>
      </c>
      <c r="AA481" s="6">
        <v>-889.71865849999995</v>
      </c>
      <c r="AB481">
        <v>0</v>
      </c>
      <c r="AC481">
        <v>0</v>
      </c>
      <c r="AD481" s="7">
        <v>431669.43</v>
      </c>
      <c r="AE481" s="13">
        <v>2.6499999999999999E-2</v>
      </c>
      <c r="AF481" s="8">
        <v>0</v>
      </c>
      <c r="AG481" s="6">
        <v>0</v>
      </c>
      <c r="AH481" s="6">
        <v>0</v>
      </c>
      <c r="AI481" s="9">
        <v>-889.71865849999995</v>
      </c>
      <c r="AJ481" t="s">
        <v>6</v>
      </c>
      <c r="AO481" s="9">
        <f t="shared" si="129"/>
        <v>-889.71865849999995</v>
      </c>
      <c r="AP481" s="37">
        <f t="shared" si="122"/>
        <v>-889.71865849999995</v>
      </c>
      <c r="AQ481" s="9">
        <f t="shared" si="130"/>
        <v>-889.71865849999995</v>
      </c>
      <c r="AT481" s="10"/>
      <c r="BU481" s="1"/>
      <c r="CC481" s="11"/>
      <c r="CD481" s="11"/>
    </row>
    <row r="482" spans="1:82" ht="15" customHeight="1" x14ac:dyDescent="0.25">
      <c r="A482">
        <v>49736</v>
      </c>
      <c r="B482" t="s">
        <v>537</v>
      </c>
      <c r="C482" t="s">
        <v>538</v>
      </c>
      <c r="D482">
        <v>11750</v>
      </c>
      <c r="E482" t="s">
        <v>127</v>
      </c>
      <c r="F482" t="s">
        <v>3</v>
      </c>
      <c r="G482" t="s">
        <v>4</v>
      </c>
      <c r="H482" t="s">
        <v>243</v>
      </c>
      <c r="I482" s="1"/>
      <c r="J482" s="1">
        <v>44986</v>
      </c>
      <c r="K482" s="1">
        <v>45017</v>
      </c>
      <c r="L482" s="1">
        <v>44986</v>
      </c>
      <c r="M482" s="2">
        <v>420135.71</v>
      </c>
      <c r="N482" t="s">
        <v>6</v>
      </c>
      <c r="O482">
        <v>2.6499999999999999E-2</v>
      </c>
      <c r="P482" t="s">
        <v>8</v>
      </c>
      <c r="Q482" s="4"/>
      <c r="R482" s="1">
        <v>44986</v>
      </c>
      <c r="S482" s="1">
        <v>44986</v>
      </c>
      <c r="T482" s="1">
        <v>45017</v>
      </c>
      <c r="U482" s="1">
        <v>44986</v>
      </c>
      <c r="V482" s="5">
        <v>8.611111111111111E-2</v>
      </c>
      <c r="W482">
        <v>31</v>
      </c>
      <c r="X482" s="6">
        <v>0</v>
      </c>
      <c r="Y482" s="6">
        <v>0</v>
      </c>
      <c r="Z482" s="6">
        <v>-958.72634934722225</v>
      </c>
      <c r="AA482" s="6">
        <v>-958.72634934722225</v>
      </c>
      <c r="AB482">
        <v>0</v>
      </c>
      <c r="AC482">
        <v>0</v>
      </c>
      <c r="AD482" s="7">
        <v>420135.71</v>
      </c>
      <c r="AE482" s="13">
        <v>2.6499999999999999E-2</v>
      </c>
      <c r="AF482" s="8">
        <v>0</v>
      </c>
      <c r="AG482" s="6">
        <v>0</v>
      </c>
      <c r="AH482" s="6">
        <v>0</v>
      </c>
      <c r="AI482" s="9">
        <v>-958.72634934722225</v>
      </c>
      <c r="AJ482" t="s">
        <v>6</v>
      </c>
      <c r="AO482" s="9">
        <f t="shared" si="129"/>
        <v>-958.72634934722225</v>
      </c>
      <c r="AP482" s="37">
        <f t="shared" si="122"/>
        <v>-958.72634934722225</v>
      </c>
      <c r="AQ482" s="9">
        <f t="shared" si="130"/>
        <v>-958.72634934722225</v>
      </c>
      <c r="AT482" s="10"/>
      <c r="BU482" s="1"/>
      <c r="CC482" s="11"/>
      <c r="CD482" s="11"/>
    </row>
    <row r="483" spans="1:82" ht="15" customHeight="1" x14ac:dyDescent="0.25">
      <c r="A483">
        <v>49737</v>
      </c>
      <c r="B483" t="s">
        <v>537</v>
      </c>
      <c r="C483" t="s">
        <v>538</v>
      </c>
      <c r="D483">
        <v>11750</v>
      </c>
      <c r="E483" t="s">
        <v>127</v>
      </c>
      <c r="F483" t="s">
        <v>3</v>
      </c>
      <c r="G483" t="s">
        <v>4</v>
      </c>
      <c r="H483" t="s">
        <v>243</v>
      </c>
      <c r="I483" s="1"/>
      <c r="J483" s="1">
        <v>45017</v>
      </c>
      <c r="K483" s="1">
        <v>45047</v>
      </c>
      <c r="L483" s="1">
        <v>45017</v>
      </c>
      <c r="M483" s="2">
        <v>408576.52</v>
      </c>
      <c r="N483" t="s">
        <v>6</v>
      </c>
      <c r="O483">
        <v>2.6499999999999999E-2</v>
      </c>
      <c r="P483" t="s">
        <v>8</v>
      </c>
      <c r="Q483" s="4"/>
      <c r="R483" s="1">
        <v>45017</v>
      </c>
      <c r="S483" s="1">
        <v>45017</v>
      </c>
      <c r="T483" s="1">
        <v>45047</v>
      </c>
      <c r="U483" s="1">
        <v>45017</v>
      </c>
      <c r="V483" s="5">
        <v>8.3333333333333329E-2</v>
      </c>
      <c r="W483">
        <v>30</v>
      </c>
      <c r="X483" s="6">
        <v>0</v>
      </c>
      <c r="Y483" s="6">
        <v>0</v>
      </c>
      <c r="Z483" s="6">
        <v>-902.27314833333332</v>
      </c>
      <c r="AA483" s="6">
        <v>-902.27314833333332</v>
      </c>
      <c r="AB483">
        <v>0</v>
      </c>
      <c r="AC483">
        <v>0</v>
      </c>
      <c r="AD483" s="7">
        <v>408576.52</v>
      </c>
      <c r="AE483" s="13">
        <v>2.6499999999999999E-2</v>
      </c>
      <c r="AF483" s="8">
        <v>0</v>
      </c>
      <c r="AG483" s="6">
        <v>0</v>
      </c>
      <c r="AH483" s="6">
        <v>0</v>
      </c>
      <c r="AI483" s="9">
        <v>-902.27314833333332</v>
      </c>
      <c r="AJ483" t="s">
        <v>6</v>
      </c>
      <c r="AO483" s="9">
        <f t="shared" si="129"/>
        <v>-902.27314833333332</v>
      </c>
      <c r="AP483" s="37">
        <f t="shared" si="122"/>
        <v>-902.27314833333332</v>
      </c>
      <c r="AQ483" s="9">
        <f t="shared" si="130"/>
        <v>-902.27314833333332</v>
      </c>
      <c r="AT483" s="10"/>
      <c r="BU483" s="1"/>
      <c r="CC483" s="11"/>
      <c r="CD483" s="11"/>
    </row>
    <row r="484" spans="1:82" ht="15" customHeight="1" x14ac:dyDescent="0.25">
      <c r="A484">
        <v>49738</v>
      </c>
      <c r="B484" t="s">
        <v>537</v>
      </c>
      <c r="C484" t="s">
        <v>538</v>
      </c>
      <c r="D484">
        <v>11750</v>
      </c>
      <c r="E484" t="s">
        <v>127</v>
      </c>
      <c r="F484" t="s">
        <v>3</v>
      </c>
      <c r="G484" t="s">
        <v>4</v>
      </c>
      <c r="H484" t="s">
        <v>243</v>
      </c>
      <c r="I484" s="1"/>
      <c r="J484" s="1">
        <v>45047</v>
      </c>
      <c r="K484" s="1">
        <v>45078</v>
      </c>
      <c r="L484" s="1">
        <v>45047</v>
      </c>
      <c r="M484" s="2">
        <v>396991.8</v>
      </c>
      <c r="N484" t="s">
        <v>6</v>
      </c>
      <c r="O484">
        <v>2.6499999999999999E-2</v>
      </c>
      <c r="P484" t="s">
        <v>8</v>
      </c>
      <c r="Q484" s="4"/>
      <c r="R484" s="1">
        <v>45047</v>
      </c>
      <c r="S484" s="1">
        <v>45047</v>
      </c>
      <c r="T484" s="1">
        <v>45078</v>
      </c>
      <c r="U484" s="1">
        <v>45047</v>
      </c>
      <c r="V484" s="5">
        <v>8.611111111111111E-2</v>
      </c>
      <c r="W484">
        <v>31</v>
      </c>
      <c r="X484" s="6">
        <v>0</v>
      </c>
      <c r="Y484" s="6">
        <v>0</v>
      </c>
      <c r="Z484" s="6">
        <v>-905.91323249999994</v>
      </c>
      <c r="AA484" s="6">
        <v>-905.91323249999994</v>
      </c>
      <c r="AB484">
        <v>0</v>
      </c>
      <c r="AC484">
        <v>0</v>
      </c>
      <c r="AD484" s="7">
        <v>396991.8</v>
      </c>
      <c r="AE484" s="13">
        <v>2.6499999999999999E-2</v>
      </c>
      <c r="AF484" s="8">
        <v>0</v>
      </c>
      <c r="AG484" s="6">
        <v>0</v>
      </c>
      <c r="AH484" s="6">
        <v>0</v>
      </c>
      <c r="AI484" s="9">
        <v>-905.91323249999994</v>
      </c>
      <c r="AJ484" t="s">
        <v>6</v>
      </c>
      <c r="AO484" s="9">
        <f t="shared" si="129"/>
        <v>-905.91323249999994</v>
      </c>
      <c r="AP484" s="37">
        <f t="shared" si="122"/>
        <v>-905.91323249999994</v>
      </c>
      <c r="AQ484" s="9">
        <f t="shared" si="130"/>
        <v>-905.91323249999994</v>
      </c>
      <c r="AT484" s="10"/>
      <c r="BU484" s="1"/>
      <c r="CC484" s="11"/>
      <c r="CD484" s="11"/>
    </row>
    <row r="485" spans="1:82" ht="15" customHeight="1" x14ac:dyDescent="0.25">
      <c r="A485">
        <v>33462</v>
      </c>
      <c r="B485" t="s">
        <v>1494</v>
      </c>
      <c r="C485" t="s">
        <v>1495</v>
      </c>
      <c r="D485">
        <v>11755</v>
      </c>
      <c r="E485" t="s">
        <v>2</v>
      </c>
      <c r="F485" t="s">
        <v>3</v>
      </c>
      <c r="G485" t="s">
        <v>4</v>
      </c>
      <c r="H485" t="s">
        <v>117</v>
      </c>
      <c r="I485" s="1">
        <v>45014</v>
      </c>
      <c r="J485" s="1">
        <v>45016</v>
      </c>
      <c r="K485" s="1">
        <v>45107</v>
      </c>
      <c r="L485" s="1">
        <v>45107</v>
      </c>
      <c r="M485" s="2">
        <v>50461.68</v>
      </c>
      <c r="N485" t="s">
        <v>6</v>
      </c>
      <c r="O485" t="s">
        <v>15</v>
      </c>
      <c r="P485" t="s">
        <v>8</v>
      </c>
      <c r="Q485" s="4">
        <v>4.0000000000000001E-3</v>
      </c>
      <c r="R485" s="1">
        <v>45014</v>
      </c>
      <c r="S485" s="1">
        <v>45016</v>
      </c>
      <c r="T485" s="1">
        <v>45107</v>
      </c>
      <c r="U485" s="1">
        <v>45107</v>
      </c>
      <c r="V485" s="5">
        <v>0.25277777777777777</v>
      </c>
      <c r="W485">
        <v>91</v>
      </c>
      <c r="X485" s="6">
        <v>0</v>
      </c>
      <c r="Y485" s="6">
        <v>0</v>
      </c>
      <c r="Z485" s="6">
        <v>-384.58107869999998</v>
      </c>
      <c r="AA485" s="6">
        <v>-384.58107869999998</v>
      </c>
      <c r="AB485">
        <v>0</v>
      </c>
      <c r="AC485">
        <v>0</v>
      </c>
      <c r="AD485" s="7">
        <v>50461.68</v>
      </c>
      <c r="AE485" s="13">
        <v>3.015E-2</v>
      </c>
      <c r="AF485" s="8">
        <v>4.0000000000000001E-3</v>
      </c>
      <c r="AG485" s="6">
        <v>0</v>
      </c>
      <c r="AH485" s="6">
        <v>-51.022365333333333</v>
      </c>
      <c r="AI485" s="9">
        <v>-435.60344403333329</v>
      </c>
      <c r="AJ485" t="s">
        <v>6</v>
      </c>
      <c r="AK485">
        <f>VLOOKUP(I485,$AR$3:$AS$604,2,FALSE)</f>
        <v>3.0150000000000001</v>
      </c>
      <c r="AL485" s="8">
        <f>AK485/100+$AT$1</f>
        <v>4.0149999999999998E-2</v>
      </c>
      <c r="AM485" s="35">
        <f>AK485/100-$AT$1</f>
        <v>2.0150000000000001E-2</v>
      </c>
      <c r="AN485" s="4">
        <f>IF(AND(RIGHT(O485,3)="Max",AM485&lt;0%),0%,AM485)</f>
        <v>2.0150000000000001E-2</v>
      </c>
      <c r="AO485" s="36">
        <f>-(((AL485+AF485)*AD485*V485))</f>
        <v>-563.15935736666665</v>
      </c>
      <c r="AP485" s="37">
        <f t="shared" si="122"/>
        <v>-435.60344403333329</v>
      </c>
      <c r="AQ485" s="36">
        <f>-(((AN485+AF485)*AD485*V485))</f>
        <v>-308.04753069999998</v>
      </c>
      <c r="AT485" s="10"/>
      <c r="BU485" s="1"/>
      <c r="CC485" s="11"/>
      <c r="CD485" s="11"/>
    </row>
    <row r="486" spans="1:82" ht="15" customHeight="1" x14ac:dyDescent="0.25">
      <c r="A486">
        <v>43880</v>
      </c>
      <c r="B486" t="s">
        <v>539</v>
      </c>
      <c r="C486" t="s">
        <v>540</v>
      </c>
      <c r="D486">
        <v>11756</v>
      </c>
      <c r="E486" t="s">
        <v>127</v>
      </c>
      <c r="F486" t="s">
        <v>3</v>
      </c>
      <c r="G486" t="s">
        <v>4</v>
      </c>
      <c r="H486" t="s">
        <v>443</v>
      </c>
      <c r="I486" s="1"/>
      <c r="J486" s="1">
        <v>44927</v>
      </c>
      <c r="K486" s="1">
        <v>44958</v>
      </c>
      <c r="L486" s="1">
        <v>44927</v>
      </c>
      <c r="M486" s="2">
        <v>613023.81000000006</v>
      </c>
      <c r="N486" t="s">
        <v>6</v>
      </c>
      <c r="O486">
        <v>6.7000000000000004E-2</v>
      </c>
      <c r="P486" t="s">
        <v>8</v>
      </c>
      <c r="Q486" s="4"/>
      <c r="R486" s="1">
        <v>44927</v>
      </c>
      <c r="S486" s="1">
        <v>44927</v>
      </c>
      <c r="T486" s="1">
        <v>44958</v>
      </c>
      <c r="U486" s="1">
        <v>44927</v>
      </c>
      <c r="V486" s="5">
        <v>8.611111111111111E-2</v>
      </c>
      <c r="W486">
        <v>31</v>
      </c>
      <c r="X486" s="6">
        <v>0</v>
      </c>
      <c r="Y486" s="6">
        <v>0</v>
      </c>
      <c r="Z486" s="6">
        <v>-3536.806814916667</v>
      </c>
      <c r="AA486" s="6">
        <v>-3536.806814916667</v>
      </c>
      <c r="AB486">
        <v>0</v>
      </c>
      <c r="AC486">
        <v>0</v>
      </c>
      <c r="AD486" s="7">
        <v>613023.81000000006</v>
      </c>
      <c r="AE486" s="13">
        <v>6.7000000000000004E-2</v>
      </c>
      <c r="AF486" s="8">
        <v>0</v>
      </c>
      <c r="AG486" s="6">
        <v>0</v>
      </c>
      <c r="AH486" s="6">
        <v>0</v>
      </c>
      <c r="AI486" s="9">
        <v>-3536.806814916667</v>
      </c>
      <c r="AJ486" t="s">
        <v>6</v>
      </c>
      <c r="AO486" s="9">
        <f t="shared" ref="AO486:AO492" si="131">AI486</f>
        <v>-3536.806814916667</v>
      </c>
      <c r="AP486" s="37">
        <f t="shared" si="122"/>
        <v>-3536.806814916667</v>
      </c>
      <c r="AQ486" s="9">
        <f t="shared" ref="AQ486:AQ492" si="132">AI486</f>
        <v>-3536.806814916667</v>
      </c>
      <c r="AT486" s="10"/>
      <c r="BU486" s="1"/>
      <c r="CC486" s="11"/>
      <c r="CD486" s="11"/>
    </row>
    <row r="487" spans="1:82" ht="15" customHeight="1" x14ac:dyDescent="0.25">
      <c r="A487">
        <v>43881</v>
      </c>
      <c r="B487" t="s">
        <v>539</v>
      </c>
      <c r="C487" t="s">
        <v>540</v>
      </c>
      <c r="D487">
        <v>11756</v>
      </c>
      <c r="E487" t="s">
        <v>127</v>
      </c>
      <c r="F487" t="s">
        <v>3</v>
      </c>
      <c r="G487" t="s">
        <v>4</v>
      </c>
      <c r="H487" t="s">
        <v>443</v>
      </c>
      <c r="I487" s="1"/>
      <c r="J487" s="1">
        <v>44958</v>
      </c>
      <c r="K487" s="1">
        <v>44986</v>
      </c>
      <c r="L487" s="1">
        <v>44958</v>
      </c>
      <c r="M487" s="2">
        <v>608114.76</v>
      </c>
      <c r="N487" t="s">
        <v>6</v>
      </c>
      <c r="O487">
        <v>6.7000000000000004E-2</v>
      </c>
      <c r="P487" t="s">
        <v>8</v>
      </c>
      <c r="Q487" s="4"/>
      <c r="R487" s="1">
        <v>44958</v>
      </c>
      <c r="S487" s="1">
        <v>44958</v>
      </c>
      <c r="T487" s="1">
        <v>44986</v>
      </c>
      <c r="U487" s="1">
        <v>44958</v>
      </c>
      <c r="V487" s="5">
        <v>7.7777777777777779E-2</v>
      </c>
      <c r="W487">
        <v>28</v>
      </c>
      <c r="X487" s="6">
        <v>0</v>
      </c>
      <c r="Y487" s="6">
        <v>0</v>
      </c>
      <c r="Z487" s="6">
        <v>-3168.9535826666665</v>
      </c>
      <c r="AA487" s="6">
        <v>-3168.9535826666665</v>
      </c>
      <c r="AB487">
        <v>0</v>
      </c>
      <c r="AC487">
        <v>0</v>
      </c>
      <c r="AD487" s="7">
        <v>608114.76</v>
      </c>
      <c r="AE487" s="13">
        <v>6.7000000000000004E-2</v>
      </c>
      <c r="AF487" s="8">
        <v>0</v>
      </c>
      <c r="AG487" s="6">
        <v>0</v>
      </c>
      <c r="AH487" s="6">
        <v>0</v>
      </c>
      <c r="AI487" s="9">
        <v>-3168.9535826666665</v>
      </c>
      <c r="AJ487" t="s">
        <v>6</v>
      </c>
      <c r="AO487" s="9">
        <f t="shared" si="131"/>
        <v>-3168.9535826666665</v>
      </c>
      <c r="AP487" s="37">
        <f t="shared" si="122"/>
        <v>-3168.9535826666665</v>
      </c>
      <c r="AQ487" s="9">
        <f t="shared" si="132"/>
        <v>-3168.9535826666665</v>
      </c>
      <c r="AT487" s="10"/>
      <c r="BU487" s="1"/>
      <c r="CC487" s="11"/>
      <c r="CD487" s="11"/>
    </row>
    <row r="488" spans="1:82" ht="15" customHeight="1" x14ac:dyDescent="0.25">
      <c r="A488">
        <v>43882</v>
      </c>
      <c r="B488" t="s">
        <v>539</v>
      </c>
      <c r="C488" t="s">
        <v>540</v>
      </c>
      <c r="D488">
        <v>11756</v>
      </c>
      <c r="E488" t="s">
        <v>127</v>
      </c>
      <c r="F488" t="s">
        <v>3</v>
      </c>
      <c r="G488" t="s">
        <v>4</v>
      </c>
      <c r="H488" t="s">
        <v>443</v>
      </c>
      <c r="I488" s="1"/>
      <c r="J488" s="1">
        <v>44986</v>
      </c>
      <c r="K488" s="1">
        <v>45017</v>
      </c>
      <c r="L488" s="1">
        <v>44986</v>
      </c>
      <c r="M488" s="2">
        <v>603178.29</v>
      </c>
      <c r="N488" t="s">
        <v>6</v>
      </c>
      <c r="O488">
        <v>6.7000000000000004E-2</v>
      </c>
      <c r="P488" t="s">
        <v>8</v>
      </c>
      <c r="Q488" s="4"/>
      <c r="R488" s="1">
        <v>44986</v>
      </c>
      <c r="S488" s="1">
        <v>44986</v>
      </c>
      <c r="T488" s="1">
        <v>45017</v>
      </c>
      <c r="U488" s="1">
        <v>44986</v>
      </c>
      <c r="V488" s="5">
        <v>8.611111111111111E-2</v>
      </c>
      <c r="W488">
        <v>31</v>
      </c>
      <c r="X488" s="6">
        <v>0</v>
      </c>
      <c r="Y488" s="6">
        <v>0</v>
      </c>
      <c r="Z488" s="6">
        <v>-3480.0036342500007</v>
      </c>
      <c r="AA488" s="6">
        <v>-3480.0036342500007</v>
      </c>
      <c r="AB488">
        <v>0</v>
      </c>
      <c r="AC488">
        <v>0</v>
      </c>
      <c r="AD488" s="7">
        <v>603178.29</v>
      </c>
      <c r="AE488" s="13">
        <v>6.7000000000000004E-2</v>
      </c>
      <c r="AF488" s="8">
        <v>0</v>
      </c>
      <c r="AG488" s="6">
        <v>0</v>
      </c>
      <c r="AH488" s="6">
        <v>0</v>
      </c>
      <c r="AI488" s="9">
        <v>-3480.0036342500007</v>
      </c>
      <c r="AJ488" t="s">
        <v>6</v>
      </c>
      <c r="AO488" s="9">
        <f t="shared" si="131"/>
        <v>-3480.0036342500007</v>
      </c>
      <c r="AP488" s="37">
        <f t="shared" si="122"/>
        <v>-3480.0036342500007</v>
      </c>
      <c r="AQ488" s="9">
        <f t="shared" si="132"/>
        <v>-3480.0036342500007</v>
      </c>
      <c r="AT488" s="10"/>
      <c r="BU488" s="1"/>
      <c r="CC488" s="11"/>
      <c r="CD488" s="11"/>
    </row>
    <row r="489" spans="1:82" ht="15" customHeight="1" x14ac:dyDescent="0.25">
      <c r="A489">
        <v>43883</v>
      </c>
      <c r="B489" t="s">
        <v>539</v>
      </c>
      <c r="C489" t="s">
        <v>540</v>
      </c>
      <c r="D489">
        <v>11756</v>
      </c>
      <c r="E489" t="s">
        <v>127</v>
      </c>
      <c r="F489" t="s">
        <v>3</v>
      </c>
      <c r="G489" t="s">
        <v>4</v>
      </c>
      <c r="H489" t="s">
        <v>443</v>
      </c>
      <c r="I489" s="1"/>
      <c r="J489" s="1">
        <v>45017</v>
      </c>
      <c r="K489" s="1">
        <v>45047</v>
      </c>
      <c r="L489" s="1">
        <v>45017</v>
      </c>
      <c r="M489" s="2">
        <v>598214.24</v>
      </c>
      <c r="N489" t="s">
        <v>6</v>
      </c>
      <c r="O489">
        <v>6.7000000000000004E-2</v>
      </c>
      <c r="P489" t="s">
        <v>8</v>
      </c>
      <c r="Q489" s="4"/>
      <c r="R489" s="1">
        <v>45017</v>
      </c>
      <c r="S489" s="1">
        <v>45017</v>
      </c>
      <c r="T489" s="1">
        <v>45047</v>
      </c>
      <c r="U489" s="1">
        <v>45017</v>
      </c>
      <c r="V489" s="5">
        <v>8.3333333333333329E-2</v>
      </c>
      <c r="W489">
        <v>30</v>
      </c>
      <c r="X489" s="6">
        <v>0</v>
      </c>
      <c r="Y489" s="6">
        <v>0</v>
      </c>
      <c r="Z489" s="6">
        <v>-3340.0295066666667</v>
      </c>
      <c r="AA489" s="6">
        <v>-3340.0295066666667</v>
      </c>
      <c r="AB489">
        <v>0</v>
      </c>
      <c r="AC489">
        <v>0</v>
      </c>
      <c r="AD489" s="7">
        <v>598214.24</v>
      </c>
      <c r="AE489" s="13">
        <v>6.7000000000000004E-2</v>
      </c>
      <c r="AF489" s="8">
        <v>0</v>
      </c>
      <c r="AG489" s="6">
        <v>0</v>
      </c>
      <c r="AH489" s="6">
        <v>0</v>
      </c>
      <c r="AI489" s="9">
        <v>-3340.0295066666667</v>
      </c>
      <c r="AJ489" t="s">
        <v>6</v>
      </c>
      <c r="AO489" s="9">
        <f t="shared" si="131"/>
        <v>-3340.0295066666667</v>
      </c>
      <c r="AP489" s="37">
        <f t="shared" si="122"/>
        <v>-3340.0295066666667</v>
      </c>
      <c r="AQ489" s="9">
        <f t="shared" si="132"/>
        <v>-3340.0295066666667</v>
      </c>
      <c r="AT489" s="10"/>
      <c r="BU489" s="1"/>
      <c r="CC489" s="11"/>
      <c r="CD489" s="11"/>
    </row>
    <row r="490" spans="1:82" ht="15" customHeight="1" x14ac:dyDescent="0.25">
      <c r="A490">
        <v>43884</v>
      </c>
      <c r="B490" t="s">
        <v>539</v>
      </c>
      <c r="C490" t="s">
        <v>540</v>
      </c>
      <c r="D490">
        <v>11756</v>
      </c>
      <c r="E490" t="s">
        <v>127</v>
      </c>
      <c r="F490" t="s">
        <v>3</v>
      </c>
      <c r="G490" t="s">
        <v>4</v>
      </c>
      <c r="H490" t="s">
        <v>443</v>
      </c>
      <c r="I490" s="1"/>
      <c r="J490" s="1">
        <v>45047</v>
      </c>
      <c r="K490" s="1">
        <v>45078</v>
      </c>
      <c r="L490" s="1">
        <v>45047</v>
      </c>
      <c r="M490" s="2">
        <v>593222.46</v>
      </c>
      <c r="N490" t="s">
        <v>6</v>
      </c>
      <c r="O490">
        <v>6.7000000000000004E-2</v>
      </c>
      <c r="P490" t="s">
        <v>8</v>
      </c>
      <c r="Q490" s="4"/>
      <c r="R490" s="1">
        <v>45047</v>
      </c>
      <c r="S490" s="1">
        <v>45047</v>
      </c>
      <c r="T490" s="1">
        <v>45078</v>
      </c>
      <c r="U490" s="1">
        <v>45047</v>
      </c>
      <c r="V490" s="5">
        <v>8.611111111111111E-2</v>
      </c>
      <c r="W490">
        <v>31</v>
      </c>
      <c r="X490" s="6">
        <v>0</v>
      </c>
      <c r="Y490" s="6">
        <v>0</v>
      </c>
      <c r="Z490" s="6">
        <v>-3422.5640261666667</v>
      </c>
      <c r="AA490" s="6">
        <v>-3422.5640261666667</v>
      </c>
      <c r="AB490">
        <v>0</v>
      </c>
      <c r="AC490">
        <v>0</v>
      </c>
      <c r="AD490" s="7">
        <v>593222.46</v>
      </c>
      <c r="AE490" s="13">
        <v>6.7000000000000004E-2</v>
      </c>
      <c r="AF490" s="8">
        <v>0</v>
      </c>
      <c r="AG490" s="6">
        <v>0</v>
      </c>
      <c r="AH490" s="6">
        <v>0</v>
      </c>
      <c r="AI490" s="9">
        <v>-3422.5640261666667</v>
      </c>
      <c r="AJ490" t="s">
        <v>6</v>
      </c>
      <c r="AO490" s="9">
        <f t="shared" si="131"/>
        <v>-3422.5640261666667</v>
      </c>
      <c r="AP490" s="37">
        <f t="shared" si="122"/>
        <v>-3422.5640261666667</v>
      </c>
      <c r="AQ490" s="9">
        <f t="shared" si="132"/>
        <v>-3422.5640261666667</v>
      </c>
      <c r="AT490" s="10"/>
      <c r="BU490" s="1"/>
      <c r="CC490" s="11"/>
      <c r="CD490" s="11"/>
    </row>
    <row r="491" spans="1:82" ht="15" customHeight="1" x14ac:dyDescent="0.25">
      <c r="A491">
        <v>52219</v>
      </c>
      <c r="B491" t="s">
        <v>1496</v>
      </c>
      <c r="C491" t="s">
        <v>1497</v>
      </c>
      <c r="D491">
        <v>11757</v>
      </c>
      <c r="E491" t="s">
        <v>127</v>
      </c>
      <c r="F491" t="s">
        <v>3</v>
      </c>
      <c r="G491" t="s">
        <v>4</v>
      </c>
      <c r="H491" t="s">
        <v>266</v>
      </c>
      <c r="I491" s="1"/>
      <c r="J491" s="1">
        <v>44929</v>
      </c>
      <c r="K491" s="1">
        <v>44960</v>
      </c>
      <c r="L491" s="1">
        <v>44929</v>
      </c>
      <c r="M491" s="2">
        <v>32883.43</v>
      </c>
      <c r="N491" t="s">
        <v>6</v>
      </c>
      <c r="O491">
        <v>1.2699999999999999E-2</v>
      </c>
      <c r="P491" t="s">
        <v>8</v>
      </c>
      <c r="Q491" s="4"/>
      <c r="R491" s="1">
        <v>44929</v>
      </c>
      <c r="S491" s="1">
        <v>44929</v>
      </c>
      <c r="T491" s="1">
        <v>44960</v>
      </c>
      <c r="U491" s="1">
        <v>44929</v>
      </c>
      <c r="V491" s="5">
        <v>8.611111111111111E-2</v>
      </c>
      <c r="W491">
        <v>31</v>
      </c>
      <c r="X491" s="6">
        <v>0</v>
      </c>
      <c r="Y491" s="6">
        <v>0</v>
      </c>
      <c r="Z491" s="6">
        <v>-35.961684419444445</v>
      </c>
      <c r="AA491" s="6">
        <v>-35.961684419444445</v>
      </c>
      <c r="AB491">
        <v>0</v>
      </c>
      <c r="AC491">
        <v>0</v>
      </c>
      <c r="AD491" s="7">
        <v>32883.43</v>
      </c>
      <c r="AE491" s="13">
        <v>1.2699999999999999E-2</v>
      </c>
      <c r="AF491" s="8">
        <v>0</v>
      </c>
      <c r="AG491" s="6">
        <v>0</v>
      </c>
      <c r="AH491" s="6">
        <v>0</v>
      </c>
      <c r="AI491" s="9">
        <v>-35.961684419444445</v>
      </c>
      <c r="AJ491" t="s">
        <v>6</v>
      </c>
      <c r="AO491" s="9">
        <f t="shared" si="131"/>
        <v>-35.961684419444445</v>
      </c>
      <c r="AP491" s="37">
        <f t="shared" si="122"/>
        <v>-35.961684419444445</v>
      </c>
      <c r="AQ491" s="9">
        <f t="shared" si="132"/>
        <v>-35.961684419444445</v>
      </c>
      <c r="AT491" s="10"/>
      <c r="BU491" s="1"/>
      <c r="CC491" s="11"/>
      <c r="CD491" s="11"/>
    </row>
    <row r="492" spans="1:82" ht="15" customHeight="1" x14ac:dyDescent="0.25">
      <c r="A492">
        <v>52220</v>
      </c>
      <c r="B492" t="s">
        <v>1496</v>
      </c>
      <c r="C492" t="s">
        <v>1497</v>
      </c>
      <c r="D492">
        <v>11757</v>
      </c>
      <c r="E492" t="s">
        <v>127</v>
      </c>
      <c r="F492" t="s">
        <v>3</v>
      </c>
      <c r="G492" t="s">
        <v>4</v>
      </c>
      <c r="H492" t="s">
        <v>266</v>
      </c>
      <c r="I492" s="1"/>
      <c r="J492" s="1">
        <v>44929</v>
      </c>
      <c r="K492" s="1">
        <v>44960</v>
      </c>
      <c r="L492" s="1">
        <v>44960</v>
      </c>
      <c r="M492" s="2">
        <v>14738.97</v>
      </c>
      <c r="N492" t="s">
        <v>6</v>
      </c>
      <c r="O492">
        <v>1.2699999999999999E-2</v>
      </c>
      <c r="P492" t="s">
        <v>8</v>
      </c>
      <c r="Q492" s="4"/>
      <c r="R492" s="1">
        <v>44960</v>
      </c>
      <c r="S492" s="1">
        <v>44929</v>
      </c>
      <c r="T492" s="1">
        <v>44960</v>
      </c>
      <c r="U492" s="1">
        <v>44960</v>
      </c>
      <c r="V492" s="5">
        <v>8.611111111111111E-2</v>
      </c>
      <c r="W492">
        <v>31</v>
      </c>
      <c r="X492" s="6">
        <v>0</v>
      </c>
      <c r="Y492" s="6">
        <v>0</v>
      </c>
      <c r="Z492" s="6">
        <v>-16.118701358333333</v>
      </c>
      <c r="AA492" s="6">
        <v>-16.118701358333333</v>
      </c>
      <c r="AB492">
        <v>0</v>
      </c>
      <c r="AC492">
        <v>0</v>
      </c>
      <c r="AD492" s="7">
        <v>14738.97</v>
      </c>
      <c r="AE492" s="13">
        <v>1.2699999999999999E-2</v>
      </c>
      <c r="AF492" s="8">
        <v>0</v>
      </c>
      <c r="AG492" s="6">
        <v>0</v>
      </c>
      <c r="AH492" s="6">
        <v>0</v>
      </c>
      <c r="AI492" s="9">
        <v>-16.118701358333333</v>
      </c>
      <c r="AJ492" t="s">
        <v>6</v>
      </c>
      <c r="AO492" s="9">
        <f t="shared" si="131"/>
        <v>-16.118701358333333</v>
      </c>
      <c r="AP492" s="37">
        <f t="shared" si="122"/>
        <v>-16.118701358333333</v>
      </c>
      <c r="AQ492" s="9">
        <f t="shared" si="132"/>
        <v>-16.118701358333333</v>
      </c>
      <c r="AT492" s="10"/>
      <c r="BU492" s="1"/>
      <c r="CC492" s="11"/>
      <c r="CD492" s="11"/>
    </row>
    <row r="493" spans="1:82" ht="15" customHeight="1" x14ac:dyDescent="0.25">
      <c r="A493">
        <v>43003</v>
      </c>
      <c r="B493" t="s">
        <v>541</v>
      </c>
      <c r="C493" t="s">
        <v>542</v>
      </c>
      <c r="D493">
        <v>11762</v>
      </c>
      <c r="E493" t="s">
        <v>2</v>
      </c>
      <c r="F493" t="s">
        <v>3</v>
      </c>
      <c r="G493" t="s">
        <v>4</v>
      </c>
      <c r="H493" t="s">
        <v>156</v>
      </c>
      <c r="I493" s="1">
        <v>44924</v>
      </c>
      <c r="J493" s="1">
        <v>44927</v>
      </c>
      <c r="K493" s="1">
        <v>45017</v>
      </c>
      <c r="L493" s="1">
        <v>44927</v>
      </c>
      <c r="M493" s="2">
        <v>321107.27</v>
      </c>
      <c r="N493" t="s">
        <v>6</v>
      </c>
      <c r="O493" t="s">
        <v>15</v>
      </c>
      <c r="P493" t="s">
        <v>8</v>
      </c>
      <c r="Q493" s="4"/>
      <c r="R493" s="1">
        <v>44924</v>
      </c>
      <c r="S493" s="1">
        <v>44927</v>
      </c>
      <c r="T493" s="1">
        <v>45017</v>
      </c>
      <c r="U493" s="1">
        <v>44927</v>
      </c>
      <c r="V493" s="5">
        <v>0.25</v>
      </c>
      <c r="W493">
        <v>90</v>
      </c>
      <c r="X493" s="6">
        <v>0</v>
      </c>
      <c r="Y493" s="6">
        <v>0</v>
      </c>
      <c r="Z493" s="6">
        <v>-1753.2456942000003</v>
      </c>
      <c r="AA493" s="6">
        <v>-1753.2456942000003</v>
      </c>
      <c r="AB493">
        <v>0</v>
      </c>
      <c r="AC493">
        <v>0</v>
      </c>
      <c r="AD493" s="7">
        <v>321107.27</v>
      </c>
      <c r="AE493" s="13">
        <v>2.1840000000000002E-2</v>
      </c>
      <c r="AF493" s="8">
        <v>0</v>
      </c>
      <c r="AG493" s="6">
        <v>0</v>
      </c>
      <c r="AH493" s="6">
        <v>0</v>
      </c>
      <c r="AI493" s="9">
        <v>-1753.2456942000003</v>
      </c>
      <c r="AJ493" t="s">
        <v>6</v>
      </c>
      <c r="AK493">
        <f>VLOOKUP(I493,$AR$3:$AS$604,2,FALSE)</f>
        <v>2.1840000000000002</v>
      </c>
      <c r="AL493" s="8">
        <f>AK493/100+$AT$1</f>
        <v>3.184E-2</v>
      </c>
      <c r="AM493" s="35">
        <f>AK493/100-$AT$1</f>
        <v>1.1840000000000002E-2</v>
      </c>
      <c r="AN493" s="4">
        <f>IF(AND(RIGHT(O493,3)="Max",AM493&lt;0%),0%,AM493)</f>
        <v>1.1840000000000002E-2</v>
      </c>
      <c r="AO493" s="36">
        <f>-(((AL493+AF493)*AD493*V493))</f>
        <v>-2556.0138692</v>
      </c>
      <c r="AP493" s="37">
        <f t="shared" si="122"/>
        <v>-1753.2456942000003</v>
      </c>
      <c r="AQ493" s="36">
        <f>-(((AN493+AF493)*AD493*V493))</f>
        <v>-950.47751920000019</v>
      </c>
      <c r="AT493" s="10"/>
      <c r="BU493" s="1"/>
      <c r="CC493" s="11"/>
      <c r="CD493" s="11"/>
    </row>
    <row r="494" spans="1:82" ht="15" customHeight="1" x14ac:dyDescent="0.25">
      <c r="A494">
        <v>16827</v>
      </c>
      <c r="B494" t="s">
        <v>543</v>
      </c>
      <c r="C494" t="s">
        <v>544</v>
      </c>
      <c r="D494">
        <v>11764</v>
      </c>
      <c r="E494" t="s">
        <v>127</v>
      </c>
      <c r="F494" t="s">
        <v>3</v>
      </c>
      <c r="G494" t="s">
        <v>4</v>
      </c>
      <c r="H494" t="s">
        <v>188</v>
      </c>
      <c r="I494" s="1"/>
      <c r="J494" s="1">
        <v>44956</v>
      </c>
      <c r="K494" s="1">
        <v>44985</v>
      </c>
      <c r="L494" s="1">
        <v>44985</v>
      </c>
      <c r="M494" s="2">
        <v>4353226.5199999996</v>
      </c>
      <c r="N494" t="s">
        <v>6</v>
      </c>
      <c r="O494">
        <v>0.02</v>
      </c>
      <c r="P494" t="s">
        <v>109</v>
      </c>
      <c r="Q494" s="4"/>
      <c r="R494" s="1">
        <v>44985</v>
      </c>
      <c r="S494" s="1">
        <v>44956</v>
      </c>
      <c r="T494" s="1">
        <v>44985</v>
      </c>
      <c r="U494" s="1">
        <v>44985</v>
      </c>
      <c r="V494" s="5">
        <v>7.7777777777777779E-2</v>
      </c>
      <c r="W494">
        <v>28</v>
      </c>
      <c r="X494" s="6">
        <v>0</v>
      </c>
      <c r="Y494" s="6">
        <v>0</v>
      </c>
      <c r="Z494" s="6">
        <v>-6771.685697777777</v>
      </c>
      <c r="AA494" s="6">
        <v>-6771.685697777777</v>
      </c>
      <c r="AB494">
        <v>0</v>
      </c>
      <c r="AC494">
        <v>0</v>
      </c>
      <c r="AD494" s="7">
        <v>4353226.5199999996</v>
      </c>
      <c r="AE494" s="13">
        <v>0.02</v>
      </c>
      <c r="AF494" s="8">
        <v>0</v>
      </c>
      <c r="AG494" s="6">
        <v>0</v>
      </c>
      <c r="AH494" s="6">
        <v>0</v>
      </c>
      <c r="AI494" s="9">
        <v>-6771.685697777777</v>
      </c>
      <c r="AJ494" t="s">
        <v>6</v>
      </c>
      <c r="AO494" s="9">
        <f t="shared" ref="AO494:AO498" si="133">AI494</f>
        <v>-6771.685697777777</v>
      </c>
      <c r="AP494" s="37">
        <f t="shared" si="122"/>
        <v>-6771.685697777777</v>
      </c>
      <c r="AQ494" s="9">
        <f t="shared" ref="AQ494:AQ498" si="134">AI494</f>
        <v>-6771.685697777777</v>
      </c>
      <c r="AT494" s="10"/>
      <c r="BU494" s="1"/>
      <c r="CC494" s="11"/>
      <c r="CD494" s="11"/>
    </row>
    <row r="495" spans="1:82" ht="15" customHeight="1" x14ac:dyDescent="0.25">
      <c r="A495">
        <v>16828</v>
      </c>
      <c r="B495" t="s">
        <v>543</v>
      </c>
      <c r="C495" t="s">
        <v>544</v>
      </c>
      <c r="D495">
        <v>11764</v>
      </c>
      <c r="E495" t="s">
        <v>127</v>
      </c>
      <c r="F495" t="s">
        <v>3</v>
      </c>
      <c r="G495" t="s">
        <v>4</v>
      </c>
      <c r="H495" t="s">
        <v>188</v>
      </c>
      <c r="I495" s="1"/>
      <c r="J495" s="1">
        <v>44985</v>
      </c>
      <c r="K495" s="1">
        <v>45015</v>
      </c>
      <c r="L495" s="1">
        <v>45015</v>
      </c>
      <c r="M495" s="2">
        <v>4324445.41</v>
      </c>
      <c r="N495" t="s">
        <v>6</v>
      </c>
      <c r="O495">
        <v>0.02</v>
      </c>
      <c r="P495" t="s">
        <v>109</v>
      </c>
      <c r="Q495" s="4"/>
      <c r="R495" s="1">
        <v>45015</v>
      </c>
      <c r="S495" s="1">
        <v>44985</v>
      </c>
      <c r="T495" s="1">
        <v>45015</v>
      </c>
      <c r="U495" s="1">
        <v>45015</v>
      </c>
      <c r="V495" s="5">
        <v>8.8888888888888892E-2</v>
      </c>
      <c r="W495">
        <v>32</v>
      </c>
      <c r="X495" s="6">
        <v>0</v>
      </c>
      <c r="Y495" s="6">
        <v>0</v>
      </c>
      <c r="Z495" s="6">
        <v>-7687.9029511111121</v>
      </c>
      <c r="AA495" s="6">
        <v>-7687.9029511111121</v>
      </c>
      <c r="AB495">
        <v>0</v>
      </c>
      <c r="AC495">
        <v>0</v>
      </c>
      <c r="AD495" s="7">
        <v>4324445.41</v>
      </c>
      <c r="AE495" s="13">
        <v>0.02</v>
      </c>
      <c r="AF495" s="8">
        <v>0</v>
      </c>
      <c r="AG495" s="6">
        <v>0</v>
      </c>
      <c r="AH495" s="6">
        <v>0</v>
      </c>
      <c r="AI495" s="9">
        <v>-7687.9029511111121</v>
      </c>
      <c r="AJ495" t="s">
        <v>6</v>
      </c>
      <c r="AO495" s="9">
        <f t="shared" si="133"/>
        <v>-7687.9029511111121</v>
      </c>
      <c r="AP495" s="37">
        <f t="shared" si="122"/>
        <v>-7687.9029511111121</v>
      </c>
      <c r="AQ495" s="9">
        <f t="shared" si="134"/>
        <v>-7687.9029511111121</v>
      </c>
      <c r="AT495" s="10"/>
      <c r="BU495" s="1"/>
      <c r="CC495" s="11"/>
      <c r="CD495" s="11"/>
    </row>
    <row r="496" spans="1:82" ht="15" customHeight="1" x14ac:dyDescent="0.25">
      <c r="A496">
        <v>16829</v>
      </c>
      <c r="B496" t="s">
        <v>543</v>
      </c>
      <c r="C496" t="s">
        <v>544</v>
      </c>
      <c r="D496">
        <v>11764</v>
      </c>
      <c r="E496" t="s">
        <v>127</v>
      </c>
      <c r="F496" t="s">
        <v>3</v>
      </c>
      <c r="G496" t="s">
        <v>4</v>
      </c>
      <c r="H496" t="s">
        <v>188</v>
      </c>
      <c r="I496" s="1"/>
      <c r="J496" s="1">
        <v>45015</v>
      </c>
      <c r="K496" s="1">
        <v>45046</v>
      </c>
      <c r="L496" s="1">
        <v>45046</v>
      </c>
      <c r="M496" s="2">
        <v>4295616.33</v>
      </c>
      <c r="N496" t="s">
        <v>6</v>
      </c>
      <c r="O496">
        <v>0.02</v>
      </c>
      <c r="P496" t="s">
        <v>109</v>
      </c>
      <c r="Q496" s="4"/>
      <c r="R496" s="1">
        <v>45046</v>
      </c>
      <c r="S496" s="1">
        <v>45015</v>
      </c>
      <c r="T496" s="1">
        <v>45046</v>
      </c>
      <c r="U496" s="1">
        <v>45046</v>
      </c>
      <c r="V496" s="5">
        <v>8.3333333333333329E-2</v>
      </c>
      <c r="W496">
        <v>30</v>
      </c>
      <c r="X496" s="6">
        <v>0</v>
      </c>
      <c r="Y496" s="6">
        <v>0</v>
      </c>
      <c r="Z496" s="6">
        <v>-7159.3605499999994</v>
      </c>
      <c r="AA496" s="6">
        <v>-7159.3605499999994</v>
      </c>
      <c r="AB496">
        <v>0</v>
      </c>
      <c r="AC496">
        <v>0</v>
      </c>
      <c r="AD496" s="7">
        <v>4295616.33</v>
      </c>
      <c r="AE496" s="13">
        <v>0.02</v>
      </c>
      <c r="AF496" s="8">
        <v>0</v>
      </c>
      <c r="AG496" s="6">
        <v>0</v>
      </c>
      <c r="AH496" s="6">
        <v>0</v>
      </c>
      <c r="AI496" s="9">
        <v>-7159.3605499999994</v>
      </c>
      <c r="AJ496" t="s">
        <v>6</v>
      </c>
      <c r="AO496" s="9">
        <f t="shared" si="133"/>
        <v>-7159.3605499999994</v>
      </c>
      <c r="AP496" s="37">
        <f t="shared" si="122"/>
        <v>-7159.3605499999994</v>
      </c>
      <c r="AQ496" s="9">
        <f t="shared" si="134"/>
        <v>-7159.3605499999994</v>
      </c>
      <c r="AT496" s="10"/>
      <c r="BU496" s="1"/>
      <c r="CC496" s="11"/>
      <c r="CD496" s="11"/>
    </row>
    <row r="497" spans="1:82" ht="15" customHeight="1" x14ac:dyDescent="0.25">
      <c r="A497">
        <v>16830</v>
      </c>
      <c r="B497" t="s">
        <v>543</v>
      </c>
      <c r="C497" t="s">
        <v>544</v>
      </c>
      <c r="D497">
        <v>11764</v>
      </c>
      <c r="E497" t="s">
        <v>127</v>
      </c>
      <c r="F497" t="s">
        <v>3</v>
      </c>
      <c r="G497" t="s">
        <v>4</v>
      </c>
      <c r="H497" t="s">
        <v>188</v>
      </c>
      <c r="I497" s="1"/>
      <c r="J497" s="1">
        <v>45046</v>
      </c>
      <c r="K497" s="1">
        <v>45076</v>
      </c>
      <c r="L497" s="1">
        <v>45076</v>
      </c>
      <c r="M497" s="2">
        <v>4266739.2</v>
      </c>
      <c r="N497" t="s">
        <v>6</v>
      </c>
      <c r="O497">
        <v>0.02</v>
      </c>
      <c r="P497" t="s">
        <v>109</v>
      </c>
      <c r="Q497" s="4"/>
      <c r="R497" s="1">
        <v>45076</v>
      </c>
      <c r="S497" s="1">
        <v>45046</v>
      </c>
      <c r="T497" s="1">
        <v>45076</v>
      </c>
      <c r="U497" s="1">
        <v>45076</v>
      </c>
      <c r="V497" s="5">
        <v>8.3333333333333329E-2</v>
      </c>
      <c r="W497">
        <v>30</v>
      </c>
      <c r="X497" s="6">
        <v>0</v>
      </c>
      <c r="Y497" s="6">
        <v>0</v>
      </c>
      <c r="Z497" s="6">
        <v>-7111.232</v>
      </c>
      <c r="AA497" s="6">
        <v>-7111.232</v>
      </c>
      <c r="AB497">
        <v>0</v>
      </c>
      <c r="AC497">
        <v>0</v>
      </c>
      <c r="AD497" s="7">
        <v>4266739.2</v>
      </c>
      <c r="AE497" s="13">
        <v>0.02</v>
      </c>
      <c r="AF497" s="8">
        <v>0</v>
      </c>
      <c r="AG497" s="6">
        <v>0</v>
      </c>
      <c r="AH497" s="6">
        <v>0</v>
      </c>
      <c r="AI497" s="9">
        <v>-7111.232</v>
      </c>
      <c r="AJ497" t="s">
        <v>6</v>
      </c>
      <c r="AO497" s="9">
        <f t="shared" si="133"/>
        <v>-7111.232</v>
      </c>
      <c r="AP497" s="37">
        <f t="shared" si="122"/>
        <v>-7111.232</v>
      </c>
      <c r="AQ497" s="9">
        <f t="shared" si="134"/>
        <v>-7111.232</v>
      </c>
      <c r="AT497" s="10"/>
      <c r="BU497" s="1"/>
      <c r="CC497" s="11"/>
      <c r="CD497" s="11"/>
    </row>
    <row r="498" spans="1:82" ht="15" customHeight="1" x14ac:dyDescent="0.25">
      <c r="A498">
        <v>16831</v>
      </c>
      <c r="B498" t="s">
        <v>543</v>
      </c>
      <c r="C498" t="s">
        <v>544</v>
      </c>
      <c r="D498">
        <v>11764</v>
      </c>
      <c r="E498" t="s">
        <v>127</v>
      </c>
      <c r="F498" t="s">
        <v>3</v>
      </c>
      <c r="G498" t="s">
        <v>4</v>
      </c>
      <c r="H498" t="s">
        <v>188</v>
      </c>
      <c r="I498" s="1"/>
      <c r="J498" s="1">
        <v>45076</v>
      </c>
      <c r="K498" s="1">
        <v>45107</v>
      </c>
      <c r="L498" s="1">
        <v>45107</v>
      </c>
      <c r="M498" s="2">
        <v>4237813.9400000004</v>
      </c>
      <c r="N498" t="s">
        <v>6</v>
      </c>
      <c r="O498">
        <v>0.02</v>
      </c>
      <c r="P498" t="s">
        <v>109</v>
      </c>
      <c r="Q498" s="4"/>
      <c r="R498" s="1">
        <v>45107</v>
      </c>
      <c r="S498" s="1">
        <v>45076</v>
      </c>
      <c r="T498" s="1">
        <v>45107</v>
      </c>
      <c r="U498" s="1">
        <v>45107</v>
      </c>
      <c r="V498" s="5">
        <v>8.3333333333333329E-2</v>
      </c>
      <c r="W498">
        <v>30</v>
      </c>
      <c r="X498" s="6">
        <v>0</v>
      </c>
      <c r="Y498" s="6">
        <v>0</v>
      </c>
      <c r="Z498" s="6">
        <v>-7063.0232333333342</v>
      </c>
      <c r="AA498" s="6">
        <v>-7063.0232333333342</v>
      </c>
      <c r="AB498">
        <v>0</v>
      </c>
      <c r="AC498">
        <v>0</v>
      </c>
      <c r="AD498" s="7">
        <v>4237813.9400000004</v>
      </c>
      <c r="AE498" s="13">
        <v>0.02</v>
      </c>
      <c r="AF498" s="8">
        <v>0</v>
      </c>
      <c r="AG498" s="6">
        <v>0</v>
      </c>
      <c r="AH498" s="6">
        <v>0</v>
      </c>
      <c r="AI498" s="9">
        <v>-7063.0232333333342</v>
      </c>
      <c r="AJ498" t="s">
        <v>6</v>
      </c>
      <c r="AO498" s="9">
        <f t="shared" si="133"/>
        <v>-7063.0232333333342</v>
      </c>
      <c r="AP498" s="37">
        <f t="shared" si="122"/>
        <v>-7063.0232333333342</v>
      </c>
      <c r="AQ498" s="9">
        <f t="shared" si="134"/>
        <v>-7063.0232333333342</v>
      </c>
      <c r="AT498" s="10"/>
      <c r="BU498" s="1"/>
      <c r="CC498" s="11"/>
      <c r="CD498" s="11"/>
    </row>
    <row r="499" spans="1:82" ht="15" customHeight="1" x14ac:dyDescent="0.25">
      <c r="A499">
        <v>17205</v>
      </c>
      <c r="B499" t="s">
        <v>545</v>
      </c>
      <c r="C499" t="s">
        <v>546</v>
      </c>
      <c r="D499">
        <v>11765</v>
      </c>
      <c r="E499" t="s">
        <v>2</v>
      </c>
      <c r="F499" t="s">
        <v>3</v>
      </c>
      <c r="G499" t="s">
        <v>4</v>
      </c>
      <c r="H499" t="s">
        <v>547</v>
      </c>
      <c r="I499" s="1">
        <v>44924</v>
      </c>
      <c r="J499" s="1">
        <v>44957</v>
      </c>
      <c r="K499" s="1">
        <v>44985</v>
      </c>
      <c r="L499" s="1">
        <v>44985</v>
      </c>
      <c r="M499" s="2">
        <v>2899573.29</v>
      </c>
      <c r="N499" t="s">
        <v>6</v>
      </c>
      <c r="O499" t="s">
        <v>174</v>
      </c>
      <c r="P499" t="s">
        <v>109</v>
      </c>
      <c r="Q499" s="4">
        <v>1.8499999999999999E-2</v>
      </c>
      <c r="R499" s="1">
        <v>44924</v>
      </c>
      <c r="S499" s="1">
        <v>44957</v>
      </c>
      <c r="T499" s="1">
        <v>44985</v>
      </c>
      <c r="U499" s="1">
        <v>44985</v>
      </c>
      <c r="V499" s="5">
        <v>7.7777777777777779E-2</v>
      </c>
      <c r="W499">
        <v>28</v>
      </c>
      <c r="X499" s="6">
        <v>0</v>
      </c>
      <c r="Y499" s="6">
        <v>0</v>
      </c>
      <c r="Z499" s="6">
        <v>-6147.7397244200001</v>
      </c>
      <c r="AA499" s="6">
        <v>-6147.7397244200001</v>
      </c>
      <c r="AB499">
        <v>0</v>
      </c>
      <c r="AC499">
        <v>0</v>
      </c>
      <c r="AD499" s="7">
        <v>2899573.29</v>
      </c>
      <c r="AE499" s="13">
        <v>2.726E-2</v>
      </c>
      <c r="AF499" s="8">
        <v>1.8499999999999999E-2</v>
      </c>
      <c r="AG499" s="6">
        <v>0</v>
      </c>
      <c r="AH499" s="6">
        <v>-4172.1637894999994</v>
      </c>
      <c r="AI499" s="9">
        <v>-10319.903513919999</v>
      </c>
      <c r="AJ499" t="s">
        <v>6</v>
      </c>
      <c r="AK499">
        <f t="shared" ref="AK499:AK516" si="135">VLOOKUP(I499,$AR$3:$AS$604,2,FALSE)</f>
        <v>2.1840000000000002</v>
      </c>
      <c r="AL499" s="8">
        <f t="shared" ref="AL499:AL516" si="136">AK499/100+$AT$1</f>
        <v>3.184E-2</v>
      </c>
      <c r="AM499" s="35">
        <f t="shared" ref="AM499:AM516" si="137">AK499/100-$AT$1</f>
        <v>1.1840000000000002E-2</v>
      </c>
      <c r="AN499" s="4">
        <f t="shared" ref="AN499:AN516" si="138">IF(AND(RIGHT(O499,3)="Max",AM499&lt;0%),0%,AM499)</f>
        <v>1.1840000000000002E-2</v>
      </c>
      <c r="AO499" s="36">
        <f t="shared" ref="AO499:AO516" si="139">-(((AL499+AF499)*AD499*V499))</f>
        <v>-11352.795954779998</v>
      </c>
      <c r="AP499" s="37">
        <f t="shared" si="122"/>
        <v>-10319.903513919999</v>
      </c>
      <c r="AQ499" s="36">
        <f t="shared" ref="AQ499:AQ516" si="140">-(((AN499+AF499)*AD499*V499))</f>
        <v>-6842.3486147799995</v>
      </c>
      <c r="AT499" s="10"/>
      <c r="BU499" s="1"/>
      <c r="CC499" s="11"/>
      <c r="CD499" s="11"/>
    </row>
    <row r="500" spans="1:82" ht="15" customHeight="1" x14ac:dyDescent="0.25">
      <c r="A500">
        <v>17206</v>
      </c>
      <c r="B500" t="s">
        <v>545</v>
      </c>
      <c r="C500" t="s">
        <v>546</v>
      </c>
      <c r="D500">
        <v>11765</v>
      </c>
      <c r="E500" t="s">
        <v>2</v>
      </c>
      <c r="F500" t="s">
        <v>3</v>
      </c>
      <c r="G500" t="s">
        <v>4</v>
      </c>
      <c r="H500" t="s">
        <v>547</v>
      </c>
      <c r="I500" s="1">
        <v>44924</v>
      </c>
      <c r="J500" s="1">
        <v>44985</v>
      </c>
      <c r="K500" s="1">
        <v>45016</v>
      </c>
      <c r="L500" s="1">
        <v>45016</v>
      </c>
      <c r="M500" s="2">
        <v>2875559.21</v>
      </c>
      <c r="N500" t="s">
        <v>6</v>
      </c>
      <c r="O500" t="s">
        <v>174</v>
      </c>
      <c r="P500" t="s">
        <v>109</v>
      </c>
      <c r="Q500" s="4">
        <v>1.8499999999999999E-2</v>
      </c>
      <c r="R500" s="1">
        <v>44924</v>
      </c>
      <c r="S500" s="1">
        <v>44985</v>
      </c>
      <c r="T500" s="1">
        <v>45016</v>
      </c>
      <c r="U500" s="1">
        <v>45016</v>
      </c>
      <c r="V500" s="5">
        <v>9.166666666666666E-2</v>
      </c>
      <c r="W500">
        <v>33</v>
      </c>
      <c r="X500" s="6">
        <v>0</v>
      </c>
      <c r="Y500" s="6">
        <v>0</v>
      </c>
      <c r="Z500" s="6">
        <v>-7185.5432059216664</v>
      </c>
      <c r="AA500" s="6">
        <v>-7185.5432059216664</v>
      </c>
      <c r="AB500">
        <v>0</v>
      </c>
      <c r="AC500">
        <v>0</v>
      </c>
      <c r="AD500" s="7">
        <v>2875559.21</v>
      </c>
      <c r="AE500" s="13">
        <v>2.726E-2</v>
      </c>
      <c r="AF500" s="8">
        <v>1.8499999999999999E-2</v>
      </c>
      <c r="AG500" s="6">
        <v>0</v>
      </c>
      <c r="AH500" s="6">
        <v>-4876.4691602916655</v>
      </c>
      <c r="AI500" s="9">
        <v>-12062.012366213332</v>
      </c>
      <c r="AJ500" t="s">
        <v>6</v>
      </c>
      <c r="AK500">
        <f t="shared" si="135"/>
        <v>2.1840000000000002</v>
      </c>
      <c r="AL500" s="8">
        <f t="shared" si="136"/>
        <v>3.184E-2</v>
      </c>
      <c r="AM500" s="35">
        <f t="shared" si="137"/>
        <v>1.1840000000000002E-2</v>
      </c>
      <c r="AN500" s="4">
        <f t="shared" si="138"/>
        <v>1.1840000000000002E-2</v>
      </c>
      <c r="AO500" s="36">
        <f t="shared" si="139"/>
        <v>-13269.267974544999</v>
      </c>
      <c r="AP500" s="37">
        <f t="shared" si="122"/>
        <v>-12062.012366213332</v>
      </c>
      <c r="AQ500" s="36">
        <f t="shared" si="140"/>
        <v>-7997.4094228783324</v>
      </c>
      <c r="AT500" s="10"/>
      <c r="BU500" s="1"/>
      <c r="CC500" s="11"/>
      <c r="CD500" s="11"/>
    </row>
    <row r="501" spans="1:82" ht="15" customHeight="1" x14ac:dyDescent="0.25">
      <c r="A501">
        <v>17207</v>
      </c>
      <c r="B501" t="s">
        <v>545</v>
      </c>
      <c r="C501" t="s">
        <v>546</v>
      </c>
      <c r="D501">
        <v>11765</v>
      </c>
      <c r="E501" t="s">
        <v>2</v>
      </c>
      <c r="F501" t="s">
        <v>3</v>
      </c>
      <c r="G501" t="s">
        <v>4</v>
      </c>
      <c r="H501" t="s">
        <v>547</v>
      </c>
      <c r="I501" s="1">
        <v>44924</v>
      </c>
      <c r="J501" s="1">
        <v>45016</v>
      </c>
      <c r="K501" s="1">
        <v>45046</v>
      </c>
      <c r="L501" s="1">
        <v>45046</v>
      </c>
      <c r="M501" s="2">
        <v>2851461.68</v>
      </c>
      <c r="N501" t="s">
        <v>6</v>
      </c>
      <c r="O501" t="s">
        <v>174</v>
      </c>
      <c r="P501" t="s">
        <v>109</v>
      </c>
      <c r="Q501" s="4">
        <v>1.8499999999999999E-2</v>
      </c>
      <c r="R501" s="1">
        <v>44924</v>
      </c>
      <c r="S501" s="1">
        <v>45016</v>
      </c>
      <c r="T501" s="1">
        <v>45046</v>
      </c>
      <c r="U501" s="1">
        <v>45046</v>
      </c>
      <c r="V501" s="5">
        <v>8.3333333333333329E-2</v>
      </c>
      <c r="W501">
        <v>30</v>
      </c>
      <c r="X501" s="6">
        <v>0</v>
      </c>
      <c r="Y501" s="6">
        <v>0</v>
      </c>
      <c r="Z501" s="6">
        <v>-6477.5704497333336</v>
      </c>
      <c r="AA501" s="6">
        <v>-6477.5704497333336</v>
      </c>
      <c r="AB501">
        <v>0</v>
      </c>
      <c r="AC501">
        <v>0</v>
      </c>
      <c r="AD501" s="7">
        <v>2851461.68</v>
      </c>
      <c r="AE501" s="13">
        <v>2.726E-2</v>
      </c>
      <c r="AF501" s="8">
        <v>1.8499999999999999E-2</v>
      </c>
      <c r="AG501" s="6">
        <v>0</v>
      </c>
      <c r="AH501" s="6">
        <v>-4396.0034233333336</v>
      </c>
      <c r="AI501" s="9">
        <v>-10873.573873066667</v>
      </c>
      <c r="AJ501" t="s">
        <v>6</v>
      </c>
      <c r="AK501">
        <f t="shared" si="135"/>
        <v>2.1840000000000002</v>
      </c>
      <c r="AL501" s="8">
        <f t="shared" si="136"/>
        <v>3.184E-2</v>
      </c>
      <c r="AM501" s="35">
        <f t="shared" si="137"/>
        <v>1.1840000000000002E-2</v>
      </c>
      <c r="AN501" s="4">
        <f t="shared" si="138"/>
        <v>1.1840000000000002E-2</v>
      </c>
      <c r="AO501" s="36">
        <f t="shared" si="139"/>
        <v>-11961.881747599999</v>
      </c>
      <c r="AP501" s="37">
        <f t="shared" si="122"/>
        <v>-10873.573873066667</v>
      </c>
      <c r="AQ501" s="36">
        <f t="shared" si="140"/>
        <v>-7209.4456142666659</v>
      </c>
      <c r="AT501" s="10"/>
      <c r="BU501" s="1"/>
      <c r="CC501" s="11"/>
      <c r="CD501" s="11"/>
    </row>
    <row r="502" spans="1:82" ht="15" customHeight="1" x14ac:dyDescent="0.25">
      <c r="A502">
        <v>17208</v>
      </c>
      <c r="B502" t="s">
        <v>545</v>
      </c>
      <c r="C502" t="s">
        <v>546</v>
      </c>
      <c r="D502">
        <v>11765</v>
      </c>
      <c r="E502" t="s">
        <v>2</v>
      </c>
      <c r="F502" t="s">
        <v>3</v>
      </c>
      <c r="G502" t="s">
        <v>4</v>
      </c>
      <c r="H502" t="s">
        <v>547</v>
      </c>
      <c r="I502" s="1">
        <v>44924</v>
      </c>
      <c r="J502" s="1">
        <v>45046</v>
      </c>
      <c r="K502" s="1">
        <v>45077</v>
      </c>
      <c r="L502" s="1">
        <v>45077</v>
      </c>
      <c r="M502" s="2">
        <v>2827280.41</v>
      </c>
      <c r="N502" t="s">
        <v>6</v>
      </c>
      <c r="O502" t="s">
        <v>174</v>
      </c>
      <c r="P502" t="s">
        <v>109</v>
      </c>
      <c r="Q502" s="4">
        <v>1.8499999999999999E-2</v>
      </c>
      <c r="R502" s="1">
        <v>44924</v>
      </c>
      <c r="S502" s="1">
        <v>45046</v>
      </c>
      <c r="T502" s="1">
        <v>45077</v>
      </c>
      <c r="U502" s="1">
        <v>45077</v>
      </c>
      <c r="V502" s="5">
        <v>8.3333333333333329E-2</v>
      </c>
      <c r="W502">
        <v>30</v>
      </c>
      <c r="X502" s="6">
        <v>0</v>
      </c>
      <c r="Y502" s="6">
        <v>0</v>
      </c>
      <c r="Z502" s="6">
        <v>-6422.6386647166664</v>
      </c>
      <c r="AA502" s="6">
        <v>-6422.6386647166664</v>
      </c>
      <c r="AB502">
        <v>0</v>
      </c>
      <c r="AC502">
        <v>0</v>
      </c>
      <c r="AD502" s="7">
        <v>2827280.41</v>
      </c>
      <c r="AE502" s="13">
        <v>2.726E-2</v>
      </c>
      <c r="AF502" s="8">
        <v>1.8499999999999999E-2</v>
      </c>
      <c r="AG502" s="6">
        <v>0</v>
      </c>
      <c r="AH502" s="6">
        <v>-4358.723965416666</v>
      </c>
      <c r="AI502" s="9">
        <v>-10781.362630133332</v>
      </c>
      <c r="AJ502" t="s">
        <v>6</v>
      </c>
      <c r="AK502">
        <f t="shared" si="135"/>
        <v>2.1840000000000002</v>
      </c>
      <c r="AL502" s="8">
        <f t="shared" si="136"/>
        <v>3.184E-2</v>
      </c>
      <c r="AM502" s="35">
        <f t="shared" si="137"/>
        <v>1.1840000000000002E-2</v>
      </c>
      <c r="AN502" s="4">
        <f t="shared" si="138"/>
        <v>1.1840000000000002E-2</v>
      </c>
      <c r="AO502" s="36">
        <f t="shared" si="139"/>
        <v>-11860.44131995</v>
      </c>
      <c r="AP502" s="37">
        <f t="shared" si="122"/>
        <v>-10781.362630133332</v>
      </c>
      <c r="AQ502" s="36">
        <f t="shared" si="140"/>
        <v>-7148.3073032833327</v>
      </c>
      <c r="AT502" s="10"/>
      <c r="BU502" s="1"/>
      <c r="CC502" s="11"/>
      <c r="CD502" s="11"/>
    </row>
    <row r="503" spans="1:82" ht="15" customHeight="1" x14ac:dyDescent="0.25">
      <c r="A503">
        <v>17209</v>
      </c>
      <c r="B503" t="s">
        <v>545</v>
      </c>
      <c r="C503" t="s">
        <v>546</v>
      </c>
      <c r="D503">
        <v>11765</v>
      </c>
      <c r="E503" t="s">
        <v>2</v>
      </c>
      <c r="F503" t="s">
        <v>3</v>
      </c>
      <c r="G503" t="s">
        <v>4</v>
      </c>
      <c r="H503" t="s">
        <v>547</v>
      </c>
      <c r="I503" s="1">
        <v>44924</v>
      </c>
      <c r="J503" s="1">
        <v>45077</v>
      </c>
      <c r="K503" s="1">
        <v>45107</v>
      </c>
      <c r="L503" s="1">
        <v>45107</v>
      </c>
      <c r="M503" s="2">
        <v>2803015.11</v>
      </c>
      <c r="N503" t="s">
        <v>6</v>
      </c>
      <c r="O503" t="s">
        <v>174</v>
      </c>
      <c r="P503" t="s">
        <v>109</v>
      </c>
      <c r="Q503" s="4">
        <v>1.8499999999999999E-2</v>
      </c>
      <c r="R503" s="1">
        <v>44924</v>
      </c>
      <c r="S503" s="1">
        <v>45077</v>
      </c>
      <c r="T503" s="1">
        <v>45107</v>
      </c>
      <c r="U503" s="1">
        <v>45107</v>
      </c>
      <c r="V503" s="5">
        <v>8.3333333333333329E-2</v>
      </c>
      <c r="W503">
        <v>30</v>
      </c>
      <c r="X503" s="6">
        <v>0</v>
      </c>
      <c r="Y503" s="6">
        <v>0</v>
      </c>
      <c r="Z503" s="6">
        <v>-6367.5159915499989</v>
      </c>
      <c r="AA503" s="6">
        <v>-6367.5159915499989</v>
      </c>
      <c r="AB503">
        <v>0</v>
      </c>
      <c r="AC503">
        <v>0</v>
      </c>
      <c r="AD503" s="7">
        <v>2803015.11</v>
      </c>
      <c r="AE503" s="13">
        <v>2.726E-2</v>
      </c>
      <c r="AF503" s="8">
        <v>1.8499999999999999E-2</v>
      </c>
      <c r="AG503" s="6">
        <v>0</v>
      </c>
      <c r="AH503" s="6">
        <v>-4321.3149612499992</v>
      </c>
      <c r="AI503" s="9">
        <v>-10688.830952799999</v>
      </c>
      <c r="AJ503" t="s">
        <v>6</v>
      </c>
      <c r="AK503">
        <f t="shared" si="135"/>
        <v>2.1840000000000002</v>
      </c>
      <c r="AL503" s="8">
        <f t="shared" si="136"/>
        <v>3.184E-2</v>
      </c>
      <c r="AM503" s="35">
        <f t="shared" si="137"/>
        <v>1.1840000000000002E-2</v>
      </c>
      <c r="AN503" s="4">
        <f t="shared" si="138"/>
        <v>1.1840000000000002E-2</v>
      </c>
      <c r="AO503" s="36">
        <f t="shared" si="139"/>
        <v>-11758.648386449999</v>
      </c>
      <c r="AP503" s="37">
        <f t="shared" si="122"/>
        <v>-10688.830952799999</v>
      </c>
      <c r="AQ503" s="36">
        <f t="shared" si="140"/>
        <v>-7086.9565364499986</v>
      </c>
      <c r="AT503" s="10"/>
      <c r="BU503" s="1"/>
      <c r="CC503" s="11"/>
      <c r="CD503" s="11"/>
    </row>
    <row r="504" spans="1:82" ht="15" customHeight="1" x14ac:dyDescent="0.25">
      <c r="A504">
        <v>18537</v>
      </c>
      <c r="B504" t="s">
        <v>548</v>
      </c>
      <c r="C504" t="s">
        <v>549</v>
      </c>
      <c r="D504">
        <v>11766</v>
      </c>
      <c r="E504" t="s">
        <v>2</v>
      </c>
      <c r="F504" t="s">
        <v>3</v>
      </c>
      <c r="G504" t="s">
        <v>4</v>
      </c>
      <c r="H504" t="s">
        <v>95</v>
      </c>
      <c r="I504" s="1">
        <v>44938</v>
      </c>
      <c r="J504" s="1">
        <v>44942</v>
      </c>
      <c r="K504" s="1">
        <v>45033</v>
      </c>
      <c r="L504" s="1">
        <v>45033</v>
      </c>
      <c r="M504" s="2">
        <v>5062300</v>
      </c>
      <c r="N504" t="s">
        <v>6</v>
      </c>
      <c r="O504" t="s">
        <v>7</v>
      </c>
      <c r="P504" t="s">
        <v>8</v>
      </c>
      <c r="Q504" s="4">
        <v>1.35E-2</v>
      </c>
      <c r="R504" s="1">
        <v>44729</v>
      </c>
      <c r="S504" s="1">
        <v>44733</v>
      </c>
      <c r="T504" s="1">
        <v>45098</v>
      </c>
      <c r="U504" s="1">
        <v>45098</v>
      </c>
      <c r="V504" s="5">
        <v>1.0138888888888888</v>
      </c>
      <c r="W504">
        <v>365</v>
      </c>
      <c r="X504" s="6">
        <v>0</v>
      </c>
      <c r="Y504" s="6">
        <v>0</v>
      </c>
      <c r="Z504" s="6">
        <v>0</v>
      </c>
      <c r="AA504" s="6">
        <v>0</v>
      </c>
      <c r="AB504">
        <v>0</v>
      </c>
      <c r="AC504">
        <v>0</v>
      </c>
      <c r="AD504" s="7">
        <v>4977050</v>
      </c>
      <c r="AE504" s="13">
        <v>0</v>
      </c>
      <c r="AF504" s="8">
        <v>1.35E-2</v>
      </c>
      <c r="AG504" s="6">
        <v>0</v>
      </c>
      <c r="AH504" s="6">
        <v>-68123.371874999997</v>
      </c>
      <c r="AI504" s="9">
        <v>-68123.371874999997</v>
      </c>
      <c r="AJ504" t="s">
        <v>6</v>
      </c>
      <c r="AK504">
        <f t="shared" si="135"/>
        <v>2.2879999999999998</v>
      </c>
      <c r="AL504" s="8">
        <f t="shared" si="136"/>
        <v>3.288E-2</v>
      </c>
      <c r="AM504" s="35">
        <f t="shared" si="137"/>
        <v>1.2879999999999997E-2</v>
      </c>
      <c r="AN504" s="4">
        <f t="shared" si="138"/>
        <v>1.2879999999999997E-2</v>
      </c>
      <c r="AO504" s="36">
        <f t="shared" si="139"/>
        <v>-234041.62870833333</v>
      </c>
      <c r="AP504" s="37">
        <f t="shared" si="122"/>
        <v>-68123.371874999997</v>
      </c>
      <c r="AQ504" s="36">
        <f t="shared" si="140"/>
        <v>-133118.11481944442</v>
      </c>
      <c r="AT504" s="10"/>
      <c r="BU504" s="1"/>
      <c r="CC504" s="11"/>
      <c r="CD504" s="11"/>
    </row>
    <row r="505" spans="1:82" ht="15" customHeight="1" x14ac:dyDescent="0.25">
      <c r="A505">
        <v>17772</v>
      </c>
      <c r="B505" t="s">
        <v>550</v>
      </c>
      <c r="C505" t="s">
        <v>551</v>
      </c>
      <c r="D505">
        <v>11767</v>
      </c>
      <c r="E505" t="s">
        <v>2</v>
      </c>
      <c r="F505" t="s">
        <v>3</v>
      </c>
      <c r="G505" t="s">
        <v>4</v>
      </c>
      <c r="H505" t="s">
        <v>95</v>
      </c>
      <c r="I505" s="1">
        <v>44938</v>
      </c>
      <c r="J505" s="1">
        <v>44942</v>
      </c>
      <c r="K505" s="1">
        <v>45033</v>
      </c>
      <c r="L505" s="1">
        <v>45033</v>
      </c>
      <c r="M505" s="2">
        <v>10124600</v>
      </c>
      <c r="N505" t="s">
        <v>6</v>
      </c>
      <c r="O505" t="s">
        <v>7</v>
      </c>
      <c r="P505" t="s">
        <v>8</v>
      </c>
      <c r="Q505" s="4">
        <v>1.35E-2</v>
      </c>
      <c r="R505" s="1">
        <v>44729</v>
      </c>
      <c r="S505" s="1">
        <v>44733</v>
      </c>
      <c r="T505" s="1">
        <v>45098</v>
      </c>
      <c r="U505" s="1">
        <v>45098</v>
      </c>
      <c r="V505" s="5">
        <v>1.0138888888888888</v>
      </c>
      <c r="W505">
        <v>365</v>
      </c>
      <c r="X505" s="6">
        <v>0</v>
      </c>
      <c r="Y505" s="6">
        <v>0</v>
      </c>
      <c r="Z505" s="6">
        <v>0</v>
      </c>
      <c r="AA505" s="6">
        <v>0</v>
      </c>
      <c r="AB505">
        <v>0</v>
      </c>
      <c r="AC505">
        <v>0</v>
      </c>
      <c r="AD505" s="7">
        <v>9954100</v>
      </c>
      <c r="AE505" s="13">
        <v>0</v>
      </c>
      <c r="AF505" s="8">
        <v>1.35E-2</v>
      </c>
      <c r="AG505" s="6">
        <v>0</v>
      </c>
      <c r="AH505" s="6">
        <v>-136246.74374999999</v>
      </c>
      <c r="AI505" s="9">
        <v>-136246.74374999999</v>
      </c>
      <c r="AJ505" t="s">
        <v>6</v>
      </c>
      <c r="AK505">
        <f t="shared" si="135"/>
        <v>2.2879999999999998</v>
      </c>
      <c r="AL505" s="8">
        <f t="shared" si="136"/>
        <v>3.288E-2</v>
      </c>
      <c r="AM505" s="35">
        <f t="shared" si="137"/>
        <v>1.2879999999999997E-2</v>
      </c>
      <c r="AN505" s="4">
        <f t="shared" si="138"/>
        <v>1.2879999999999997E-2</v>
      </c>
      <c r="AO505" s="36">
        <f t="shared" si="139"/>
        <v>-468083.25741666666</v>
      </c>
      <c r="AP505" s="37">
        <f t="shared" si="122"/>
        <v>-136246.74374999999</v>
      </c>
      <c r="AQ505" s="36">
        <f t="shared" si="140"/>
        <v>-266236.22963888885</v>
      </c>
      <c r="AT505" s="10"/>
      <c r="BU505" s="1"/>
      <c r="CC505" s="11"/>
      <c r="CD505" s="11"/>
    </row>
    <row r="506" spans="1:82" ht="15" customHeight="1" x14ac:dyDescent="0.25">
      <c r="A506">
        <v>18183</v>
      </c>
      <c r="B506" t="s">
        <v>552</v>
      </c>
      <c r="C506" t="s">
        <v>553</v>
      </c>
      <c r="D506">
        <v>11768</v>
      </c>
      <c r="E506" t="s">
        <v>2</v>
      </c>
      <c r="F506" t="s">
        <v>3</v>
      </c>
      <c r="G506" t="s">
        <v>4</v>
      </c>
      <c r="H506" t="s">
        <v>95</v>
      </c>
      <c r="I506" s="1">
        <v>44938</v>
      </c>
      <c r="J506" s="1">
        <v>44942</v>
      </c>
      <c r="K506" s="1">
        <v>45033</v>
      </c>
      <c r="L506" s="1">
        <v>45033</v>
      </c>
      <c r="M506" s="2">
        <v>6532000</v>
      </c>
      <c r="N506" t="s">
        <v>6</v>
      </c>
      <c r="O506" t="s">
        <v>7</v>
      </c>
      <c r="P506" t="s">
        <v>8</v>
      </c>
      <c r="Q506" s="4">
        <v>1.35E-2</v>
      </c>
      <c r="R506" s="1">
        <v>44729</v>
      </c>
      <c r="S506" s="1">
        <v>44733</v>
      </c>
      <c r="T506" s="1">
        <v>45098</v>
      </c>
      <c r="U506" s="1">
        <v>45098</v>
      </c>
      <c r="V506" s="5">
        <v>1.0138888888888888</v>
      </c>
      <c r="W506">
        <v>365</v>
      </c>
      <c r="X506" s="6">
        <v>0</v>
      </c>
      <c r="Y506" s="6">
        <v>0</v>
      </c>
      <c r="Z506" s="6">
        <v>0</v>
      </c>
      <c r="AA506" s="6">
        <v>0</v>
      </c>
      <c r="AB506">
        <v>0</v>
      </c>
      <c r="AC506">
        <v>0</v>
      </c>
      <c r="AD506" s="7">
        <v>6422000</v>
      </c>
      <c r="AE506" s="13">
        <v>0</v>
      </c>
      <c r="AF506" s="8">
        <v>1.35E-2</v>
      </c>
      <c r="AG506" s="6">
        <v>0</v>
      </c>
      <c r="AH506" s="6">
        <v>-87901.125</v>
      </c>
      <c r="AI506" s="9">
        <v>-87901.125</v>
      </c>
      <c r="AJ506" t="s">
        <v>6</v>
      </c>
      <c r="AK506">
        <f t="shared" si="135"/>
        <v>2.2879999999999998</v>
      </c>
      <c r="AL506" s="8">
        <f t="shared" si="136"/>
        <v>3.288E-2</v>
      </c>
      <c r="AM506" s="35">
        <f t="shared" si="137"/>
        <v>1.2879999999999997E-2</v>
      </c>
      <c r="AN506" s="4">
        <f t="shared" si="138"/>
        <v>1.2879999999999997E-2</v>
      </c>
      <c r="AO506" s="36">
        <f t="shared" si="139"/>
        <v>-301989.1983333333</v>
      </c>
      <c r="AP506" s="37">
        <f t="shared" si="122"/>
        <v>-87901.125</v>
      </c>
      <c r="AQ506" s="36">
        <f t="shared" si="140"/>
        <v>-171765.30944444443</v>
      </c>
      <c r="AT506" s="10"/>
      <c r="BU506" s="1"/>
      <c r="CC506" s="11"/>
      <c r="CD506" s="11"/>
    </row>
    <row r="507" spans="1:82" ht="15" customHeight="1" x14ac:dyDescent="0.25">
      <c r="A507">
        <v>18124</v>
      </c>
      <c r="B507" t="s">
        <v>554</v>
      </c>
      <c r="C507" t="s">
        <v>555</v>
      </c>
      <c r="D507">
        <v>11769</v>
      </c>
      <c r="E507" t="s">
        <v>2</v>
      </c>
      <c r="F507" t="s">
        <v>3</v>
      </c>
      <c r="G507" t="s">
        <v>4</v>
      </c>
      <c r="H507" t="s">
        <v>95</v>
      </c>
      <c r="I507" s="1">
        <v>44938</v>
      </c>
      <c r="J507" s="1">
        <v>44942</v>
      </c>
      <c r="K507" s="1">
        <v>45033</v>
      </c>
      <c r="L507" s="1">
        <v>45033</v>
      </c>
      <c r="M507" s="2">
        <v>13308950</v>
      </c>
      <c r="N507" t="s">
        <v>6</v>
      </c>
      <c r="O507" t="s">
        <v>7</v>
      </c>
      <c r="P507" t="s">
        <v>8</v>
      </c>
      <c r="Q507" s="4">
        <v>1.35E-2</v>
      </c>
      <c r="R507" s="1">
        <v>44729</v>
      </c>
      <c r="S507" s="1">
        <v>44733</v>
      </c>
      <c r="T507" s="1">
        <v>45098</v>
      </c>
      <c r="U507" s="1">
        <v>45098</v>
      </c>
      <c r="V507" s="5">
        <v>1.0138888888888888</v>
      </c>
      <c r="W507">
        <v>365</v>
      </c>
      <c r="X507" s="6">
        <v>0</v>
      </c>
      <c r="Y507" s="6">
        <v>0</v>
      </c>
      <c r="Z507" s="6">
        <v>0</v>
      </c>
      <c r="AA507" s="6">
        <v>0</v>
      </c>
      <c r="AB507">
        <v>0</v>
      </c>
      <c r="AC507">
        <v>0</v>
      </c>
      <c r="AD507" s="7">
        <v>13084825</v>
      </c>
      <c r="AE507" s="13">
        <v>0</v>
      </c>
      <c r="AF507" s="8">
        <v>1.35E-2</v>
      </c>
      <c r="AG507" s="6">
        <v>0</v>
      </c>
      <c r="AH507" s="6">
        <v>-179098.54218750002</v>
      </c>
      <c r="AI507" s="9">
        <v>-179098.54218750002</v>
      </c>
      <c r="AJ507" t="s">
        <v>6</v>
      </c>
      <c r="AK507">
        <f t="shared" si="135"/>
        <v>2.2879999999999998</v>
      </c>
      <c r="AL507" s="8">
        <f t="shared" si="136"/>
        <v>3.288E-2</v>
      </c>
      <c r="AM507" s="35">
        <f t="shared" si="137"/>
        <v>1.2879999999999997E-2</v>
      </c>
      <c r="AN507" s="4">
        <f t="shared" si="138"/>
        <v>1.2879999999999997E-2</v>
      </c>
      <c r="AO507" s="36">
        <f t="shared" si="139"/>
        <v>-615302.99160416657</v>
      </c>
      <c r="AP507" s="37">
        <f t="shared" si="122"/>
        <v>-179098.54218750002</v>
      </c>
      <c r="AQ507" s="36">
        <f t="shared" si="140"/>
        <v>-349971.81799305551</v>
      </c>
      <c r="AT507" s="10"/>
      <c r="BU507" s="1"/>
      <c r="CC507" s="11"/>
      <c r="CD507" s="11"/>
    </row>
    <row r="508" spans="1:82" ht="15" customHeight="1" x14ac:dyDescent="0.25">
      <c r="A508">
        <v>18006</v>
      </c>
      <c r="B508" t="s">
        <v>556</v>
      </c>
      <c r="C508" t="s">
        <v>557</v>
      </c>
      <c r="D508">
        <v>11770</v>
      </c>
      <c r="E508" t="s">
        <v>2</v>
      </c>
      <c r="F508" t="s">
        <v>3</v>
      </c>
      <c r="G508" t="s">
        <v>4</v>
      </c>
      <c r="H508" t="s">
        <v>95</v>
      </c>
      <c r="I508" s="1">
        <v>44938</v>
      </c>
      <c r="J508" s="1">
        <v>44942</v>
      </c>
      <c r="K508" s="1">
        <v>45033</v>
      </c>
      <c r="L508" s="1">
        <v>45033</v>
      </c>
      <c r="M508" s="2">
        <v>4735700</v>
      </c>
      <c r="N508" t="s">
        <v>6</v>
      </c>
      <c r="O508" t="s">
        <v>7</v>
      </c>
      <c r="P508" t="s">
        <v>8</v>
      </c>
      <c r="Q508" s="4">
        <v>1.35E-2</v>
      </c>
      <c r="R508" s="1">
        <v>44729</v>
      </c>
      <c r="S508" s="1">
        <v>44733</v>
      </c>
      <c r="T508" s="1">
        <v>45098</v>
      </c>
      <c r="U508" s="1">
        <v>45098</v>
      </c>
      <c r="V508" s="5">
        <v>1.0138888888888888</v>
      </c>
      <c r="W508">
        <v>365</v>
      </c>
      <c r="X508" s="6">
        <v>0</v>
      </c>
      <c r="Y508" s="6">
        <v>0</v>
      </c>
      <c r="Z508" s="6">
        <v>0</v>
      </c>
      <c r="AA508" s="6">
        <v>0</v>
      </c>
      <c r="AB508">
        <v>0</v>
      </c>
      <c r="AC508">
        <v>0</v>
      </c>
      <c r="AD508" s="7">
        <v>4655950</v>
      </c>
      <c r="AE508" s="13">
        <v>0</v>
      </c>
      <c r="AF508" s="8">
        <v>1.35E-2</v>
      </c>
      <c r="AG508" s="6">
        <v>0</v>
      </c>
      <c r="AH508" s="6">
        <v>-63728.315624999996</v>
      </c>
      <c r="AI508" s="9">
        <v>-63728.315624999996</v>
      </c>
      <c r="AJ508" t="s">
        <v>6</v>
      </c>
      <c r="AK508">
        <f t="shared" si="135"/>
        <v>2.2879999999999998</v>
      </c>
      <c r="AL508" s="8">
        <f t="shared" si="136"/>
        <v>3.288E-2</v>
      </c>
      <c r="AM508" s="35">
        <f t="shared" si="137"/>
        <v>1.2879999999999997E-2</v>
      </c>
      <c r="AN508" s="4">
        <f t="shared" si="138"/>
        <v>1.2879999999999997E-2</v>
      </c>
      <c r="AO508" s="36">
        <f t="shared" si="139"/>
        <v>-218942.16879166663</v>
      </c>
      <c r="AP508" s="37">
        <f t="shared" si="122"/>
        <v>-63728.315624999996</v>
      </c>
      <c r="AQ508" s="36">
        <f t="shared" si="140"/>
        <v>-124529.8493472222</v>
      </c>
      <c r="AT508" s="10"/>
      <c r="BU508" s="1"/>
      <c r="CC508" s="11"/>
      <c r="CD508" s="11"/>
    </row>
    <row r="509" spans="1:82" ht="15" customHeight="1" x14ac:dyDescent="0.25">
      <c r="A509">
        <v>17537</v>
      </c>
      <c r="B509" t="s">
        <v>558</v>
      </c>
      <c r="C509" t="s">
        <v>559</v>
      </c>
      <c r="D509">
        <v>11771</v>
      </c>
      <c r="E509" t="s">
        <v>2</v>
      </c>
      <c r="F509" t="s">
        <v>3</v>
      </c>
      <c r="G509" t="s">
        <v>4</v>
      </c>
      <c r="H509" t="s">
        <v>95</v>
      </c>
      <c r="I509" s="1">
        <v>44938</v>
      </c>
      <c r="J509" s="1">
        <v>44942</v>
      </c>
      <c r="K509" s="1">
        <v>45033</v>
      </c>
      <c r="L509" s="1">
        <v>45033</v>
      </c>
      <c r="M509" s="2">
        <v>12492450</v>
      </c>
      <c r="N509" t="s">
        <v>6</v>
      </c>
      <c r="O509" t="s">
        <v>7</v>
      </c>
      <c r="P509" t="s">
        <v>8</v>
      </c>
      <c r="Q509" s="4">
        <v>1.35E-2</v>
      </c>
      <c r="R509" s="1">
        <v>44729</v>
      </c>
      <c r="S509" s="1">
        <v>44733</v>
      </c>
      <c r="T509" s="1">
        <v>45098</v>
      </c>
      <c r="U509" s="1">
        <v>45098</v>
      </c>
      <c r="V509" s="5">
        <v>1.0138888888888888</v>
      </c>
      <c r="W509">
        <v>365</v>
      </c>
      <c r="X509" s="6">
        <v>0</v>
      </c>
      <c r="Y509" s="6">
        <v>0</v>
      </c>
      <c r="Z509" s="6">
        <v>0</v>
      </c>
      <c r="AA509" s="6">
        <v>0</v>
      </c>
      <c r="AB509">
        <v>0</v>
      </c>
      <c r="AC509">
        <v>0</v>
      </c>
      <c r="AD509" s="7">
        <v>12282075</v>
      </c>
      <c r="AE509" s="13">
        <v>0</v>
      </c>
      <c r="AF509" s="8">
        <v>1.35E-2</v>
      </c>
      <c r="AG509" s="6">
        <v>0</v>
      </c>
      <c r="AH509" s="6">
        <v>-168110.90156250002</v>
      </c>
      <c r="AI509" s="9">
        <v>-168110.90156250002</v>
      </c>
      <c r="AJ509" t="s">
        <v>6</v>
      </c>
      <c r="AK509">
        <f t="shared" si="135"/>
        <v>2.2879999999999998</v>
      </c>
      <c r="AL509" s="8">
        <f t="shared" si="136"/>
        <v>3.288E-2</v>
      </c>
      <c r="AM509" s="35">
        <f t="shared" si="137"/>
        <v>1.2879999999999997E-2</v>
      </c>
      <c r="AN509" s="4">
        <f t="shared" si="138"/>
        <v>1.2879999999999997E-2</v>
      </c>
      <c r="AO509" s="36">
        <f t="shared" si="139"/>
        <v>-577554.34181249992</v>
      </c>
      <c r="AP509" s="37">
        <f t="shared" si="122"/>
        <v>-168110.90156250002</v>
      </c>
      <c r="AQ509" s="36">
        <f t="shared" si="140"/>
        <v>-328501.15431249992</v>
      </c>
      <c r="AT509" s="10"/>
      <c r="BU509" s="1"/>
      <c r="CC509" s="11"/>
      <c r="CD509" s="11"/>
    </row>
    <row r="510" spans="1:82" ht="15" customHeight="1" x14ac:dyDescent="0.25">
      <c r="A510">
        <v>17654</v>
      </c>
      <c r="B510" t="s">
        <v>560</v>
      </c>
      <c r="C510" t="s">
        <v>561</v>
      </c>
      <c r="D510">
        <v>11772</v>
      </c>
      <c r="E510" t="s">
        <v>2</v>
      </c>
      <c r="F510" t="s">
        <v>3</v>
      </c>
      <c r="G510" t="s">
        <v>4</v>
      </c>
      <c r="H510" t="s">
        <v>95</v>
      </c>
      <c r="I510" s="1">
        <v>44938</v>
      </c>
      <c r="J510" s="1">
        <v>44942</v>
      </c>
      <c r="K510" s="1">
        <v>45033</v>
      </c>
      <c r="L510" s="1">
        <v>45033</v>
      </c>
      <c r="M510" s="2">
        <v>7838400</v>
      </c>
      <c r="N510" t="s">
        <v>6</v>
      </c>
      <c r="O510" t="s">
        <v>7</v>
      </c>
      <c r="P510" t="s">
        <v>8</v>
      </c>
      <c r="Q510" s="4">
        <v>1.35E-2</v>
      </c>
      <c r="R510" s="1">
        <v>44729</v>
      </c>
      <c r="S510" s="1">
        <v>44733</v>
      </c>
      <c r="T510" s="1">
        <v>45098</v>
      </c>
      <c r="U510" s="1">
        <v>45098</v>
      </c>
      <c r="V510" s="5">
        <v>1.0138888888888888</v>
      </c>
      <c r="W510">
        <v>365</v>
      </c>
      <c r="X510" s="6">
        <v>0</v>
      </c>
      <c r="Y510" s="6">
        <v>0</v>
      </c>
      <c r="Z510" s="6">
        <v>0</v>
      </c>
      <c r="AA510" s="6">
        <v>0</v>
      </c>
      <c r="AB510">
        <v>0</v>
      </c>
      <c r="AC510">
        <v>0</v>
      </c>
      <c r="AD510" s="7">
        <v>7706400</v>
      </c>
      <c r="AE510" s="13">
        <v>0</v>
      </c>
      <c r="AF510" s="8">
        <v>1.35E-2</v>
      </c>
      <c r="AG510" s="6">
        <v>0</v>
      </c>
      <c r="AH510" s="6">
        <v>-105481.34999999999</v>
      </c>
      <c r="AI510" s="9">
        <v>-105481.34999999999</v>
      </c>
      <c r="AJ510" t="s">
        <v>6</v>
      </c>
      <c r="AK510">
        <f t="shared" si="135"/>
        <v>2.2879999999999998</v>
      </c>
      <c r="AL510" s="8">
        <f t="shared" si="136"/>
        <v>3.288E-2</v>
      </c>
      <c r="AM510" s="35">
        <f t="shared" si="137"/>
        <v>1.2879999999999997E-2</v>
      </c>
      <c r="AN510" s="4">
        <f t="shared" si="138"/>
        <v>1.2879999999999997E-2</v>
      </c>
      <c r="AO510" s="36">
        <f t="shared" si="139"/>
        <v>-362387.038</v>
      </c>
      <c r="AP510" s="37">
        <f t="shared" si="122"/>
        <v>-105481.34999999999</v>
      </c>
      <c r="AQ510" s="36">
        <f t="shared" si="140"/>
        <v>-206118.37133333329</v>
      </c>
      <c r="AT510" s="10"/>
      <c r="BU510" s="1"/>
      <c r="CC510" s="11"/>
      <c r="CD510" s="11"/>
    </row>
    <row r="511" spans="1:82" ht="15" customHeight="1" x14ac:dyDescent="0.25">
      <c r="A511">
        <v>18656</v>
      </c>
      <c r="B511" t="s">
        <v>562</v>
      </c>
      <c r="C511" t="s">
        <v>563</v>
      </c>
      <c r="D511">
        <v>11773</v>
      </c>
      <c r="E511" t="s">
        <v>2</v>
      </c>
      <c r="F511" t="s">
        <v>3</v>
      </c>
      <c r="G511" t="s">
        <v>4</v>
      </c>
      <c r="H511" t="s">
        <v>95</v>
      </c>
      <c r="I511" s="1">
        <v>44938</v>
      </c>
      <c r="J511" s="1">
        <v>44942</v>
      </c>
      <c r="K511" s="1">
        <v>45033</v>
      </c>
      <c r="L511" s="1">
        <v>45033</v>
      </c>
      <c r="M511" s="2">
        <v>8981500</v>
      </c>
      <c r="N511" t="s">
        <v>6</v>
      </c>
      <c r="O511" t="s">
        <v>15</v>
      </c>
      <c r="P511" t="s">
        <v>8</v>
      </c>
      <c r="Q511" s="4">
        <v>1.35E-2</v>
      </c>
      <c r="R511" s="1">
        <v>44729</v>
      </c>
      <c r="S511" s="1">
        <v>44733</v>
      </c>
      <c r="T511" s="1">
        <v>45098</v>
      </c>
      <c r="U511" s="1">
        <v>45098</v>
      </c>
      <c r="V511" s="5">
        <v>1.0138888888888888</v>
      </c>
      <c r="W511">
        <v>365</v>
      </c>
      <c r="X511" s="6">
        <v>0</v>
      </c>
      <c r="Y511" s="6">
        <v>0</v>
      </c>
      <c r="Z511" s="6">
        <v>15130.388090277778</v>
      </c>
      <c r="AA511" s="6">
        <v>15130.388090277778</v>
      </c>
      <c r="AB511">
        <v>0</v>
      </c>
      <c r="AC511">
        <v>0</v>
      </c>
      <c r="AD511" s="7">
        <v>8830250</v>
      </c>
      <c r="AE511" s="13">
        <v>-1.6900000000000001E-3</v>
      </c>
      <c r="AF511" s="8">
        <v>1.35E-2</v>
      </c>
      <c r="AG511" s="6">
        <v>0</v>
      </c>
      <c r="AH511" s="6">
        <v>-120864.046875</v>
      </c>
      <c r="AI511" s="9">
        <v>-105733.65878472223</v>
      </c>
      <c r="AJ511" t="s">
        <v>6</v>
      </c>
      <c r="AK511">
        <f t="shared" si="135"/>
        <v>2.2879999999999998</v>
      </c>
      <c r="AL511" s="8">
        <f t="shared" si="136"/>
        <v>3.288E-2</v>
      </c>
      <c r="AM511" s="35">
        <f t="shared" si="137"/>
        <v>1.2879999999999997E-2</v>
      </c>
      <c r="AN511" s="4">
        <f t="shared" si="138"/>
        <v>1.2879999999999997E-2</v>
      </c>
      <c r="AO511" s="36">
        <f t="shared" si="139"/>
        <v>-415235.14770833333</v>
      </c>
      <c r="AP511" s="37">
        <f t="shared" si="122"/>
        <v>-105733.65878472223</v>
      </c>
      <c r="AQ511" s="36">
        <f t="shared" si="140"/>
        <v>-236177.30048611105</v>
      </c>
      <c r="AT511" s="10"/>
      <c r="BU511" s="1"/>
      <c r="CC511" s="11"/>
      <c r="CD511" s="11"/>
    </row>
    <row r="512" spans="1:82" ht="15" customHeight="1" x14ac:dyDescent="0.25">
      <c r="A512">
        <v>18301</v>
      </c>
      <c r="B512" t="s">
        <v>564</v>
      </c>
      <c r="C512" t="s">
        <v>565</v>
      </c>
      <c r="D512">
        <v>11774</v>
      </c>
      <c r="E512" t="s">
        <v>2</v>
      </c>
      <c r="F512" t="s">
        <v>3</v>
      </c>
      <c r="G512" t="s">
        <v>4</v>
      </c>
      <c r="H512" t="s">
        <v>95</v>
      </c>
      <c r="I512" s="1">
        <v>44938</v>
      </c>
      <c r="J512" s="1">
        <v>44942</v>
      </c>
      <c r="K512" s="1">
        <v>45033</v>
      </c>
      <c r="L512" s="1">
        <v>45033</v>
      </c>
      <c r="M512" s="2">
        <v>8654900</v>
      </c>
      <c r="N512" t="s">
        <v>6</v>
      </c>
      <c r="O512" t="s">
        <v>7</v>
      </c>
      <c r="P512" t="s">
        <v>8</v>
      </c>
      <c r="Q512" s="4">
        <v>1.35E-2</v>
      </c>
      <c r="R512" s="1">
        <v>44729</v>
      </c>
      <c r="S512" s="1">
        <v>44733</v>
      </c>
      <c r="T512" s="1">
        <v>45098</v>
      </c>
      <c r="U512" s="1">
        <v>45098</v>
      </c>
      <c r="V512" s="5">
        <v>1.0138888888888888</v>
      </c>
      <c r="W512">
        <v>365</v>
      </c>
      <c r="X512" s="6">
        <v>0</v>
      </c>
      <c r="Y512" s="6">
        <v>0</v>
      </c>
      <c r="Z512" s="6">
        <v>0</v>
      </c>
      <c r="AA512" s="6">
        <v>0</v>
      </c>
      <c r="AB512">
        <v>0</v>
      </c>
      <c r="AC512">
        <v>0</v>
      </c>
      <c r="AD512" s="7">
        <v>8509150</v>
      </c>
      <c r="AE512" s="13">
        <v>0</v>
      </c>
      <c r="AF512" s="8">
        <v>1.35E-2</v>
      </c>
      <c r="AG512" s="6">
        <v>0</v>
      </c>
      <c r="AH512" s="6">
        <v>-116468.99062499999</v>
      </c>
      <c r="AI512" s="9">
        <v>-116468.99062499999</v>
      </c>
      <c r="AJ512" t="s">
        <v>6</v>
      </c>
      <c r="AK512">
        <f t="shared" si="135"/>
        <v>2.2879999999999998</v>
      </c>
      <c r="AL512" s="8">
        <f t="shared" si="136"/>
        <v>3.288E-2</v>
      </c>
      <c r="AM512" s="35">
        <f t="shared" si="137"/>
        <v>1.2879999999999997E-2</v>
      </c>
      <c r="AN512" s="4">
        <f t="shared" si="138"/>
        <v>1.2879999999999997E-2</v>
      </c>
      <c r="AO512" s="36">
        <f t="shared" si="139"/>
        <v>-400135.6877916666</v>
      </c>
      <c r="AP512" s="37">
        <f t="shared" si="122"/>
        <v>-116468.99062499999</v>
      </c>
      <c r="AQ512" s="36">
        <f t="shared" si="140"/>
        <v>-227589.03501388885</v>
      </c>
      <c r="AT512" s="10"/>
      <c r="BU512" s="1"/>
      <c r="CC512" s="11"/>
      <c r="CD512" s="11"/>
    </row>
    <row r="513" spans="1:82" ht="15" customHeight="1" x14ac:dyDescent="0.25">
      <c r="A513">
        <v>17713</v>
      </c>
      <c r="B513" t="s">
        <v>566</v>
      </c>
      <c r="C513" t="s">
        <v>567</v>
      </c>
      <c r="D513">
        <v>11775</v>
      </c>
      <c r="E513" t="s">
        <v>2</v>
      </c>
      <c r="F513" t="s">
        <v>3</v>
      </c>
      <c r="G513" t="s">
        <v>4</v>
      </c>
      <c r="H513" t="s">
        <v>95</v>
      </c>
      <c r="I513" s="1">
        <v>44938</v>
      </c>
      <c r="J513" s="1">
        <v>44942</v>
      </c>
      <c r="K513" s="1">
        <v>45033</v>
      </c>
      <c r="L513" s="1">
        <v>45033</v>
      </c>
      <c r="M513" s="2">
        <v>8328300</v>
      </c>
      <c r="N513" t="s">
        <v>6</v>
      </c>
      <c r="O513" t="s">
        <v>7</v>
      </c>
      <c r="P513" t="s">
        <v>8</v>
      </c>
      <c r="Q513" s="4">
        <v>1.35E-2</v>
      </c>
      <c r="R513" s="1">
        <v>44729</v>
      </c>
      <c r="S513" s="1">
        <v>44733</v>
      </c>
      <c r="T513" s="1">
        <v>45098</v>
      </c>
      <c r="U513" s="1">
        <v>45098</v>
      </c>
      <c r="V513" s="5">
        <v>1.0138888888888888</v>
      </c>
      <c r="W513">
        <v>365</v>
      </c>
      <c r="X513" s="6">
        <v>0</v>
      </c>
      <c r="Y513" s="6">
        <v>0</v>
      </c>
      <c r="Z513" s="6">
        <v>0</v>
      </c>
      <c r="AA513" s="6">
        <v>0</v>
      </c>
      <c r="AB513">
        <v>0</v>
      </c>
      <c r="AC513">
        <v>0</v>
      </c>
      <c r="AD513" s="7">
        <v>8188050</v>
      </c>
      <c r="AE513" s="13">
        <v>0</v>
      </c>
      <c r="AF513" s="8">
        <v>1.35E-2</v>
      </c>
      <c r="AG513" s="6">
        <v>0</v>
      </c>
      <c r="AH513" s="6">
        <v>-112073.934375</v>
      </c>
      <c r="AI513" s="9">
        <v>-112073.934375</v>
      </c>
      <c r="AJ513" t="s">
        <v>6</v>
      </c>
      <c r="AK513">
        <f t="shared" si="135"/>
        <v>2.2879999999999998</v>
      </c>
      <c r="AL513" s="8">
        <f t="shared" si="136"/>
        <v>3.288E-2</v>
      </c>
      <c r="AM513" s="35">
        <f t="shared" si="137"/>
        <v>1.2879999999999997E-2</v>
      </c>
      <c r="AN513" s="4">
        <f t="shared" si="138"/>
        <v>1.2879999999999997E-2</v>
      </c>
      <c r="AO513" s="36">
        <f t="shared" si="139"/>
        <v>-385036.22787499992</v>
      </c>
      <c r="AP513" s="37">
        <f t="shared" si="122"/>
        <v>-112073.934375</v>
      </c>
      <c r="AQ513" s="36">
        <f t="shared" si="140"/>
        <v>-219000.76954166664</v>
      </c>
      <c r="AT513" s="10"/>
      <c r="BU513" s="1"/>
      <c r="CC513" s="11"/>
      <c r="CD513" s="11"/>
    </row>
    <row r="514" spans="1:82" ht="15" customHeight="1" x14ac:dyDescent="0.25">
      <c r="A514">
        <v>18065</v>
      </c>
      <c r="B514" t="s">
        <v>568</v>
      </c>
      <c r="C514" t="s">
        <v>569</v>
      </c>
      <c r="D514">
        <v>11776</v>
      </c>
      <c r="E514" t="s">
        <v>2</v>
      </c>
      <c r="F514" t="s">
        <v>3</v>
      </c>
      <c r="G514" t="s">
        <v>4</v>
      </c>
      <c r="H514" t="s">
        <v>95</v>
      </c>
      <c r="I514" s="1">
        <v>44938</v>
      </c>
      <c r="J514" s="1">
        <v>44942</v>
      </c>
      <c r="K514" s="1">
        <v>45033</v>
      </c>
      <c r="L514" s="1">
        <v>45033</v>
      </c>
      <c r="M514" s="2">
        <v>11594300</v>
      </c>
      <c r="N514" t="s">
        <v>6</v>
      </c>
      <c r="O514" s="12" t="s">
        <v>7</v>
      </c>
      <c r="P514" t="s">
        <v>8</v>
      </c>
      <c r="Q514" s="4">
        <v>1.35E-2</v>
      </c>
      <c r="R514" s="1">
        <v>44729</v>
      </c>
      <c r="S514" s="1">
        <v>44733</v>
      </c>
      <c r="T514" s="1">
        <v>45098</v>
      </c>
      <c r="U514" s="1">
        <v>45098</v>
      </c>
      <c r="V514" s="5">
        <v>1.0138888888888888</v>
      </c>
      <c r="W514">
        <v>365</v>
      </c>
      <c r="X514" s="6">
        <v>0</v>
      </c>
      <c r="Y514" s="6">
        <v>0</v>
      </c>
      <c r="Z514" s="6">
        <v>0</v>
      </c>
      <c r="AA514" s="6">
        <v>0</v>
      </c>
      <c r="AB514">
        <v>0</v>
      </c>
      <c r="AC514">
        <v>0</v>
      </c>
      <c r="AD514" s="7">
        <v>11399050</v>
      </c>
      <c r="AE514" s="13">
        <v>0</v>
      </c>
      <c r="AF514" s="8">
        <v>1.35E-2</v>
      </c>
      <c r="AG514" s="6">
        <v>0</v>
      </c>
      <c r="AH514" s="6">
        <v>-156024.49687499998</v>
      </c>
      <c r="AI514" s="9">
        <v>-156024.49687499998</v>
      </c>
      <c r="AJ514" t="s">
        <v>6</v>
      </c>
      <c r="AK514">
        <f t="shared" si="135"/>
        <v>2.2879999999999998</v>
      </c>
      <c r="AL514" s="8">
        <f t="shared" si="136"/>
        <v>3.288E-2</v>
      </c>
      <c r="AM514" s="35">
        <f t="shared" si="137"/>
        <v>1.2879999999999997E-2</v>
      </c>
      <c r="AN514" s="4">
        <f t="shared" si="138"/>
        <v>1.2879999999999997E-2</v>
      </c>
      <c r="AO514" s="36">
        <f t="shared" si="139"/>
        <v>-536030.82704166661</v>
      </c>
      <c r="AP514" s="37">
        <f t="shared" si="122"/>
        <v>-156024.49687499998</v>
      </c>
      <c r="AQ514" s="36">
        <f t="shared" si="140"/>
        <v>-304883.42426388885</v>
      </c>
      <c r="AT514" s="10"/>
      <c r="BU514" s="1"/>
      <c r="CC514" s="11"/>
      <c r="CD514" s="11"/>
    </row>
    <row r="515" spans="1:82" ht="15" customHeight="1" x14ac:dyDescent="0.25">
      <c r="A515">
        <v>18596</v>
      </c>
      <c r="B515" t="s">
        <v>570</v>
      </c>
      <c r="C515" t="s">
        <v>571</v>
      </c>
      <c r="D515">
        <v>11777</v>
      </c>
      <c r="E515" t="s">
        <v>2</v>
      </c>
      <c r="F515" t="s">
        <v>3</v>
      </c>
      <c r="G515" t="s">
        <v>4</v>
      </c>
      <c r="H515" t="s">
        <v>95</v>
      </c>
      <c r="I515" s="1">
        <v>44938</v>
      </c>
      <c r="J515" s="1">
        <v>44942</v>
      </c>
      <c r="K515" s="1">
        <v>45033</v>
      </c>
      <c r="L515" s="1">
        <v>45033</v>
      </c>
      <c r="M515" s="2">
        <v>7348500</v>
      </c>
      <c r="N515" t="s">
        <v>6</v>
      </c>
      <c r="O515" s="12" t="s">
        <v>7</v>
      </c>
      <c r="P515" t="s">
        <v>8</v>
      </c>
      <c r="Q515" s="4">
        <v>1.35E-2</v>
      </c>
      <c r="R515" s="1">
        <v>44729</v>
      </c>
      <c r="S515" s="1">
        <v>44733</v>
      </c>
      <c r="T515" s="1">
        <v>45098</v>
      </c>
      <c r="U515" s="1">
        <v>45098</v>
      </c>
      <c r="V515" s="5">
        <v>1.0138888888888888</v>
      </c>
      <c r="W515">
        <v>365</v>
      </c>
      <c r="X515" s="6">
        <v>0</v>
      </c>
      <c r="Y515" s="6">
        <v>0</v>
      </c>
      <c r="Z515" s="6">
        <v>0</v>
      </c>
      <c r="AA515" s="6">
        <v>0</v>
      </c>
      <c r="AB515">
        <v>0</v>
      </c>
      <c r="AC515">
        <v>0</v>
      </c>
      <c r="AD515" s="7">
        <v>7224750</v>
      </c>
      <c r="AE515" s="13">
        <v>0</v>
      </c>
      <c r="AF515" s="8">
        <v>1.35E-2</v>
      </c>
      <c r="AG515" s="6">
        <v>0</v>
      </c>
      <c r="AH515" s="6">
        <v>-98888.765625</v>
      </c>
      <c r="AI515" s="9">
        <v>-98888.765625</v>
      </c>
      <c r="AJ515" t="s">
        <v>6</v>
      </c>
      <c r="AK515">
        <f t="shared" si="135"/>
        <v>2.2879999999999998</v>
      </c>
      <c r="AL515" s="8">
        <f t="shared" si="136"/>
        <v>3.288E-2</v>
      </c>
      <c r="AM515" s="35">
        <f t="shared" si="137"/>
        <v>1.2879999999999997E-2</v>
      </c>
      <c r="AN515" s="4">
        <f t="shared" si="138"/>
        <v>1.2879999999999997E-2</v>
      </c>
      <c r="AO515" s="36">
        <f t="shared" si="139"/>
        <v>-339737.84812499996</v>
      </c>
      <c r="AP515" s="37">
        <f t="shared" ref="AP515:AP578" si="141">AI515</f>
        <v>-98888.765625</v>
      </c>
      <c r="AQ515" s="36">
        <f t="shared" si="140"/>
        <v>-193235.97312499996</v>
      </c>
      <c r="AT515" s="10"/>
      <c r="BU515" s="1"/>
      <c r="CC515" s="11"/>
      <c r="CD515" s="11"/>
    </row>
    <row r="516" spans="1:82" ht="15" customHeight="1" x14ac:dyDescent="0.25">
      <c r="A516">
        <v>18478</v>
      </c>
      <c r="B516" t="s">
        <v>572</v>
      </c>
      <c r="C516" t="s">
        <v>573</v>
      </c>
      <c r="D516">
        <v>11778</v>
      </c>
      <c r="E516" t="s">
        <v>2</v>
      </c>
      <c r="F516" t="s">
        <v>3</v>
      </c>
      <c r="G516" t="s">
        <v>4</v>
      </c>
      <c r="H516" t="s">
        <v>95</v>
      </c>
      <c r="I516" s="1">
        <v>44938</v>
      </c>
      <c r="J516" s="1">
        <v>44942</v>
      </c>
      <c r="K516" s="1">
        <v>45033</v>
      </c>
      <c r="L516" s="1">
        <v>45033</v>
      </c>
      <c r="M516" s="2">
        <v>6532000</v>
      </c>
      <c r="N516" t="s">
        <v>6</v>
      </c>
      <c r="O516" t="s">
        <v>7</v>
      </c>
      <c r="P516" t="s">
        <v>8</v>
      </c>
      <c r="Q516" s="4">
        <v>1.35E-2</v>
      </c>
      <c r="R516" s="1">
        <v>44729</v>
      </c>
      <c r="S516" s="1">
        <v>44733</v>
      </c>
      <c r="T516" s="1">
        <v>45098</v>
      </c>
      <c r="U516" s="1">
        <v>45098</v>
      </c>
      <c r="V516" s="5">
        <v>1.0138888888888888</v>
      </c>
      <c r="W516">
        <v>365</v>
      </c>
      <c r="X516" s="6">
        <v>0</v>
      </c>
      <c r="Y516" s="6">
        <v>0</v>
      </c>
      <c r="Z516" s="6">
        <v>0</v>
      </c>
      <c r="AA516" s="6">
        <v>0</v>
      </c>
      <c r="AB516">
        <v>0</v>
      </c>
      <c r="AC516">
        <v>0</v>
      </c>
      <c r="AD516" s="7">
        <v>6422000</v>
      </c>
      <c r="AE516" s="13">
        <v>0</v>
      </c>
      <c r="AF516" s="8">
        <v>1.35E-2</v>
      </c>
      <c r="AG516" s="6">
        <v>0</v>
      </c>
      <c r="AH516" s="6">
        <v>-87901.125</v>
      </c>
      <c r="AI516" s="9">
        <v>-87901.125</v>
      </c>
      <c r="AJ516" t="s">
        <v>6</v>
      </c>
      <c r="AK516">
        <f t="shared" si="135"/>
        <v>2.2879999999999998</v>
      </c>
      <c r="AL516" s="8">
        <f t="shared" si="136"/>
        <v>3.288E-2</v>
      </c>
      <c r="AM516" s="35">
        <f t="shared" si="137"/>
        <v>1.2879999999999997E-2</v>
      </c>
      <c r="AN516" s="4">
        <f t="shared" si="138"/>
        <v>1.2879999999999997E-2</v>
      </c>
      <c r="AO516" s="36">
        <f t="shared" si="139"/>
        <v>-301989.1983333333</v>
      </c>
      <c r="AP516" s="37">
        <f t="shared" si="141"/>
        <v>-87901.125</v>
      </c>
      <c r="AQ516" s="36">
        <f t="shared" si="140"/>
        <v>-171765.30944444443</v>
      </c>
      <c r="AT516" s="10"/>
      <c r="BU516" s="1"/>
      <c r="CC516" s="11"/>
      <c r="CD516" s="11"/>
    </row>
    <row r="517" spans="1:82" ht="15" customHeight="1" x14ac:dyDescent="0.25">
      <c r="A517">
        <v>24626</v>
      </c>
      <c r="B517" t="s">
        <v>574</v>
      </c>
      <c r="C517" t="s">
        <v>575</v>
      </c>
      <c r="D517">
        <v>11779</v>
      </c>
      <c r="E517" t="s">
        <v>127</v>
      </c>
      <c r="F517" t="s">
        <v>3</v>
      </c>
      <c r="G517" t="s">
        <v>4</v>
      </c>
      <c r="H517" t="s">
        <v>95</v>
      </c>
      <c r="I517" s="1"/>
      <c r="J517" s="1">
        <v>44927</v>
      </c>
      <c r="K517" s="1">
        <v>44958</v>
      </c>
      <c r="L517" s="1">
        <v>44927</v>
      </c>
      <c r="M517" s="2">
        <v>8051120.29</v>
      </c>
      <c r="N517" t="s">
        <v>6</v>
      </c>
      <c r="O517" s="12">
        <v>1.2500000000000001E-2</v>
      </c>
      <c r="P517" t="s">
        <v>8</v>
      </c>
      <c r="Q517" s="4"/>
      <c r="R517" s="1">
        <v>44927</v>
      </c>
      <c r="S517" s="1">
        <v>44927</v>
      </c>
      <c r="T517" s="1">
        <v>44958</v>
      </c>
      <c r="U517" s="1">
        <v>44927</v>
      </c>
      <c r="V517" s="5">
        <v>8.611111111111111E-2</v>
      </c>
      <c r="W517">
        <v>31</v>
      </c>
      <c r="X517" s="6">
        <v>0</v>
      </c>
      <c r="Y517" s="6">
        <v>0</v>
      </c>
      <c r="Z517" s="6">
        <v>-8666.1364232638898</v>
      </c>
      <c r="AA517" s="6">
        <v>-8666.1364232638898</v>
      </c>
      <c r="AB517">
        <v>0</v>
      </c>
      <c r="AC517">
        <v>0</v>
      </c>
      <c r="AD517" s="7">
        <v>8051120.29</v>
      </c>
      <c r="AE517" s="13">
        <v>1.2500000000000001E-2</v>
      </c>
      <c r="AF517" s="8">
        <v>0</v>
      </c>
      <c r="AG517" s="6">
        <v>0</v>
      </c>
      <c r="AH517" s="6">
        <v>0</v>
      </c>
      <c r="AI517" s="9">
        <v>-8666.1364232638898</v>
      </c>
      <c r="AJ517" t="s">
        <v>6</v>
      </c>
      <c r="AO517" s="9">
        <f t="shared" ref="AO517:AO531" si="142">AI517</f>
        <v>-8666.1364232638898</v>
      </c>
      <c r="AP517" s="37">
        <f t="shared" si="141"/>
        <v>-8666.1364232638898</v>
      </c>
      <c r="AQ517" s="9">
        <f t="shared" ref="AQ517:AQ531" si="143">AI517</f>
        <v>-8666.1364232638898</v>
      </c>
      <c r="AT517" s="10"/>
      <c r="BU517" s="1"/>
      <c r="CC517" s="11"/>
      <c r="CD517" s="11"/>
    </row>
    <row r="518" spans="1:82" ht="15" customHeight="1" x14ac:dyDescent="0.25">
      <c r="A518">
        <v>24627</v>
      </c>
      <c r="B518" t="s">
        <v>574</v>
      </c>
      <c r="C518" t="s">
        <v>575</v>
      </c>
      <c r="D518">
        <v>11779</v>
      </c>
      <c r="E518" t="s">
        <v>127</v>
      </c>
      <c r="F518" t="s">
        <v>3</v>
      </c>
      <c r="G518" t="s">
        <v>4</v>
      </c>
      <c r="H518" t="s">
        <v>95</v>
      </c>
      <c r="I518" s="1"/>
      <c r="J518" s="1">
        <v>44958</v>
      </c>
      <c r="K518" s="1">
        <v>44986</v>
      </c>
      <c r="L518" s="1">
        <v>44958</v>
      </c>
      <c r="M518" s="2">
        <v>7607796.7000000002</v>
      </c>
      <c r="N518" t="s">
        <v>6</v>
      </c>
      <c r="O518" s="12">
        <v>1.2500000000000001E-2</v>
      </c>
      <c r="P518" t="s">
        <v>8</v>
      </c>
      <c r="Q518" s="4"/>
      <c r="R518" s="1">
        <v>44958</v>
      </c>
      <c r="S518" s="1">
        <v>44958</v>
      </c>
      <c r="T518" s="1">
        <v>44986</v>
      </c>
      <c r="U518" s="1">
        <v>44958</v>
      </c>
      <c r="V518" s="5">
        <v>7.7777777777777779E-2</v>
      </c>
      <c r="W518">
        <v>28</v>
      </c>
      <c r="X518" s="6">
        <v>0</v>
      </c>
      <c r="Y518" s="6">
        <v>0</v>
      </c>
      <c r="Z518" s="6">
        <v>-7396.4690138888891</v>
      </c>
      <c r="AA518" s="6">
        <v>-7396.4690138888891</v>
      </c>
      <c r="AB518">
        <v>0</v>
      </c>
      <c r="AC518">
        <v>0</v>
      </c>
      <c r="AD518" s="7">
        <v>7607796.7000000002</v>
      </c>
      <c r="AE518" s="13">
        <v>1.2500000000000001E-2</v>
      </c>
      <c r="AF518" s="8">
        <v>0</v>
      </c>
      <c r="AG518" s="6">
        <v>0</v>
      </c>
      <c r="AH518" s="6">
        <v>0</v>
      </c>
      <c r="AI518" s="9">
        <v>-7396.4690138888891</v>
      </c>
      <c r="AJ518" t="s">
        <v>6</v>
      </c>
      <c r="AO518" s="9">
        <f t="shared" si="142"/>
        <v>-7396.4690138888891</v>
      </c>
      <c r="AP518" s="37">
        <f t="shared" si="141"/>
        <v>-7396.4690138888891</v>
      </c>
      <c r="AQ518" s="9">
        <f t="shared" si="143"/>
        <v>-7396.4690138888891</v>
      </c>
      <c r="AT518" s="10"/>
      <c r="BU518" s="1"/>
      <c r="CC518" s="11"/>
      <c r="CD518" s="11"/>
    </row>
    <row r="519" spans="1:82" ht="15" customHeight="1" x14ac:dyDescent="0.25">
      <c r="A519">
        <v>24628</v>
      </c>
      <c r="B519" t="s">
        <v>574</v>
      </c>
      <c r="C519" t="s">
        <v>575</v>
      </c>
      <c r="D519">
        <v>11779</v>
      </c>
      <c r="E519" t="s">
        <v>127</v>
      </c>
      <c r="F519" t="s">
        <v>3</v>
      </c>
      <c r="G519" t="s">
        <v>4</v>
      </c>
      <c r="H519" t="s">
        <v>95</v>
      </c>
      <c r="I519" s="1"/>
      <c r="J519" s="1">
        <v>44986</v>
      </c>
      <c r="K519" s="1">
        <v>45017</v>
      </c>
      <c r="L519" s="1">
        <v>44986</v>
      </c>
      <c r="M519" s="2">
        <v>7164009.79</v>
      </c>
      <c r="N519" t="s">
        <v>6</v>
      </c>
      <c r="O519" s="12">
        <v>1.2500000000000001E-2</v>
      </c>
      <c r="P519" t="s">
        <v>8</v>
      </c>
      <c r="Q519" s="4"/>
      <c r="R519" s="1">
        <v>44986</v>
      </c>
      <c r="S519" s="1">
        <v>44986</v>
      </c>
      <c r="T519" s="1">
        <v>45017</v>
      </c>
      <c r="U519" s="1">
        <v>44986</v>
      </c>
      <c r="V519" s="5">
        <v>8.611111111111111E-2</v>
      </c>
      <c r="W519">
        <v>31</v>
      </c>
      <c r="X519" s="6">
        <v>0</v>
      </c>
      <c r="Y519" s="6">
        <v>0</v>
      </c>
      <c r="Z519" s="6">
        <v>-7711.2605378472226</v>
      </c>
      <c r="AA519" s="6">
        <v>-7711.2605378472226</v>
      </c>
      <c r="AB519">
        <v>0</v>
      </c>
      <c r="AC519">
        <v>0</v>
      </c>
      <c r="AD519" s="7">
        <v>7164009.79</v>
      </c>
      <c r="AE519" s="13">
        <v>1.2500000000000001E-2</v>
      </c>
      <c r="AF519" s="8">
        <v>0</v>
      </c>
      <c r="AG519" s="6">
        <v>0</v>
      </c>
      <c r="AH519" s="6">
        <v>0</v>
      </c>
      <c r="AI519" s="9">
        <v>-7711.2605378472226</v>
      </c>
      <c r="AJ519" t="s">
        <v>6</v>
      </c>
      <c r="AO519" s="9">
        <f t="shared" si="142"/>
        <v>-7711.2605378472226</v>
      </c>
      <c r="AP519" s="37">
        <f t="shared" si="141"/>
        <v>-7711.2605378472226</v>
      </c>
      <c r="AQ519" s="9">
        <f t="shared" si="143"/>
        <v>-7711.2605378472226</v>
      </c>
      <c r="AT519" s="10"/>
      <c r="BU519" s="1"/>
      <c r="CC519" s="11"/>
      <c r="CD519" s="11"/>
    </row>
    <row r="520" spans="1:82" ht="15" customHeight="1" x14ac:dyDescent="0.25">
      <c r="A520">
        <v>24629</v>
      </c>
      <c r="B520" t="s">
        <v>574</v>
      </c>
      <c r="C520" t="s">
        <v>575</v>
      </c>
      <c r="D520">
        <v>11779</v>
      </c>
      <c r="E520" t="s">
        <v>127</v>
      </c>
      <c r="F520" t="s">
        <v>3</v>
      </c>
      <c r="G520" t="s">
        <v>4</v>
      </c>
      <c r="H520" t="s">
        <v>95</v>
      </c>
      <c r="I520" s="1"/>
      <c r="J520" s="1">
        <v>45017</v>
      </c>
      <c r="K520" s="1">
        <v>45047</v>
      </c>
      <c r="L520" s="1">
        <v>45017</v>
      </c>
      <c r="M520" s="2">
        <v>6719759.0899999999</v>
      </c>
      <c r="N520" t="s">
        <v>6</v>
      </c>
      <c r="O520" s="12">
        <v>1.2500000000000001E-2</v>
      </c>
      <c r="P520" t="s">
        <v>8</v>
      </c>
      <c r="Q520" s="4"/>
      <c r="R520" s="1">
        <v>45017</v>
      </c>
      <c r="S520" s="1">
        <v>45017</v>
      </c>
      <c r="T520" s="1">
        <v>45047</v>
      </c>
      <c r="U520" s="1">
        <v>45017</v>
      </c>
      <c r="V520" s="5">
        <v>8.3333333333333329E-2</v>
      </c>
      <c r="W520">
        <v>30</v>
      </c>
      <c r="X520" s="6">
        <v>0</v>
      </c>
      <c r="Y520" s="6">
        <v>0</v>
      </c>
      <c r="Z520" s="6">
        <v>-6999.7490520833326</v>
      </c>
      <c r="AA520" s="6">
        <v>-6999.7490520833326</v>
      </c>
      <c r="AB520">
        <v>0</v>
      </c>
      <c r="AC520">
        <v>0</v>
      </c>
      <c r="AD520" s="7">
        <v>6719759.0899999999</v>
      </c>
      <c r="AE520" s="13">
        <v>1.2500000000000001E-2</v>
      </c>
      <c r="AF520" s="8">
        <v>0</v>
      </c>
      <c r="AG520" s="6">
        <v>0</v>
      </c>
      <c r="AH520" s="6">
        <v>0</v>
      </c>
      <c r="AI520" s="9">
        <v>-6999.7490520833326</v>
      </c>
      <c r="AJ520" t="s">
        <v>6</v>
      </c>
      <c r="AO520" s="9">
        <f t="shared" si="142"/>
        <v>-6999.7490520833326</v>
      </c>
      <c r="AP520" s="37">
        <f t="shared" si="141"/>
        <v>-6999.7490520833326</v>
      </c>
      <c r="AQ520" s="9">
        <f t="shared" si="143"/>
        <v>-6999.7490520833326</v>
      </c>
      <c r="AT520" s="10"/>
      <c r="BU520" s="1"/>
      <c r="CC520" s="11"/>
      <c r="CD520" s="11"/>
    </row>
    <row r="521" spans="1:82" ht="15" customHeight="1" x14ac:dyDescent="0.25">
      <c r="A521">
        <v>24630</v>
      </c>
      <c r="B521" t="s">
        <v>574</v>
      </c>
      <c r="C521" t="s">
        <v>575</v>
      </c>
      <c r="D521">
        <v>11779</v>
      </c>
      <c r="E521" t="s">
        <v>127</v>
      </c>
      <c r="F521" t="s">
        <v>3</v>
      </c>
      <c r="G521" t="s">
        <v>4</v>
      </c>
      <c r="H521" t="s">
        <v>95</v>
      </c>
      <c r="I521" s="1"/>
      <c r="J521" s="1">
        <v>45047</v>
      </c>
      <c r="K521" s="1">
        <v>45078</v>
      </c>
      <c r="L521" s="1">
        <v>45047</v>
      </c>
      <c r="M521" s="2">
        <v>6275044.1100000003</v>
      </c>
      <c r="N521" t="s">
        <v>6</v>
      </c>
      <c r="O521" s="12">
        <v>1.2500000000000001E-2</v>
      </c>
      <c r="P521" t="s">
        <v>8</v>
      </c>
      <c r="Q521" s="4"/>
      <c r="R521" s="1">
        <v>45047</v>
      </c>
      <c r="S521" s="1">
        <v>45047</v>
      </c>
      <c r="T521" s="1">
        <v>45078</v>
      </c>
      <c r="U521" s="1">
        <v>45047</v>
      </c>
      <c r="V521" s="5">
        <v>8.611111111111111E-2</v>
      </c>
      <c r="W521">
        <v>31</v>
      </c>
      <c r="X521" s="6">
        <v>0</v>
      </c>
      <c r="Y521" s="6">
        <v>0</v>
      </c>
      <c r="Z521" s="6">
        <v>-6754.3877572916672</v>
      </c>
      <c r="AA521" s="6">
        <v>-6754.3877572916672</v>
      </c>
      <c r="AB521">
        <v>0</v>
      </c>
      <c r="AC521">
        <v>0</v>
      </c>
      <c r="AD521" s="7">
        <v>6275044.1100000003</v>
      </c>
      <c r="AE521" s="13">
        <v>1.2500000000000001E-2</v>
      </c>
      <c r="AF521" s="8">
        <v>0</v>
      </c>
      <c r="AG521" s="6">
        <v>0</v>
      </c>
      <c r="AH521" s="6">
        <v>0</v>
      </c>
      <c r="AI521" s="9">
        <v>-6754.3877572916672</v>
      </c>
      <c r="AJ521" t="s">
        <v>6</v>
      </c>
      <c r="AO521" s="9">
        <f t="shared" si="142"/>
        <v>-6754.3877572916672</v>
      </c>
      <c r="AP521" s="37">
        <f t="shared" si="141"/>
        <v>-6754.3877572916672</v>
      </c>
      <c r="AQ521" s="9">
        <f t="shared" si="143"/>
        <v>-6754.3877572916672</v>
      </c>
      <c r="AT521" s="10"/>
      <c r="BU521" s="1"/>
      <c r="CC521" s="11"/>
      <c r="CD521" s="11"/>
    </row>
    <row r="522" spans="1:82" ht="15" customHeight="1" x14ac:dyDescent="0.25">
      <c r="A522">
        <v>24698</v>
      </c>
      <c r="B522" t="s">
        <v>576</v>
      </c>
      <c r="C522" t="s">
        <v>577</v>
      </c>
      <c r="D522">
        <v>11780</v>
      </c>
      <c r="E522" t="s">
        <v>127</v>
      </c>
      <c r="F522" t="s">
        <v>3</v>
      </c>
      <c r="G522" t="s">
        <v>4</v>
      </c>
      <c r="H522" t="s">
        <v>482</v>
      </c>
      <c r="I522" s="1"/>
      <c r="J522" s="1">
        <v>44927</v>
      </c>
      <c r="K522" s="1">
        <v>44958</v>
      </c>
      <c r="L522" s="1">
        <v>44927</v>
      </c>
      <c r="M522" s="2">
        <v>4597278.5199999996</v>
      </c>
      <c r="N522" t="s">
        <v>6</v>
      </c>
      <c r="O522" s="12">
        <v>1.2E-2</v>
      </c>
      <c r="P522" t="s">
        <v>8</v>
      </c>
      <c r="Q522" s="4"/>
      <c r="R522" s="1">
        <v>44927</v>
      </c>
      <c r="S522" s="1">
        <v>44927</v>
      </c>
      <c r="T522" s="1">
        <v>44958</v>
      </c>
      <c r="U522" s="1">
        <v>44927</v>
      </c>
      <c r="V522" s="5">
        <v>8.611111111111111E-2</v>
      </c>
      <c r="W522">
        <v>31</v>
      </c>
      <c r="X522" s="6">
        <v>0</v>
      </c>
      <c r="Y522" s="6">
        <v>0</v>
      </c>
      <c r="Z522" s="6">
        <v>-4750.5211373333332</v>
      </c>
      <c r="AA522" s="6">
        <v>-4750.5211373333332</v>
      </c>
      <c r="AB522">
        <v>0</v>
      </c>
      <c r="AC522">
        <v>0</v>
      </c>
      <c r="AD522" s="7">
        <v>4597278.5199999996</v>
      </c>
      <c r="AE522" s="13">
        <v>1.2E-2</v>
      </c>
      <c r="AF522" s="8">
        <v>0</v>
      </c>
      <c r="AG522" s="6">
        <v>0</v>
      </c>
      <c r="AH522" s="6">
        <v>0</v>
      </c>
      <c r="AI522" s="9">
        <v>-4750.5211373333332</v>
      </c>
      <c r="AJ522" t="s">
        <v>6</v>
      </c>
      <c r="AO522" s="9">
        <f t="shared" si="142"/>
        <v>-4750.5211373333332</v>
      </c>
      <c r="AP522" s="37">
        <f t="shared" si="141"/>
        <v>-4750.5211373333332</v>
      </c>
      <c r="AQ522" s="9">
        <f t="shared" si="143"/>
        <v>-4750.5211373333332</v>
      </c>
      <c r="AT522" s="10"/>
      <c r="BU522" s="1"/>
      <c r="CC522" s="11"/>
      <c r="CD522" s="11"/>
    </row>
    <row r="523" spans="1:82" ht="15" customHeight="1" x14ac:dyDescent="0.25">
      <c r="A523">
        <v>24699</v>
      </c>
      <c r="B523" t="s">
        <v>576</v>
      </c>
      <c r="C523" t="s">
        <v>577</v>
      </c>
      <c r="D523">
        <v>11780</v>
      </c>
      <c r="E523" t="s">
        <v>127</v>
      </c>
      <c r="F523" t="s">
        <v>3</v>
      </c>
      <c r="G523" t="s">
        <v>4</v>
      </c>
      <c r="H523" t="s">
        <v>482</v>
      </c>
      <c r="I523" s="1"/>
      <c r="J523" s="1">
        <v>44958</v>
      </c>
      <c r="K523" s="1">
        <v>44986</v>
      </c>
      <c r="L523" s="1">
        <v>44958</v>
      </c>
      <c r="M523" s="2">
        <v>4344039.04</v>
      </c>
      <c r="N523" t="s">
        <v>6</v>
      </c>
      <c r="O523" s="12">
        <v>1.2E-2</v>
      </c>
      <c r="P523" t="s">
        <v>8</v>
      </c>
      <c r="Q523" s="4"/>
      <c r="R523" s="1">
        <v>44958</v>
      </c>
      <c r="S523" s="1">
        <v>44958</v>
      </c>
      <c r="T523" s="1">
        <v>44986</v>
      </c>
      <c r="U523" s="1">
        <v>44958</v>
      </c>
      <c r="V523" s="5">
        <v>7.7777777777777779E-2</v>
      </c>
      <c r="W523">
        <v>28</v>
      </c>
      <c r="X523" s="6">
        <v>0</v>
      </c>
      <c r="Y523" s="6">
        <v>0</v>
      </c>
      <c r="Z523" s="6">
        <v>-4054.4364373333337</v>
      </c>
      <c r="AA523" s="6">
        <v>-4054.4364373333337</v>
      </c>
      <c r="AB523">
        <v>0</v>
      </c>
      <c r="AC523">
        <v>0</v>
      </c>
      <c r="AD523" s="7">
        <v>4344039.04</v>
      </c>
      <c r="AE523" s="13">
        <v>1.2E-2</v>
      </c>
      <c r="AF523" s="8">
        <v>0</v>
      </c>
      <c r="AG523" s="6">
        <v>0</v>
      </c>
      <c r="AH523" s="6">
        <v>0</v>
      </c>
      <c r="AI523" s="9">
        <v>-4054.4364373333337</v>
      </c>
      <c r="AJ523" t="s">
        <v>6</v>
      </c>
      <c r="AO523" s="9">
        <f t="shared" si="142"/>
        <v>-4054.4364373333337</v>
      </c>
      <c r="AP523" s="37">
        <f t="shared" si="141"/>
        <v>-4054.4364373333337</v>
      </c>
      <c r="AQ523" s="9">
        <f t="shared" si="143"/>
        <v>-4054.4364373333337</v>
      </c>
      <c r="AT523" s="10"/>
      <c r="BU523" s="1"/>
      <c r="CC523" s="11"/>
      <c r="CD523" s="11"/>
    </row>
    <row r="524" spans="1:82" ht="15" customHeight="1" x14ac:dyDescent="0.25">
      <c r="A524">
        <v>24700</v>
      </c>
      <c r="B524" t="s">
        <v>576</v>
      </c>
      <c r="C524" t="s">
        <v>577</v>
      </c>
      <c r="D524">
        <v>11780</v>
      </c>
      <c r="E524" t="s">
        <v>127</v>
      </c>
      <c r="F524" t="s">
        <v>3</v>
      </c>
      <c r="G524" t="s">
        <v>4</v>
      </c>
      <c r="H524" t="s">
        <v>482</v>
      </c>
      <c r="I524" s="1"/>
      <c r="J524" s="1">
        <v>44986</v>
      </c>
      <c r="K524" s="1">
        <v>45017</v>
      </c>
      <c r="L524" s="1">
        <v>44986</v>
      </c>
      <c r="M524" s="2">
        <v>4090546.32</v>
      </c>
      <c r="N524" t="s">
        <v>6</v>
      </c>
      <c r="O524" s="12">
        <v>1.2E-2</v>
      </c>
      <c r="P524" t="s">
        <v>8</v>
      </c>
      <c r="Q524" s="4"/>
      <c r="R524" s="1">
        <v>44986</v>
      </c>
      <c r="S524" s="1">
        <v>44986</v>
      </c>
      <c r="T524" s="1">
        <v>45017</v>
      </c>
      <c r="U524" s="1">
        <v>44986</v>
      </c>
      <c r="V524" s="5">
        <v>8.611111111111111E-2</v>
      </c>
      <c r="W524">
        <v>31</v>
      </c>
      <c r="X524" s="6">
        <v>0</v>
      </c>
      <c r="Y524" s="6">
        <v>0</v>
      </c>
      <c r="Z524" s="6">
        <v>-4226.8978640000005</v>
      </c>
      <c r="AA524" s="6">
        <v>-4226.8978640000005</v>
      </c>
      <c r="AB524">
        <v>0</v>
      </c>
      <c r="AC524">
        <v>0</v>
      </c>
      <c r="AD524" s="7">
        <v>4090546.32</v>
      </c>
      <c r="AE524" s="13">
        <v>1.2E-2</v>
      </c>
      <c r="AF524" s="8">
        <v>0</v>
      </c>
      <c r="AG524" s="6">
        <v>0</v>
      </c>
      <c r="AH524" s="6">
        <v>0</v>
      </c>
      <c r="AI524" s="9">
        <v>-4226.8978640000005</v>
      </c>
      <c r="AJ524" t="s">
        <v>6</v>
      </c>
      <c r="AO524" s="9">
        <f t="shared" si="142"/>
        <v>-4226.8978640000005</v>
      </c>
      <c r="AP524" s="37">
        <f t="shared" si="141"/>
        <v>-4226.8978640000005</v>
      </c>
      <c r="AQ524" s="9">
        <f t="shared" si="143"/>
        <v>-4226.8978640000005</v>
      </c>
      <c r="AT524" s="10"/>
      <c r="BU524" s="1"/>
      <c r="CC524" s="11"/>
      <c r="CD524" s="11"/>
    </row>
    <row r="525" spans="1:82" ht="15" customHeight="1" x14ac:dyDescent="0.25">
      <c r="A525">
        <v>24701</v>
      </c>
      <c r="B525" t="s">
        <v>576</v>
      </c>
      <c r="C525" t="s">
        <v>577</v>
      </c>
      <c r="D525">
        <v>11780</v>
      </c>
      <c r="E525" t="s">
        <v>127</v>
      </c>
      <c r="F525" t="s">
        <v>3</v>
      </c>
      <c r="G525" t="s">
        <v>4</v>
      </c>
      <c r="H525" t="s">
        <v>482</v>
      </c>
      <c r="I525" s="1"/>
      <c r="J525" s="1">
        <v>45017</v>
      </c>
      <c r="K525" s="1">
        <v>45047</v>
      </c>
      <c r="L525" s="1">
        <v>45017</v>
      </c>
      <c r="M525" s="2">
        <v>3836800.1</v>
      </c>
      <c r="N525" t="s">
        <v>6</v>
      </c>
      <c r="O525" s="12">
        <v>1.2E-2</v>
      </c>
      <c r="P525" t="s">
        <v>8</v>
      </c>
      <c r="Q525" s="4"/>
      <c r="R525" s="1">
        <v>45017</v>
      </c>
      <c r="S525" s="1">
        <v>45017</v>
      </c>
      <c r="T525" s="1">
        <v>45047</v>
      </c>
      <c r="U525" s="1">
        <v>45017</v>
      </c>
      <c r="V525" s="5">
        <v>8.3333333333333329E-2</v>
      </c>
      <c r="W525">
        <v>30</v>
      </c>
      <c r="X525" s="6">
        <v>0</v>
      </c>
      <c r="Y525" s="6">
        <v>0</v>
      </c>
      <c r="Z525" s="6">
        <v>-3836.8001000000004</v>
      </c>
      <c r="AA525" s="6">
        <v>-3836.8001000000004</v>
      </c>
      <c r="AB525">
        <v>0</v>
      </c>
      <c r="AC525">
        <v>0</v>
      </c>
      <c r="AD525" s="7">
        <v>3836800.1</v>
      </c>
      <c r="AE525" s="13">
        <v>1.2E-2</v>
      </c>
      <c r="AF525" s="8">
        <v>0</v>
      </c>
      <c r="AG525" s="6">
        <v>0</v>
      </c>
      <c r="AH525" s="6">
        <v>0</v>
      </c>
      <c r="AI525" s="9">
        <v>-3836.8001000000004</v>
      </c>
      <c r="AJ525" t="s">
        <v>6</v>
      </c>
      <c r="AO525" s="9">
        <f t="shared" si="142"/>
        <v>-3836.8001000000004</v>
      </c>
      <c r="AP525" s="37">
        <f t="shared" si="141"/>
        <v>-3836.8001000000004</v>
      </c>
      <c r="AQ525" s="9">
        <f t="shared" si="143"/>
        <v>-3836.8001000000004</v>
      </c>
      <c r="AT525" s="10"/>
      <c r="BU525" s="1"/>
      <c r="CC525" s="11"/>
      <c r="CD525" s="11"/>
    </row>
    <row r="526" spans="1:82" ht="15" customHeight="1" x14ac:dyDescent="0.25">
      <c r="A526">
        <v>24702</v>
      </c>
      <c r="B526" t="s">
        <v>576</v>
      </c>
      <c r="C526" t="s">
        <v>577</v>
      </c>
      <c r="D526">
        <v>11780</v>
      </c>
      <c r="E526" t="s">
        <v>127</v>
      </c>
      <c r="F526" t="s">
        <v>3</v>
      </c>
      <c r="G526" t="s">
        <v>4</v>
      </c>
      <c r="H526" t="s">
        <v>482</v>
      </c>
      <c r="I526" s="1"/>
      <c r="J526" s="1">
        <v>45047</v>
      </c>
      <c r="K526" s="1">
        <v>45078</v>
      </c>
      <c r="L526" s="1">
        <v>45047</v>
      </c>
      <c r="M526" s="2">
        <v>3582800.12</v>
      </c>
      <c r="N526" t="s">
        <v>6</v>
      </c>
      <c r="O526" s="12">
        <v>1.2E-2</v>
      </c>
      <c r="P526" t="s">
        <v>8</v>
      </c>
      <c r="Q526" s="4"/>
      <c r="R526" s="1">
        <v>45047</v>
      </c>
      <c r="S526" s="1">
        <v>45047</v>
      </c>
      <c r="T526" s="1">
        <v>45078</v>
      </c>
      <c r="U526" s="1">
        <v>45047</v>
      </c>
      <c r="V526" s="5">
        <v>8.611111111111111E-2</v>
      </c>
      <c r="W526">
        <v>31</v>
      </c>
      <c r="X526" s="6">
        <v>0</v>
      </c>
      <c r="Y526" s="6">
        <v>0</v>
      </c>
      <c r="Z526" s="6">
        <v>-3702.2267906666671</v>
      </c>
      <c r="AA526" s="6">
        <v>-3702.2267906666671</v>
      </c>
      <c r="AB526">
        <v>0</v>
      </c>
      <c r="AC526">
        <v>0</v>
      </c>
      <c r="AD526" s="7">
        <v>3582800.12</v>
      </c>
      <c r="AE526" s="13">
        <v>1.2E-2</v>
      </c>
      <c r="AF526" s="8">
        <v>0</v>
      </c>
      <c r="AG526" s="6">
        <v>0</v>
      </c>
      <c r="AH526" s="6">
        <v>0</v>
      </c>
      <c r="AI526" s="9">
        <v>-3702.2267906666671</v>
      </c>
      <c r="AJ526" t="s">
        <v>6</v>
      </c>
      <c r="AO526" s="9">
        <f t="shared" si="142"/>
        <v>-3702.2267906666671</v>
      </c>
      <c r="AP526" s="37">
        <f t="shared" si="141"/>
        <v>-3702.2267906666671</v>
      </c>
      <c r="AQ526" s="9">
        <f t="shared" si="143"/>
        <v>-3702.2267906666671</v>
      </c>
      <c r="AT526" s="10"/>
      <c r="BU526" s="1"/>
      <c r="CC526" s="11"/>
      <c r="CD526" s="11"/>
    </row>
    <row r="527" spans="1:82" ht="15" customHeight="1" x14ac:dyDescent="0.25">
      <c r="A527">
        <v>24770</v>
      </c>
      <c r="B527" t="s">
        <v>578</v>
      </c>
      <c r="C527" t="s">
        <v>579</v>
      </c>
      <c r="D527">
        <v>11781</v>
      </c>
      <c r="E527" t="s">
        <v>127</v>
      </c>
      <c r="F527" t="s">
        <v>3</v>
      </c>
      <c r="G527" t="s">
        <v>4</v>
      </c>
      <c r="H527" t="s">
        <v>482</v>
      </c>
      <c r="I527" s="1"/>
      <c r="J527" s="1">
        <v>44927</v>
      </c>
      <c r="K527" s="1">
        <v>44958</v>
      </c>
      <c r="L527" s="1">
        <v>44927</v>
      </c>
      <c r="M527" s="2">
        <v>1630042.42</v>
      </c>
      <c r="N527" t="s">
        <v>6</v>
      </c>
      <c r="O527" s="12">
        <v>1.2999999999999999E-2</v>
      </c>
      <c r="P527" t="s">
        <v>8</v>
      </c>
      <c r="Q527" s="4"/>
      <c r="R527" s="1">
        <v>44927</v>
      </c>
      <c r="S527" s="1">
        <v>44927</v>
      </c>
      <c r="T527" s="1">
        <v>44958</v>
      </c>
      <c r="U527" s="1">
        <v>44927</v>
      </c>
      <c r="V527" s="5">
        <v>8.611111111111111E-2</v>
      </c>
      <c r="W527">
        <v>31</v>
      </c>
      <c r="X527" s="6">
        <v>0</v>
      </c>
      <c r="Y527" s="6">
        <v>0</v>
      </c>
      <c r="Z527" s="6">
        <v>-1824.7419312777777</v>
      </c>
      <c r="AA527" s="6">
        <v>-1824.7419312777777</v>
      </c>
      <c r="AB527">
        <v>0</v>
      </c>
      <c r="AC527">
        <v>0</v>
      </c>
      <c r="AD527" s="7">
        <v>1630042.42</v>
      </c>
      <c r="AE527" s="13">
        <v>1.2999999999999999E-2</v>
      </c>
      <c r="AF527" s="8">
        <v>0</v>
      </c>
      <c r="AG527" s="6">
        <v>0</v>
      </c>
      <c r="AH527" s="6">
        <v>0</v>
      </c>
      <c r="AI527" s="9">
        <v>-1824.7419312777777</v>
      </c>
      <c r="AJ527" t="s">
        <v>6</v>
      </c>
      <c r="AO527" s="9">
        <f t="shared" si="142"/>
        <v>-1824.7419312777777</v>
      </c>
      <c r="AP527" s="37">
        <f t="shared" si="141"/>
        <v>-1824.7419312777777</v>
      </c>
      <c r="AQ527" s="9">
        <f t="shared" si="143"/>
        <v>-1824.7419312777777</v>
      </c>
      <c r="AT527" s="10"/>
      <c r="BU527" s="1"/>
      <c r="CC527" s="11"/>
      <c r="CD527" s="11"/>
    </row>
    <row r="528" spans="1:82" ht="15" customHeight="1" x14ac:dyDescent="0.25">
      <c r="A528">
        <v>24771</v>
      </c>
      <c r="B528" t="s">
        <v>578</v>
      </c>
      <c r="C528" t="s">
        <v>579</v>
      </c>
      <c r="D528">
        <v>11781</v>
      </c>
      <c r="E528" t="s">
        <v>127</v>
      </c>
      <c r="F528" t="s">
        <v>3</v>
      </c>
      <c r="G528" t="s">
        <v>4</v>
      </c>
      <c r="H528" t="s">
        <v>482</v>
      </c>
      <c r="I528" s="1"/>
      <c r="J528" s="1">
        <v>44958</v>
      </c>
      <c r="K528" s="1">
        <v>44986</v>
      </c>
      <c r="L528" s="1">
        <v>44958</v>
      </c>
      <c r="M528" s="2">
        <v>1540316.36</v>
      </c>
      <c r="N528" t="s">
        <v>6</v>
      </c>
      <c r="O528" s="12">
        <v>1.2999999999999999E-2</v>
      </c>
      <c r="P528" t="s">
        <v>8</v>
      </c>
      <c r="Q528" s="4"/>
      <c r="R528" s="1">
        <v>44958</v>
      </c>
      <c r="S528" s="1">
        <v>44958</v>
      </c>
      <c r="T528" s="1">
        <v>44986</v>
      </c>
      <c r="U528" s="1">
        <v>44958</v>
      </c>
      <c r="V528" s="5">
        <v>7.7777777777777779E-2</v>
      </c>
      <c r="W528">
        <v>28</v>
      </c>
      <c r="X528" s="6">
        <v>0</v>
      </c>
      <c r="Y528" s="6">
        <v>0</v>
      </c>
      <c r="Z528" s="6">
        <v>-1557.4309862222224</v>
      </c>
      <c r="AA528" s="6">
        <v>-1557.4309862222224</v>
      </c>
      <c r="AB528">
        <v>0</v>
      </c>
      <c r="AC528">
        <v>0</v>
      </c>
      <c r="AD528" s="7">
        <v>1540316.36</v>
      </c>
      <c r="AE528" s="13">
        <v>1.2999999999999999E-2</v>
      </c>
      <c r="AF528" s="8">
        <v>0</v>
      </c>
      <c r="AG528" s="6">
        <v>0</v>
      </c>
      <c r="AH528" s="6">
        <v>0</v>
      </c>
      <c r="AI528" s="9">
        <v>-1557.4309862222224</v>
      </c>
      <c r="AJ528" t="s">
        <v>6</v>
      </c>
      <c r="AO528" s="9">
        <f t="shared" si="142"/>
        <v>-1557.4309862222224</v>
      </c>
      <c r="AP528" s="37">
        <f t="shared" si="141"/>
        <v>-1557.4309862222224</v>
      </c>
      <c r="AQ528" s="9">
        <f t="shared" si="143"/>
        <v>-1557.4309862222224</v>
      </c>
      <c r="AT528" s="10"/>
      <c r="BU528" s="1"/>
      <c r="CC528" s="11"/>
      <c r="CD528" s="11"/>
    </row>
    <row r="529" spans="1:82" ht="15" customHeight="1" x14ac:dyDescent="0.25">
      <c r="A529">
        <v>24772</v>
      </c>
      <c r="B529" t="s">
        <v>578</v>
      </c>
      <c r="C529" t="s">
        <v>579</v>
      </c>
      <c r="D529">
        <v>11781</v>
      </c>
      <c r="E529" t="s">
        <v>127</v>
      </c>
      <c r="F529" t="s">
        <v>3</v>
      </c>
      <c r="G529" t="s">
        <v>4</v>
      </c>
      <c r="H529" t="s">
        <v>482</v>
      </c>
      <c r="I529" s="1"/>
      <c r="J529" s="1">
        <v>44986</v>
      </c>
      <c r="K529" s="1">
        <v>45017</v>
      </c>
      <c r="L529" s="1">
        <v>44986</v>
      </c>
      <c r="M529" s="2">
        <v>1450493.1</v>
      </c>
      <c r="N529" t="s">
        <v>6</v>
      </c>
      <c r="O529" s="12">
        <v>1.2999999999999999E-2</v>
      </c>
      <c r="P529" t="s">
        <v>8</v>
      </c>
      <c r="Q529" s="4"/>
      <c r="R529" s="1">
        <v>44986</v>
      </c>
      <c r="S529" s="1">
        <v>44986</v>
      </c>
      <c r="T529" s="1">
        <v>45017</v>
      </c>
      <c r="U529" s="1">
        <v>44986</v>
      </c>
      <c r="V529" s="5">
        <v>8.611111111111111E-2</v>
      </c>
      <c r="W529">
        <v>31</v>
      </c>
      <c r="X529" s="6">
        <v>0</v>
      </c>
      <c r="Y529" s="6">
        <v>0</v>
      </c>
      <c r="Z529" s="6">
        <v>-1623.7464425000001</v>
      </c>
      <c r="AA529" s="6">
        <v>-1623.7464425000001</v>
      </c>
      <c r="AB529">
        <v>0</v>
      </c>
      <c r="AC529">
        <v>0</v>
      </c>
      <c r="AD529" s="7">
        <v>1450493.1</v>
      </c>
      <c r="AE529" s="13">
        <v>1.2999999999999999E-2</v>
      </c>
      <c r="AF529" s="8">
        <v>0</v>
      </c>
      <c r="AG529" s="6">
        <v>0</v>
      </c>
      <c r="AH529" s="6">
        <v>0</v>
      </c>
      <c r="AI529" s="9">
        <v>-1623.7464425000001</v>
      </c>
      <c r="AJ529" t="s">
        <v>6</v>
      </c>
      <c r="AO529" s="9">
        <f t="shared" si="142"/>
        <v>-1623.7464425000001</v>
      </c>
      <c r="AP529" s="37">
        <f t="shared" si="141"/>
        <v>-1623.7464425000001</v>
      </c>
      <c r="AQ529" s="9">
        <f t="shared" si="143"/>
        <v>-1623.7464425000001</v>
      </c>
      <c r="AT529" s="10"/>
      <c r="BU529" s="1"/>
      <c r="CC529" s="11"/>
      <c r="CD529" s="11"/>
    </row>
    <row r="530" spans="1:82" ht="15" customHeight="1" x14ac:dyDescent="0.25">
      <c r="A530">
        <v>24773</v>
      </c>
      <c r="B530" t="s">
        <v>578</v>
      </c>
      <c r="C530" t="s">
        <v>579</v>
      </c>
      <c r="D530">
        <v>11781</v>
      </c>
      <c r="E530" t="s">
        <v>127</v>
      </c>
      <c r="F530" t="s">
        <v>3</v>
      </c>
      <c r="G530" t="s">
        <v>4</v>
      </c>
      <c r="H530" t="s">
        <v>482</v>
      </c>
      <c r="I530" s="1"/>
      <c r="J530" s="1">
        <v>45017</v>
      </c>
      <c r="K530" s="1">
        <v>45047</v>
      </c>
      <c r="L530" s="1">
        <v>45017</v>
      </c>
      <c r="M530" s="2">
        <v>1360572.52</v>
      </c>
      <c r="N530" t="s">
        <v>6</v>
      </c>
      <c r="O530" s="12">
        <v>1.2999999999999999E-2</v>
      </c>
      <c r="P530" t="s">
        <v>8</v>
      </c>
      <c r="Q530" s="4"/>
      <c r="R530" s="1">
        <v>45017</v>
      </c>
      <c r="S530" s="1">
        <v>45017</v>
      </c>
      <c r="T530" s="1">
        <v>45047</v>
      </c>
      <c r="U530" s="1">
        <v>45017</v>
      </c>
      <c r="V530" s="5">
        <v>8.3333333333333329E-2</v>
      </c>
      <c r="W530">
        <v>30</v>
      </c>
      <c r="X530" s="6">
        <v>0</v>
      </c>
      <c r="Y530" s="6">
        <v>0</v>
      </c>
      <c r="Z530" s="6">
        <v>-1473.953563333333</v>
      </c>
      <c r="AA530" s="6">
        <v>-1473.953563333333</v>
      </c>
      <c r="AB530">
        <v>0</v>
      </c>
      <c r="AC530">
        <v>0</v>
      </c>
      <c r="AD530" s="7">
        <v>1360572.52</v>
      </c>
      <c r="AE530" s="13">
        <v>1.2999999999999999E-2</v>
      </c>
      <c r="AF530" s="8">
        <v>0</v>
      </c>
      <c r="AG530" s="6">
        <v>0</v>
      </c>
      <c r="AH530" s="6">
        <v>0</v>
      </c>
      <c r="AI530" s="9">
        <v>-1473.953563333333</v>
      </c>
      <c r="AJ530" t="s">
        <v>6</v>
      </c>
      <c r="AO530" s="9">
        <f t="shared" si="142"/>
        <v>-1473.953563333333</v>
      </c>
      <c r="AP530" s="37">
        <f t="shared" si="141"/>
        <v>-1473.953563333333</v>
      </c>
      <c r="AQ530" s="9">
        <f t="shared" si="143"/>
        <v>-1473.953563333333</v>
      </c>
      <c r="AT530" s="10"/>
      <c r="BU530" s="1"/>
      <c r="CC530" s="11"/>
      <c r="CD530" s="11"/>
    </row>
    <row r="531" spans="1:82" ht="15" customHeight="1" x14ac:dyDescent="0.25">
      <c r="A531">
        <v>24774</v>
      </c>
      <c r="B531" t="s">
        <v>578</v>
      </c>
      <c r="C531" t="s">
        <v>579</v>
      </c>
      <c r="D531">
        <v>11781</v>
      </c>
      <c r="E531" t="s">
        <v>127</v>
      </c>
      <c r="F531" t="s">
        <v>3</v>
      </c>
      <c r="G531" t="s">
        <v>4</v>
      </c>
      <c r="H531" t="s">
        <v>482</v>
      </c>
      <c r="I531" s="1"/>
      <c r="J531" s="1">
        <v>45047</v>
      </c>
      <c r="K531" s="1">
        <v>45078</v>
      </c>
      <c r="L531" s="1">
        <v>45047</v>
      </c>
      <c r="M531" s="2">
        <v>1270554.52</v>
      </c>
      <c r="N531" t="s">
        <v>6</v>
      </c>
      <c r="O531" s="12">
        <v>1.2999999999999999E-2</v>
      </c>
      <c r="P531" t="s">
        <v>8</v>
      </c>
      <c r="Q531" s="4"/>
      <c r="R531" s="1">
        <v>45047</v>
      </c>
      <c r="S531" s="1">
        <v>45047</v>
      </c>
      <c r="T531" s="1">
        <v>45078</v>
      </c>
      <c r="U531" s="1">
        <v>45047</v>
      </c>
      <c r="V531" s="5">
        <v>8.611111111111111E-2</v>
      </c>
      <c r="W531">
        <v>31</v>
      </c>
      <c r="X531" s="6">
        <v>0</v>
      </c>
      <c r="Y531" s="6">
        <v>0</v>
      </c>
      <c r="Z531" s="6">
        <v>-1422.3151987777776</v>
      </c>
      <c r="AA531" s="6">
        <v>-1422.3151987777776</v>
      </c>
      <c r="AB531">
        <v>0</v>
      </c>
      <c r="AC531">
        <v>0</v>
      </c>
      <c r="AD531" s="7">
        <v>1270554.52</v>
      </c>
      <c r="AE531" s="13">
        <v>1.2999999999999999E-2</v>
      </c>
      <c r="AF531" s="8">
        <v>0</v>
      </c>
      <c r="AG531" s="6">
        <v>0</v>
      </c>
      <c r="AH531" s="6">
        <v>0</v>
      </c>
      <c r="AI531" s="9">
        <v>-1422.3151987777776</v>
      </c>
      <c r="AJ531" t="s">
        <v>6</v>
      </c>
      <c r="AO531" s="9">
        <f t="shared" si="142"/>
        <v>-1422.3151987777776</v>
      </c>
      <c r="AP531" s="37">
        <f t="shared" si="141"/>
        <v>-1422.3151987777776</v>
      </c>
      <c r="AQ531" s="9">
        <f t="shared" si="143"/>
        <v>-1422.3151987777776</v>
      </c>
      <c r="AT531" s="10"/>
      <c r="BU531" s="1"/>
      <c r="CC531" s="11"/>
      <c r="CD531" s="11"/>
    </row>
    <row r="532" spans="1:82" ht="15" customHeight="1" x14ac:dyDescent="0.25">
      <c r="A532">
        <v>17947</v>
      </c>
      <c r="B532" t="s">
        <v>580</v>
      </c>
      <c r="C532" t="s">
        <v>581</v>
      </c>
      <c r="D532">
        <v>11782</v>
      </c>
      <c r="E532" t="s">
        <v>2</v>
      </c>
      <c r="F532" t="s">
        <v>3</v>
      </c>
      <c r="G532" t="s">
        <v>4</v>
      </c>
      <c r="H532" t="s">
        <v>95</v>
      </c>
      <c r="I532" s="1">
        <v>44938</v>
      </c>
      <c r="J532" s="1">
        <v>44942</v>
      </c>
      <c r="K532" s="1">
        <v>45033</v>
      </c>
      <c r="L532" s="1">
        <v>45033</v>
      </c>
      <c r="M532" s="2">
        <v>2204550</v>
      </c>
      <c r="N532" t="s">
        <v>6</v>
      </c>
      <c r="O532" s="12" t="s">
        <v>7</v>
      </c>
      <c r="P532" t="s">
        <v>8</v>
      </c>
      <c r="Q532" s="4">
        <v>1.35E-2</v>
      </c>
      <c r="R532" s="1">
        <v>44729</v>
      </c>
      <c r="S532" s="1">
        <v>44733</v>
      </c>
      <c r="T532" s="1">
        <v>45098</v>
      </c>
      <c r="U532" s="1">
        <v>45098</v>
      </c>
      <c r="V532" s="5">
        <v>1.0138888888888888</v>
      </c>
      <c r="W532">
        <v>365</v>
      </c>
      <c r="X532" s="6">
        <v>0</v>
      </c>
      <c r="Y532" s="6">
        <v>0</v>
      </c>
      <c r="Z532" s="6">
        <v>0</v>
      </c>
      <c r="AA532" s="6">
        <v>0</v>
      </c>
      <c r="AB532">
        <v>0</v>
      </c>
      <c r="AC532">
        <v>0</v>
      </c>
      <c r="AD532" s="7">
        <v>2167425</v>
      </c>
      <c r="AE532" s="13">
        <v>0</v>
      </c>
      <c r="AF532" s="8">
        <v>1.35E-2</v>
      </c>
      <c r="AG532" s="6">
        <v>0</v>
      </c>
      <c r="AH532" s="6">
        <v>-29666.629687499997</v>
      </c>
      <c r="AI532" s="9">
        <v>-29666.629687499997</v>
      </c>
      <c r="AJ532" t="s">
        <v>6</v>
      </c>
      <c r="AK532">
        <f t="shared" ref="AK532:AK540" si="144">VLOOKUP(I532,$AR$3:$AS$604,2,FALSE)</f>
        <v>2.2879999999999998</v>
      </c>
      <c r="AL532" s="8">
        <f t="shared" ref="AL532:AL540" si="145">AK532/100+$AT$1</f>
        <v>3.288E-2</v>
      </c>
      <c r="AM532" s="35">
        <f t="shared" ref="AM532:AM540" si="146">AK532/100-$AT$1</f>
        <v>1.2879999999999997E-2</v>
      </c>
      <c r="AN532" s="4">
        <f t="shared" ref="AN532:AN540" si="147">IF(AND(RIGHT(O532,3)="Max",AM532&lt;0%),0%,AM532)</f>
        <v>1.2879999999999997E-2</v>
      </c>
      <c r="AO532" s="36">
        <f t="shared" ref="AO532:AO540" si="148">-(((AL532+AF532)*AD532*V532))</f>
        <v>-101921.35443749999</v>
      </c>
      <c r="AP532" s="37">
        <f t="shared" si="141"/>
        <v>-29666.629687499997</v>
      </c>
      <c r="AQ532" s="36">
        <f t="shared" ref="AQ532:AQ540" si="149">-(((AN532+AF532)*AD532*V532))</f>
        <v>-57970.791937499991</v>
      </c>
      <c r="AT532" s="10"/>
      <c r="BU532" s="1"/>
      <c r="CC532" s="11"/>
      <c r="CD532" s="11"/>
    </row>
    <row r="533" spans="1:82" ht="15" customHeight="1" x14ac:dyDescent="0.25">
      <c r="A533">
        <v>18242</v>
      </c>
      <c r="B533" t="s">
        <v>582</v>
      </c>
      <c r="C533" t="s">
        <v>583</v>
      </c>
      <c r="D533">
        <v>11783</v>
      </c>
      <c r="E533" t="s">
        <v>2</v>
      </c>
      <c r="F533" t="s">
        <v>3</v>
      </c>
      <c r="G533" t="s">
        <v>4</v>
      </c>
      <c r="H533" t="s">
        <v>95</v>
      </c>
      <c r="I533" s="1">
        <v>44938</v>
      </c>
      <c r="J533" s="1">
        <v>44942</v>
      </c>
      <c r="K533" s="1">
        <v>45033</v>
      </c>
      <c r="L533" s="1">
        <v>45033</v>
      </c>
      <c r="M533" s="2">
        <v>9798000</v>
      </c>
      <c r="N533" t="s">
        <v>6</v>
      </c>
      <c r="O533" t="s">
        <v>7</v>
      </c>
      <c r="P533" t="s">
        <v>8</v>
      </c>
      <c r="Q533" s="4">
        <v>1.35E-2</v>
      </c>
      <c r="R533" s="1">
        <v>44729</v>
      </c>
      <c r="S533" s="1">
        <v>44733</v>
      </c>
      <c r="T533" s="1">
        <v>45098</v>
      </c>
      <c r="U533" s="1">
        <v>45098</v>
      </c>
      <c r="V533" s="5">
        <v>1.0138888888888888</v>
      </c>
      <c r="W533">
        <v>365</v>
      </c>
      <c r="X533" s="6">
        <v>0</v>
      </c>
      <c r="Y533" s="6">
        <v>0</v>
      </c>
      <c r="Z533" s="6">
        <v>0</v>
      </c>
      <c r="AA533" s="6">
        <v>0</v>
      </c>
      <c r="AB533">
        <v>0</v>
      </c>
      <c r="AC533">
        <v>0</v>
      </c>
      <c r="AD533" s="7">
        <v>9633000</v>
      </c>
      <c r="AE533" s="13">
        <v>0</v>
      </c>
      <c r="AF533" s="8">
        <v>1.35E-2</v>
      </c>
      <c r="AG533" s="6">
        <v>0</v>
      </c>
      <c r="AH533" s="6">
        <v>-131851.6875</v>
      </c>
      <c r="AI533" s="9">
        <v>-131851.6875</v>
      </c>
      <c r="AJ533" t="s">
        <v>6</v>
      </c>
      <c r="AK533">
        <f t="shared" si="144"/>
        <v>2.2879999999999998</v>
      </c>
      <c r="AL533" s="8">
        <f t="shared" si="145"/>
        <v>3.288E-2</v>
      </c>
      <c r="AM533" s="35">
        <f t="shared" si="146"/>
        <v>1.2879999999999997E-2</v>
      </c>
      <c r="AN533" s="4">
        <f t="shared" si="147"/>
        <v>1.2879999999999997E-2</v>
      </c>
      <c r="AO533" s="36">
        <f t="shared" si="148"/>
        <v>-452983.79749999993</v>
      </c>
      <c r="AP533" s="37">
        <f t="shared" si="141"/>
        <v>-131851.6875</v>
      </c>
      <c r="AQ533" s="36">
        <f t="shared" si="149"/>
        <v>-257647.96416666664</v>
      </c>
      <c r="AT533" s="10"/>
      <c r="BU533" s="1"/>
      <c r="CC533" s="11"/>
      <c r="CD533" s="11"/>
    </row>
    <row r="534" spans="1:82" ht="15" customHeight="1" x14ac:dyDescent="0.25">
      <c r="A534">
        <v>18360</v>
      </c>
      <c r="B534" t="s">
        <v>584</v>
      </c>
      <c r="C534" t="s">
        <v>585</v>
      </c>
      <c r="D534">
        <v>11784</v>
      </c>
      <c r="E534" t="s">
        <v>2</v>
      </c>
      <c r="F534" t="s">
        <v>3</v>
      </c>
      <c r="G534" t="s">
        <v>4</v>
      </c>
      <c r="H534" t="s">
        <v>95</v>
      </c>
      <c r="I534" s="1">
        <v>44938</v>
      </c>
      <c r="J534" s="1">
        <v>44942</v>
      </c>
      <c r="K534" s="1">
        <v>45033</v>
      </c>
      <c r="L534" s="1">
        <v>45033</v>
      </c>
      <c r="M534" s="2">
        <v>5307250</v>
      </c>
      <c r="N534" t="s">
        <v>6</v>
      </c>
      <c r="O534" t="s">
        <v>7</v>
      </c>
      <c r="P534" t="s">
        <v>8</v>
      </c>
      <c r="Q534" s="4">
        <v>1.35E-2</v>
      </c>
      <c r="R534" s="1">
        <v>44729</v>
      </c>
      <c r="S534" s="1">
        <v>44733</v>
      </c>
      <c r="T534" s="1">
        <v>45098</v>
      </c>
      <c r="U534" s="1">
        <v>45098</v>
      </c>
      <c r="V534" s="5">
        <v>1.0138888888888888</v>
      </c>
      <c r="W534">
        <v>365</v>
      </c>
      <c r="X534" s="6">
        <v>0</v>
      </c>
      <c r="Y534" s="6">
        <v>0</v>
      </c>
      <c r="Z534" s="6">
        <v>0</v>
      </c>
      <c r="AA534" s="6">
        <v>0</v>
      </c>
      <c r="AB534">
        <v>0</v>
      </c>
      <c r="AC534">
        <v>0</v>
      </c>
      <c r="AD534" s="7">
        <v>5217875</v>
      </c>
      <c r="AE534" s="13">
        <v>0</v>
      </c>
      <c r="AF534" s="8">
        <v>1.35E-2</v>
      </c>
      <c r="AG534" s="6">
        <v>0</v>
      </c>
      <c r="AH534" s="6">
        <v>-71419.6640625</v>
      </c>
      <c r="AI534" s="9">
        <v>-71419.6640625</v>
      </c>
      <c r="AJ534" t="s">
        <v>6</v>
      </c>
      <c r="AK534">
        <f t="shared" si="144"/>
        <v>2.2879999999999998</v>
      </c>
      <c r="AL534" s="8">
        <f t="shared" si="145"/>
        <v>3.288E-2</v>
      </c>
      <c r="AM534" s="35">
        <f t="shared" si="146"/>
        <v>1.2879999999999997E-2</v>
      </c>
      <c r="AN534" s="4">
        <f t="shared" si="147"/>
        <v>1.2879999999999997E-2</v>
      </c>
      <c r="AO534" s="36">
        <f t="shared" si="148"/>
        <v>-245366.22364583329</v>
      </c>
      <c r="AP534" s="37">
        <f t="shared" si="141"/>
        <v>-71419.6640625</v>
      </c>
      <c r="AQ534" s="36">
        <f t="shared" si="149"/>
        <v>-139559.31392361107</v>
      </c>
      <c r="AT534" s="10"/>
      <c r="BU534" s="1"/>
      <c r="CC534" s="11"/>
      <c r="CD534" s="11"/>
    </row>
    <row r="535" spans="1:82" ht="15" customHeight="1" x14ac:dyDescent="0.25">
      <c r="A535">
        <v>18419</v>
      </c>
      <c r="B535" t="s">
        <v>586</v>
      </c>
      <c r="C535" t="s">
        <v>587</v>
      </c>
      <c r="D535">
        <v>11785</v>
      </c>
      <c r="E535" t="s">
        <v>2</v>
      </c>
      <c r="F535" t="s">
        <v>3</v>
      </c>
      <c r="G535" t="s">
        <v>4</v>
      </c>
      <c r="H535" t="s">
        <v>95</v>
      </c>
      <c r="I535" s="1">
        <v>44938</v>
      </c>
      <c r="J535" s="1">
        <v>44942</v>
      </c>
      <c r="K535" s="1">
        <v>45033</v>
      </c>
      <c r="L535" s="1">
        <v>45033</v>
      </c>
      <c r="M535" s="2">
        <v>7348500</v>
      </c>
      <c r="N535" t="s">
        <v>6</v>
      </c>
      <c r="O535" t="s">
        <v>7</v>
      </c>
      <c r="P535" t="s">
        <v>8</v>
      </c>
      <c r="Q535" s="4">
        <v>1.35E-2</v>
      </c>
      <c r="R535" s="1">
        <v>44729</v>
      </c>
      <c r="S535" s="1">
        <v>44733</v>
      </c>
      <c r="T535" s="1">
        <v>45098</v>
      </c>
      <c r="U535" s="1">
        <v>45098</v>
      </c>
      <c r="V535" s="5">
        <v>1.0138888888888888</v>
      </c>
      <c r="W535">
        <v>365</v>
      </c>
      <c r="X535" s="6">
        <v>0</v>
      </c>
      <c r="Y535" s="6">
        <v>0</v>
      </c>
      <c r="Z535" s="6">
        <v>0</v>
      </c>
      <c r="AA535" s="6">
        <v>0</v>
      </c>
      <c r="AB535">
        <v>0</v>
      </c>
      <c r="AC535">
        <v>0</v>
      </c>
      <c r="AD535" s="7">
        <v>7224750</v>
      </c>
      <c r="AE535" s="13">
        <v>0</v>
      </c>
      <c r="AF535" s="8">
        <v>1.35E-2</v>
      </c>
      <c r="AG535" s="6">
        <v>0</v>
      </c>
      <c r="AH535" s="6">
        <v>-98888.765625</v>
      </c>
      <c r="AI535" s="9">
        <v>-98888.765625</v>
      </c>
      <c r="AJ535" t="s">
        <v>6</v>
      </c>
      <c r="AK535">
        <f t="shared" si="144"/>
        <v>2.2879999999999998</v>
      </c>
      <c r="AL535" s="8">
        <f t="shared" si="145"/>
        <v>3.288E-2</v>
      </c>
      <c r="AM535" s="35">
        <f t="shared" si="146"/>
        <v>1.2879999999999997E-2</v>
      </c>
      <c r="AN535" s="4">
        <f t="shared" si="147"/>
        <v>1.2879999999999997E-2</v>
      </c>
      <c r="AO535" s="36">
        <f t="shared" si="148"/>
        <v>-339737.84812499996</v>
      </c>
      <c r="AP535" s="37">
        <f t="shared" si="141"/>
        <v>-98888.765625</v>
      </c>
      <c r="AQ535" s="36">
        <f t="shared" si="149"/>
        <v>-193235.97312499996</v>
      </c>
      <c r="AT535" s="10"/>
      <c r="BU535" s="1"/>
      <c r="CC535" s="11"/>
      <c r="CD535" s="11"/>
    </row>
    <row r="536" spans="1:82" ht="15" customHeight="1" x14ac:dyDescent="0.25">
      <c r="A536">
        <v>19349</v>
      </c>
      <c r="B536" t="s">
        <v>588</v>
      </c>
      <c r="C536" t="s">
        <v>589</v>
      </c>
      <c r="D536">
        <v>11786</v>
      </c>
      <c r="E536" t="s">
        <v>2</v>
      </c>
      <c r="F536" t="s">
        <v>3</v>
      </c>
      <c r="G536" t="s">
        <v>4</v>
      </c>
      <c r="H536" t="s">
        <v>590</v>
      </c>
      <c r="I536" s="1">
        <v>45014</v>
      </c>
      <c r="J536" s="1">
        <v>45016</v>
      </c>
      <c r="K536" s="1">
        <v>45107</v>
      </c>
      <c r="L536" s="1">
        <v>45107</v>
      </c>
      <c r="M536" s="2">
        <v>6784615.3499999996</v>
      </c>
      <c r="N536" t="s">
        <v>6</v>
      </c>
      <c r="O536" t="s">
        <v>7</v>
      </c>
      <c r="P536" t="s">
        <v>8</v>
      </c>
      <c r="Q536" s="4">
        <v>9.7000000000000003E-3</v>
      </c>
      <c r="R536" s="1">
        <v>45014</v>
      </c>
      <c r="S536" s="1">
        <v>45016</v>
      </c>
      <c r="T536" s="1">
        <v>45107</v>
      </c>
      <c r="U536" s="1">
        <v>45107</v>
      </c>
      <c r="V536" s="5">
        <v>0.25277777777777777</v>
      </c>
      <c r="W536">
        <v>91</v>
      </c>
      <c r="X536" s="6">
        <v>0</v>
      </c>
      <c r="Y536" s="6">
        <v>0</v>
      </c>
      <c r="Z536" s="6">
        <v>-51707.249736187499</v>
      </c>
      <c r="AA536" s="6">
        <v>-51707.249736187499</v>
      </c>
      <c r="AB536">
        <v>0</v>
      </c>
      <c r="AC536">
        <v>0</v>
      </c>
      <c r="AD536" s="7">
        <v>6784615.3499999996</v>
      </c>
      <c r="AE536" s="13">
        <v>3.015E-2</v>
      </c>
      <c r="AF536" s="8">
        <v>9.7000000000000003E-3</v>
      </c>
      <c r="AG536" s="6">
        <v>0</v>
      </c>
      <c r="AH536" s="6">
        <v>-16635.499915125001</v>
      </c>
      <c r="AI536" s="9">
        <v>-68342.749651312508</v>
      </c>
      <c r="AJ536" t="s">
        <v>6</v>
      </c>
      <c r="AK536">
        <f t="shared" si="144"/>
        <v>3.0150000000000001</v>
      </c>
      <c r="AL536" s="8">
        <f t="shared" si="145"/>
        <v>4.0149999999999998E-2</v>
      </c>
      <c r="AM536" s="35">
        <f t="shared" si="146"/>
        <v>2.0150000000000001E-2</v>
      </c>
      <c r="AN536" s="4">
        <f t="shared" si="147"/>
        <v>2.0150000000000001E-2</v>
      </c>
      <c r="AO536" s="36">
        <f t="shared" si="148"/>
        <v>-85492.749563812482</v>
      </c>
      <c r="AP536" s="37">
        <f t="shared" si="141"/>
        <v>-68342.749651312508</v>
      </c>
      <c r="AQ536" s="36">
        <f t="shared" si="149"/>
        <v>-51192.749738812498</v>
      </c>
      <c r="AT536" s="10"/>
      <c r="BU536" s="1"/>
      <c r="CC536" s="11"/>
      <c r="CD536" s="11"/>
    </row>
    <row r="537" spans="1:82" ht="15" customHeight="1" x14ac:dyDescent="0.25">
      <c r="A537">
        <v>19428</v>
      </c>
      <c r="B537" t="s">
        <v>591</v>
      </c>
      <c r="C537" t="s">
        <v>592</v>
      </c>
      <c r="D537">
        <v>11787</v>
      </c>
      <c r="E537" t="s">
        <v>2</v>
      </c>
      <c r="F537" t="s">
        <v>3</v>
      </c>
      <c r="G537" t="s">
        <v>4</v>
      </c>
      <c r="H537" t="s">
        <v>593</v>
      </c>
      <c r="I537" s="1">
        <v>45014</v>
      </c>
      <c r="J537" s="1">
        <v>45016</v>
      </c>
      <c r="K537" s="1">
        <v>45107</v>
      </c>
      <c r="L537" s="1">
        <v>45107</v>
      </c>
      <c r="M537" s="2">
        <v>5880000</v>
      </c>
      <c r="N537" t="s">
        <v>6</v>
      </c>
      <c r="O537" t="s">
        <v>15</v>
      </c>
      <c r="P537" t="s">
        <v>8</v>
      </c>
      <c r="Q537" s="4">
        <v>9.5999999999999992E-3</v>
      </c>
      <c r="R537" s="1">
        <v>45014</v>
      </c>
      <c r="S537" s="1">
        <v>45016</v>
      </c>
      <c r="T537" s="1">
        <v>45107</v>
      </c>
      <c r="U537" s="1">
        <v>45107</v>
      </c>
      <c r="V537" s="5">
        <v>0.25277777777777777</v>
      </c>
      <c r="W537">
        <v>91</v>
      </c>
      <c r="X537" s="6">
        <v>0</v>
      </c>
      <c r="Y537" s="6">
        <v>0</v>
      </c>
      <c r="Z537" s="6">
        <v>-44812.95</v>
      </c>
      <c r="AA537" s="6">
        <v>-44812.95</v>
      </c>
      <c r="AB537">
        <v>0</v>
      </c>
      <c r="AC537">
        <v>0</v>
      </c>
      <c r="AD537" s="7">
        <v>5880000</v>
      </c>
      <c r="AE537" s="13">
        <v>3.015E-2</v>
      </c>
      <c r="AF537" s="8">
        <v>9.5999999999999992E-3</v>
      </c>
      <c r="AG537" s="6">
        <v>0</v>
      </c>
      <c r="AH537" s="6">
        <v>-14268.799999999997</v>
      </c>
      <c r="AI537" s="9">
        <v>-59081.749999999993</v>
      </c>
      <c r="AJ537" t="s">
        <v>6</v>
      </c>
      <c r="AK537">
        <f t="shared" si="144"/>
        <v>3.0150000000000001</v>
      </c>
      <c r="AL537" s="8">
        <f t="shared" si="145"/>
        <v>4.0149999999999998E-2</v>
      </c>
      <c r="AM537" s="35">
        <f t="shared" si="146"/>
        <v>2.0150000000000001E-2</v>
      </c>
      <c r="AN537" s="4">
        <f t="shared" si="147"/>
        <v>2.0150000000000001E-2</v>
      </c>
      <c r="AO537" s="36">
        <f t="shared" si="148"/>
        <v>-73945.083333333328</v>
      </c>
      <c r="AP537" s="37">
        <f t="shared" si="141"/>
        <v>-59081.749999999993</v>
      </c>
      <c r="AQ537" s="36">
        <f t="shared" si="149"/>
        <v>-44218.416666666664</v>
      </c>
      <c r="AT537" s="10"/>
      <c r="BU537" s="1"/>
      <c r="CC537" s="11"/>
      <c r="CD537" s="11"/>
    </row>
    <row r="538" spans="1:82" ht="15" customHeight="1" x14ac:dyDescent="0.25">
      <c r="A538">
        <v>19547</v>
      </c>
      <c r="B538" t="s">
        <v>594</v>
      </c>
      <c r="C538" t="s">
        <v>595</v>
      </c>
      <c r="D538">
        <v>11788</v>
      </c>
      <c r="E538" t="s">
        <v>2</v>
      </c>
      <c r="F538" t="s">
        <v>3</v>
      </c>
      <c r="G538" t="s">
        <v>4</v>
      </c>
      <c r="H538" t="s">
        <v>196</v>
      </c>
      <c r="I538" s="1">
        <v>45014</v>
      </c>
      <c r="J538" s="1">
        <v>45016</v>
      </c>
      <c r="K538" s="1">
        <v>45107</v>
      </c>
      <c r="L538" s="1">
        <v>45107</v>
      </c>
      <c r="M538" s="2">
        <v>6160000</v>
      </c>
      <c r="N538" t="s">
        <v>6</v>
      </c>
      <c r="O538" t="s">
        <v>7</v>
      </c>
      <c r="P538" t="s">
        <v>8</v>
      </c>
      <c r="Q538" s="4">
        <v>8.9999999999999993E-3</v>
      </c>
      <c r="R538" s="1">
        <v>45014</v>
      </c>
      <c r="S538" s="1">
        <v>45016</v>
      </c>
      <c r="T538" s="1">
        <v>45107</v>
      </c>
      <c r="U538" s="1">
        <v>45107</v>
      </c>
      <c r="V538" s="5">
        <v>0.25277777777777777</v>
      </c>
      <c r="W538">
        <v>91</v>
      </c>
      <c r="X538" s="6">
        <v>0</v>
      </c>
      <c r="Y538" s="6">
        <v>0</v>
      </c>
      <c r="Z538" s="6">
        <v>-46946.9</v>
      </c>
      <c r="AA538" s="6">
        <v>-46946.9</v>
      </c>
      <c r="AB538">
        <v>0</v>
      </c>
      <c r="AC538">
        <v>0</v>
      </c>
      <c r="AD538" s="7">
        <v>6160000</v>
      </c>
      <c r="AE538" s="13">
        <v>3.015E-2</v>
      </c>
      <c r="AF538" s="8">
        <v>8.9999999999999993E-3</v>
      </c>
      <c r="AG538" s="6">
        <v>0</v>
      </c>
      <c r="AH538" s="6">
        <v>-14013.999999999998</v>
      </c>
      <c r="AI538" s="9">
        <v>-60960.9</v>
      </c>
      <c r="AJ538" t="s">
        <v>6</v>
      </c>
      <c r="AK538">
        <f t="shared" si="144"/>
        <v>3.0150000000000001</v>
      </c>
      <c r="AL538" s="8">
        <f t="shared" si="145"/>
        <v>4.0149999999999998E-2</v>
      </c>
      <c r="AM538" s="35">
        <f t="shared" si="146"/>
        <v>2.0150000000000001E-2</v>
      </c>
      <c r="AN538" s="4">
        <f t="shared" si="147"/>
        <v>2.0150000000000001E-2</v>
      </c>
      <c r="AO538" s="36">
        <f t="shared" si="148"/>
        <v>-76532.011111111104</v>
      </c>
      <c r="AP538" s="37">
        <f t="shared" si="141"/>
        <v>-60960.9</v>
      </c>
      <c r="AQ538" s="36">
        <f t="shared" si="149"/>
        <v>-45389.788888888885</v>
      </c>
      <c r="AT538" s="10"/>
      <c r="BU538" s="1"/>
      <c r="CC538" s="11"/>
      <c r="CD538" s="11"/>
    </row>
    <row r="539" spans="1:82" ht="15" customHeight="1" x14ac:dyDescent="0.25">
      <c r="A539">
        <v>19686</v>
      </c>
      <c r="B539" t="s">
        <v>596</v>
      </c>
      <c r="C539" t="s">
        <v>597</v>
      </c>
      <c r="D539">
        <v>11789</v>
      </c>
      <c r="E539" t="s">
        <v>2</v>
      </c>
      <c r="F539" t="s">
        <v>3</v>
      </c>
      <c r="G539" t="s">
        <v>4</v>
      </c>
      <c r="H539" t="s">
        <v>196</v>
      </c>
      <c r="I539" s="1">
        <v>45014</v>
      </c>
      <c r="J539" s="1">
        <v>45016</v>
      </c>
      <c r="K539" s="1">
        <v>45107</v>
      </c>
      <c r="L539" s="1">
        <v>45107</v>
      </c>
      <c r="M539" s="2">
        <v>8160000</v>
      </c>
      <c r="N539" t="s">
        <v>6</v>
      </c>
      <c r="O539" t="s">
        <v>7</v>
      </c>
      <c r="P539" t="s">
        <v>8</v>
      </c>
      <c r="Q539" s="4">
        <v>8.9999999999999993E-3</v>
      </c>
      <c r="R539" s="1">
        <v>45014</v>
      </c>
      <c r="S539" s="1">
        <v>45016</v>
      </c>
      <c r="T539" s="1">
        <v>45107</v>
      </c>
      <c r="U539" s="1">
        <v>45107</v>
      </c>
      <c r="V539" s="5">
        <v>0.25277777777777777</v>
      </c>
      <c r="W539">
        <v>91</v>
      </c>
      <c r="X539" s="6">
        <v>0</v>
      </c>
      <c r="Y539" s="6">
        <v>0</v>
      </c>
      <c r="Z539" s="6">
        <v>-62189.399999999994</v>
      </c>
      <c r="AA539" s="6">
        <v>-62189.399999999994</v>
      </c>
      <c r="AB539">
        <v>0</v>
      </c>
      <c r="AC539">
        <v>0</v>
      </c>
      <c r="AD539" s="7">
        <v>8160000</v>
      </c>
      <c r="AE539" s="13">
        <v>3.015E-2</v>
      </c>
      <c r="AF539" s="8">
        <v>8.9999999999999993E-3</v>
      </c>
      <c r="AG539" s="6">
        <v>0</v>
      </c>
      <c r="AH539" s="6">
        <v>-18564</v>
      </c>
      <c r="AI539" s="9">
        <v>-80753.399999999994</v>
      </c>
      <c r="AJ539" t="s">
        <v>6</v>
      </c>
      <c r="AK539">
        <f t="shared" si="144"/>
        <v>3.0150000000000001</v>
      </c>
      <c r="AL539" s="8">
        <f t="shared" si="145"/>
        <v>4.0149999999999998E-2</v>
      </c>
      <c r="AM539" s="35">
        <f t="shared" si="146"/>
        <v>2.0150000000000001E-2</v>
      </c>
      <c r="AN539" s="4">
        <f t="shared" si="147"/>
        <v>2.0150000000000001E-2</v>
      </c>
      <c r="AO539" s="36">
        <f t="shared" si="148"/>
        <v>-101380.06666666667</v>
      </c>
      <c r="AP539" s="37">
        <f t="shared" si="141"/>
        <v>-80753.399999999994</v>
      </c>
      <c r="AQ539" s="36">
        <f t="shared" si="149"/>
        <v>-60126.733333333337</v>
      </c>
      <c r="AT539" s="10"/>
      <c r="BU539" s="1"/>
      <c r="CC539" s="11"/>
      <c r="CD539" s="11"/>
    </row>
    <row r="540" spans="1:82" ht="15" customHeight="1" x14ac:dyDescent="0.25">
      <c r="A540">
        <v>11282</v>
      </c>
      <c r="B540" t="s">
        <v>598</v>
      </c>
      <c r="C540" t="s">
        <v>599</v>
      </c>
      <c r="D540">
        <v>11790</v>
      </c>
      <c r="E540" t="s">
        <v>2</v>
      </c>
      <c r="F540" t="s">
        <v>3</v>
      </c>
      <c r="G540" t="s">
        <v>4</v>
      </c>
      <c r="H540" t="s">
        <v>95</v>
      </c>
      <c r="I540" s="1">
        <v>44928</v>
      </c>
      <c r="J540" s="1">
        <v>44972</v>
      </c>
      <c r="K540" s="1">
        <v>45061</v>
      </c>
      <c r="L540" s="1">
        <v>44972</v>
      </c>
      <c r="M540" s="2">
        <v>7385724.0899999999</v>
      </c>
      <c r="N540" t="s">
        <v>6</v>
      </c>
      <c r="O540" t="s">
        <v>7</v>
      </c>
      <c r="P540" t="s">
        <v>8</v>
      </c>
      <c r="Q540" s="4">
        <v>1.4500000000000001E-2</v>
      </c>
      <c r="R540" s="1">
        <v>44928</v>
      </c>
      <c r="S540" s="1">
        <v>44972</v>
      </c>
      <c r="T540" s="1">
        <v>45061</v>
      </c>
      <c r="U540" s="1">
        <v>44972</v>
      </c>
      <c r="V540" s="5">
        <v>0.24722222222222223</v>
      </c>
      <c r="W540">
        <v>89</v>
      </c>
      <c r="X540" s="6">
        <v>0</v>
      </c>
      <c r="Y540" s="6">
        <v>0</v>
      </c>
      <c r="Z540" s="6">
        <v>-39476.284943045001</v>
      </c>
      <c r="AA540" s="6">
        <v>-39476.284943045001</v>
      </c>
      <c r="AB540">
        <v>0</v>
      </c>
      <c r="AC540">
        <v>0</v>
      </c>
      <c r="AD540" s="7">
        <v>7385724.0899999999</v>
      </c>
      <c r="AE540" s="13">
        <v>2.162E-2</v>
      </c>
      <c r="AF540" s="8">
        <v>1.4500000000000001E-2</v>
      </c>
      <c r="AG540" s="6">
        <v>0</v>
      </c>
      <c r="AH540" s="6">
        <v>-26475.769272625002</v>
      </c>
      <c r="AI540" s="9">
        <v>-65952.05421567001</v>
      </c>
      <c r="AJ540" t="s">
        <v>6</v>
      </c>
      <c r="AK540">
        <f t="shared" si="144"/>
        <v>2.1619999999999999</v>
      </c>
      <c r="AL540" s="8">
        <f t="shared" si="145"/>
        <v>3.1620000000000002E-2</v>
      </c>
      <c r="AM540" s="35">
        <f t="shared" si="146"/>
        <v>1.162E-2</v>
      </c>
      <c r="AN540" s="4">
        <f t="shared" si="147"/>
        <v>1.162E-2</v>
      </c>
      <c r="AO540" s="36">
        <f t="shared" si="148"/>
        <v>-84211.20543817</v>
      </c>
      <c r="AP540" s="37">
        <f t="shared" si="141"/>
        <v>-65952.05421567001</v>
      </c>
      <c r="AQ540" s="36">
        <f t="shared" si="149"/>
        <v>-47692.902993169999</v>
      </c>
      <c r="AT540" s="10"/>
      <c r="BU540" s="1"/>
      <c r="CC540" s="11"/>
      <c r="CD540" s="11"/>
    </row>
    <row r="541" spans="1:82" ht="15" customHeight="1" x14ac:dyDescent="0.25">
      <c r="A541">
        <v>50494</v>
      </c>
      <c r="B541" t="s">
        <v>600</v>
      </c>
      <c r="C541" t="s">
        <v>601</v>
      </c>
      <c r="D541">
        <v>11791</v>
      </c>
      <c r="E541" t="s">
        <v>127</v>
      </c>
      <c r="F541" t="s">
        <v>3</v>
      </c>
      <c r="G541" t="s">
        <v>4</v>
      </c>
      <c r="H541" t="s">
        <v>443</v>
      </c>
      <c r="I541" s="1"/>
      <c r="J541" s="1">
        <v>44956</v>
      </c>
      <c r="K541" s="1">
        <v>44985</v>
      </c>
      <c r="L541" s="1">
        <v>44985</v>
      </c>
      <c r="M541" s="2">
        <v>7670825.5499999998</v>
      </c>
      <c r="N541" t="s">
        <v>6</v>
      </c>
      <c r="O541">
        <v>2.0299999999999999E-2</v>
      </c>
      <c r="P541" t="s">
        <v>8</v>
      </c>
      <c r="Q541" s="4"/>
      <c r="R541" s="1">
        <v>44985</v>
      </c>
      <c r="S541" s="1">
        <v>44956</v>
      </c>
      <c r="T541" s="1">
        <v>44985</v>
      </c>
      <c r="U541" s="1">
        <v>44985</v>
      </c>
      <c r="V541" s="5">
        <v>8.0555555555555561E-2</v>
      </c>
      <c r="W541">
        <v>29</v>
      </c>
      <c r="X541" s="6">
        <v>0</v>
      </c>
      <c r="Y541" s="6">
        <v>0</v>
      </c>
      <c r="Z541" s="6">
        <v>-12543.930559124998</v>
      </c>
      <c r="AA541" s="6">
        <v>-12543.930559124998</v>
      </c>
      <c r="AB541">
        <v>0</v>
      </c>
      <c r="AC541">
        <v>0</v>
      </c>
      <c r="AD541" s="7">
        <v>7670825.5499999998</v>
      </c>
      <c r="AE541" s="13">
        <v>2.0299999999999999E-2</v>
      </c>
      <c r="AF541" s="8">
        <v>0</v>
      </c>
      <c r="AG541" s="6">
        <v>0</v>
      </c>
      <c r="AH541" s="6">
        <v>0</v>
      </c>
      <c r="AI541" s="9">
        <v>-12543.930559124998</v>
      </c>
      <c r="AJ541" t="s">
        <v>6</v>
      </c>
      <c r="AO541" s="9">
        <f t="shared" ref="AO541:AO545" si="150">AI541</f>
        <v>-12543.930559124998</v>
      </c>
      <c r="AP541" s="37">
        <f t="shared" si="141"/>
        <v>-12543.930559124998</v>
      </c>
      <c r="AQ541" s="9">
        <f t="shared" ref="AQ541:AQ545" si="151">AI541</f>
        <v>-12543.930559124998</v>
      </c>
      <c r="AT541" s="10"/>
      <c r="BU541" s="1"/>
      <c r="CC541" s="11"/>
      <c r="CD541" s="11"/>
    </row>
    <row r="542" spans="1:82" ht="15" customHeight="1" x14ac:dyDescent="0.25">
      <c r="A542">
        <v>50495</v>
      </c>
      <c r="B542" t="s">
        <v>600</v>
      </c>
      <c r="C542" t="s">
        <v>601</v>
      </c>
      <c r="D542">
        <v>11791</v>
      </c>
      <c r="E542" t="s">
        <v>127</v>
      </c>
      <c r="F542" t="s">
        <v>3</v>
      </c>
      <c r="G542" t="s">
        <v>4</v>
      </c>
      <c r="H542" t="s">
        <v>443</v>
      </c>
      <c r="I542" s="1"/>
      <c r="J542" s="1">
        <v>44985</v>
      </c>
      <c r="K542" s="1">
        <v>45015</v>
      </c>
      <c r="L542" s="1">
        <v>45015</v>
      </c>
      <c r="M542" s="2">
        <v>7645352.96</v>
      </c>
      <c r="N542" t="s">
        <v>6</v>
      </c>
      <c r="O542">
        <v>2.0299999999999999E-2</v>
      </c>
      <c r="P542" t="s">
        <v>8</v>
      </c>
      <c r="Q542" s="4"/>
      <c r="R542" s="1">
        <v>45015</v>
      </c>
      <c r="S542" s="1">
        <v>44985</v>
      </c>
      <c r="T542" s="1">
        <v>45015</v>
      </c>
      <c r="U542" s="1">
        <v>45015</v>
      </c>
      <c r="V542" s="5">
        <v>8.3333333333333329E-2</v>
      </c>
      <c r="W542">
        <v>30</v>
      </c>
      <c r="X542" s="6">
        <v>0</v>
      </c>
      <c r="Y542" s="6">
        <v>0</v>
      </c>
      <c r="Z542" s="6">
        <v>-12933.38875733333</v>
      </c>
      <c r="AA542" s="6">
        <v>-12933.38875733333</v>
      </c>
      <c r="AB542">
        <v>0</v>
      </c>
      <c r="AC542">
        <v>0</v>
      </c>
      <c r="AD542" s="7">
        <v>7645352.96</v>
      </c>
      <c r="AE542" s="13">
        <v>2.0299999999999999E-2</v>
      </c>
      <c r="AF542" s="8">
        <v>0</v>
      </c>
      <c r="AG542" s="6">
        <v>0</v>
      </c>
      <c r="AH542" s="6">
        <v>0</v>
      </c>
      <c r="AI542" s="9">
        <v>-12933.38875733333</v>
      </c>
      <c r="AJ542" t="s">
        <v>6</v>
      </c>
      <c r="AO542" s="9">
        <f t="shared" si="150"/>
        <v>-12933.38875733333</v>
      </c>
      <c r="AP542" s="37">
        <f t="shared" si="141"/>
        <v>-12933.38875733333</v>
      </c>
      <c r="AQ542" s="9">
        <f t="shared" si="151"/>
        <v>-12933.38875733333</v>
      </c>
      <c r="AT542" s="10"/>
      <c r="BU542" s="1"/>
      <c r="CC542" s="11"/>
      <c r="CD542" s="11"/>
    </row>
    <row r="543" spans="1:82" ht="15" customHeight="1" x14ac:dyDescent="0.25">
      <c r="A543">
        <v>50496</v>
      </c>
      <c r="B543" t="s">
        <v>600</v>
      </c>
      <c r="C543" t="s">
        <v>601</v>
      </c>
      <c r="D543">
        <v>11791</v>
      </c>
      <c r="E543" t="s">
        <v>127</v>
      </c>
      <c r="F543" t="s">
        <v>3</v>
      </c>
      <c r="G543" t="s">
        <v>4</v>
      </c>
      <c r="H543" t="s">
        <v>443</v>
      </c>
      <c r="I543" s="1"/>
      <c r="J543" s="1">
        <v>45015</v>
      </c>
      <c r="K543" s="1">
        <v>45046</v>
      </c>
      <c r="L543" s="1">
        <v>45046</v>
      </c>
      <c r="M543" s="2">
        <v>7619837.25</v>
      </c>
      <c r="N543" t="s">
        <v>6</v>
      </c>
      <c r="O543">
        <v>2.0299999999999999E-2</v>
      </c>
      <c r="P543" t="s">
        <v>8</v>
      </c>
      <c r="Q543" s="4"/>
      <c r="R543" s="1">
        <v>45046</v>
      </c>
      <c r="S543" s="1">
        <v>45015</v>
      </c>
      <c r="T543" s="1">
        <v>45046</v>
      </c>
      <c r="U543" s="1">
        <v>45046</v>
      </c>
      <c r="V543" s="5">
        <v>8.611111111111111E-2</v>
      </c>
      <c r="W543">
        <v>31</v>
      </c>
      <c r="X543" s="6">
        <v>0</v>
      </c>
      <c r="Y543" s="6">
        <v>0</v>
      </c>
      <c r="Z543" s="6">
        <v>-13319.898837291666</v>
      </c>
      <c r="AA543" s="6">
        <v>-13319.898837291666</v>
      </c>
      <c r="AB543">
        <v>0</v>
      </c>
      <c r="AC543">
        <v>0</v>
      </c>
      <c r="AD543" s="7">
        <v>7619837.25</v>
      </c>
      <c r="AE543" s="13">
        <v>2.0299999999999999E-2</v>
      </c>
      <c r="AF543" s="8">
        <v>0</v>
      </c>
      <c r="AG543" s="6">
        <v>0</v>
      </c>
      <c r="AH543" s="6">
        <v>0</v>
      </c>
      <c r="AI543" s="9">
        <v>-13319.898837291666</v>
      </c>
      <c r="AJ543" t="s">
        <v>6</v>
      </c>
      <c r="AO543" s="9">
        <f t="shared" si="150"/>
        <v>-13319.898837291666</v>
      </c>
      <c r="AP543" s="37">
        <f t="shared" si="141"/>
        <v>-13319.898837291666</v>
      </c>
      <c r="AQ543" s="9">
        <f t="shared" si="151"/>
        <v>-13319.898837291666</v>
      </c>
      <c r="AT543" s="10"/>
      <c r="BU543" s="1"/>
      <c r="CC543" s="11"/>
      <c r="CD543" s="11"/>
    </row>
    <row r="544" spans="1:82" ht="15" customHeight="1" x14ac:dyDescent="0.25">
      <c r="A544">
        <v>50497</v>
      </c>
      <c r="B544" t="s">
        <v>600</v>
      </c>
      <c r="C544" t="s">
        <v>601</v>
      </c>
      <c r="D544">
        <v>11791</v>
      </c>
      <c r="E544" t="s">
        <v>127</v>
      </c>
      <c r="F544" t="s">
        <v>3</v>
      </c>
      <c r="G544" t="s">
        <v>4</v>
      </c>
      <c r="H544" t="s">
        <v>443</v>
      </c>
      <c r="I544" s="1"/>
      <c r="J544" s="1">
        <v>45046</v>
      </c>
      <c r="K544" s="1">
        <v>45076</v>
      </c>
      <c r="L544" s="1">
        <v>45076</v>
      </c>
      <c r="M544" s="2">
        <v>7594278.3399999999</v>
      </c>
      <c r="N544" t="s">
        <v>6</v>
      </c>
      <c r="O544">
        <v>2.0299999999999999E-2</v>
      </c>
      <c r="P544" t="s">
        <v>8</v>
      </c>
      <c r="Q544" s="4"/>
      <c r="R544" s="1">
        <v>45076</v>
      </c>
      <c r="S544" s="1">
        <v>45046</v>
      </c>
      <c r="T544" s="1">
        <v>45076</v>
      </c>
      <c r="U544" s="1">
        <v>45076</v>
      </c>
      <c r="V544" s="5">
        <v>8.3333333333333329E-2</v>
      </c>
      <c r="W544">
        <v>30</v>
      </c>
      <c r="X544" s="6">
        <v>0</v>
      </c>
      <c r="Y544" s="6">
        <v>0</v>
      </c>
      <c r="Z544" s="6">
        <v>-12846.987525166664</v>
      </c>
      <c r="AA544" s="6">
        <v>-12846.987525166664</v>
      </c>
      <c r="AB544">
        <v>0</v>
      </c>
      <c r="AC544">
        <v>0</v>
      </c>
      <c r="AD544" s="7">
        <v>7594278.3399999999</v>
      </c>
      <c r="AE544" s="13">
        <v>2.0299999999999999E-2</v>
      </c>
      <c r="AF544" s="8">
        <v>0</v>
      </c>
      <c r="AG544" s="6">
        <v>0</v>
      </c>
      <c r="AH544" s="6">
        <v>0</v>
      </c>
      <c r="AI544" s="9">
        <v>-12846.987525166664</v>
      </c>
      <c r="AJ544" t="s">
        <v>6</v>
      </c>
      <c r="AO544" s="9">
        <f t="shared" si="150"/>
        <v>-12846.987525166664</v>
      </c>
      <c r="AP544" s="37">
        <f t="shared" si="141"/>
        <v>-12846.987525166664</v>
      </c>
      <c r="AQ544" s="9">
        <f t="shared" si="151"/>
        <v>-12846.987525166664</v>
      </c>
      <c r="AT544" s="10"/>
      <c r="BU544" s="1"/>
      <c r="CC544" s="11"/>
      <c r="CD544" s="11"/>
    </row>
    <row r="545" spans="1:82" ht="15" customHeight="1" x14ac:dyDescent="0.25">
      <c r="A545">
        <v>50498</v>
      </c>
      <c r="B545" t="s">
        <v>600</v>
      </c>
      <c r="C545" t="s">
        <v>601</v>
      </c>
      <c r="D545">
        <v>11791</v>
      </c>
      <c r="E545" t="s">
        <v>127</v>
      </c>
      <c r="F545" t="s">
        <v>3</v>
      </c>
      <c r="G545" t="s">
        <v>4</v>
      </c>
      <c r="H545" t="s">
        <v>443</v>
      </c>
      <c r="I545" s="1"/>
      <c r="J545" s="1">
        <v>45076</v>
      </c>
      <c r="K545" s="1">
        <v>45107</v>
      </c>
      <c r="L545" s="1">
        <v>45107</v>
      </c>
      <c r="M545" s="2">
        <v>7568676.1500000004</v>
      </c>
      <c r="N545" t="s">
        <v>6</v>
      </c>
      <c r="O545">
        <v>2.0299999999999999E-2</v>
      </c>
      <c r="P545" t="s">
        <v>8</v>
      </c>
      <c r="Q545" s="4"/>
      <c r="R545" s="1">
        <v>45107</v>
      </c>
      <c r="S545" s="1">
        <v>45076</v>
      </c>
      <c r="T545" s="1">
        <v>45107</v>
      </c>
      <c r="U545" s="1">
        <v>45107</v>
      </c>
      <c r="V545" s="5">
        <v>8.611111111111111E-2</v>
      </c>
      <c r="W545">
        <v>31</v>
      </c>
      <c r="X545" s="6">
        <v>0</v>
      </c>
      <c r="Y545" s="6">
        <v>0</v>
      </c>
      <c r="Z545" s="6">
        <v>-13230.466392208333</v>
      </c>
      <c r="AA545" s="6">
        <v>-13230.466392208333</v>
      </c>
      <c r="AB545">
        <v>0</v>
      </c>
      <c r="AC545">
        <v>0</v>
      </c>
      <c r="AD545" s="7">
        <v>7568676.1500000004</v>
      </c>
      <c r="AE545" s="13">
        <v>2.0299999999999999E-2</v>
      </c>
      <c r="AF545" s="8">
        <v>0</v>
      </c>
      <c r="AG545" s="6">
        <v>0</v>
      </c>
      <c r="AH545" s="6">
        <v>0</v>
      </c>
      <c r="AI545" s="9">
        <v>-13230.466392208333</v>
      </c>
      <c r="AJ545" t="s">
        <v>6</v>
      </c>
      <c r="AO545" s="9">
        <f t="shared" si="150"/>
        <v>-13230.466392208333</v>
      </c>
      <c r="AP545" s="37">
        <f t="shared" si="141"/>
        <v>-13230.466392208333</v>
      </c>
      <c r="AQ545" s="9">
        <f t="shared" si="151"/>
        <v>-13230.466392208333</v>
      </c>
      <c r="AT545" s="10"/>
      <c r="BU545" s="1"/>
      <c r="CC545" s="11"/>
      <c r="CD545" s="11"/>
    </row>
    <row r="546" spans="1:82" ht="15" customHeight="1" x14ac:dyDescent="0.25">
      <c r="A546">
        <v>11666</v>
      </c>
      <c r="B546" t="s">
        <v>602</v>
      </c>
      <c r="C546" t="s">
        <v>603</v>
      </c>
      <c r="D546">
        <v>11792</v>
      </c>
      <c r="E546" t="s">
        <v>2</v>
      </c>
      <c r="F546" t="s">
        <v>3</v>
      </c>
      <c r="G546" t="s">
        <v>4</v>
      </c>
      <c r="H546" t="s">
        <v>95</v>
      </c>
      <c r="I546" s="1">
        <v>44909</v>
      </c>
      <c r="J546" s="1">
        <v>44927</v>
      </c>
      <c r="K546" s="1">
        <v>45017</v>
      </c>
      <c r="L546" s="1">
        <v>44927</v>
      </c>
      <c r="M546" s="2">
        <v>5364380.87</v>
      </c>
      <c r="N546" t="s">
        <v>6</v>
      </c>
      <c r="O546" t="s">
        <v>7</v>
      </c>
      <c r="P546" t="s">
        <v>8</v>
      </c>
      <c r="Q546" s="4">
        <v>1.35E-2</v>
      </c>
      <c r="R546" s="1">
        <v>44909</v>
      </c>
      <c r="S546" s="1">
        <v>44927</v>
      </c>
      <c r="T546" s="1">
        <v>45017</v>
      </c>
      <c r="U546" s="1">
        <v>44927</v>
      </c>
      <c r="V546" s="5">
        <v>0.25</v>
      </c>
      <c r="W546">
        <v>90</v>
      </c>
      <c r="X546" s="6">
        <v>0</v>
      </c>
      <c r="Y546" s="6">
        <v>0</v>
      </c>
      <c r="Z546" s="6">
        <v>-27908.191476174998</v>
      </c>
      <c r="AA546" s="6">
        <v>-27908.191476174998</v>
      </c>
      <c r="AB546">
        <v>0</v>
      </c>
      <c r="AC546">
        <v>0</v>
      </c>
      <c r="AD546" s="7">
        <v>5364380.87</v>
      </c>
      <c r="AE546" s="13">
        <v>2.0809999999999999E-2</v>
      </c>
      <c r="AF546" s="8">
        <v>1.35E-2</v>
      </c>
      <c r="AG546" s="6">
        <v>0</v>
      </c>
      <c r="AH546" s="6">
        <v>-18104.78543625</v>
      </c>
      <c r="AI546" s="9">
        <v>-46012.976912425002</v>
      </c>
      <c r="AJ546" t="s">
        <v>6</v>
      </c>
      <c r="AK546">
        <f t="shared" ref="AK546:AK551" si="152">VLOOKUP(I546,$AR$3:$AS$604,2,FALSE)</f>
        <v>2.081</v>
      </c>
      <c r="AL546" s="8">
        <f t="shared" ref="AL546:AL551" si="153">AK546/100+$AT$1</f>
        <v>3.0809999999999997E-2</v>
      </c>
      <c r="AM546" s="35">
        <f t="shared" ref="AM546:AM551" si="154">AK546/100-$AT$1</f>
        <v>1.0809999999999998E-2</v>
      </c>
      <c r="AN546" s="4">
        <f t="shared" ref="AN546:AN551" si="155">IF(AND(RIGHT(O546,3)="Max",AM546&lt;0%),0%,AM546)</f>
        <v>1.0809999999999998E-2</v>
      </c>
      <c r="AO546" s="36">
        <f t="shared" ref="AO546:AO551" si="156">-(((AL546+AF546)*AD546*V546))</f>
        <v>-59423.929087424993</v>
      </c>
      <c r="AP546" s="37">
        <f t="shared" si="141"/>
        <v>-46012.976912425002</v>
      </c>
      <c r="AQ546" s="36">
        <f t="shared" ref="AQ546:AQ551" si="157">-(((AN546+AF546)*AD546*V546))</f>
        <v>-32602.024737424999</v>
      </c>
      <c r="AT546" s="10"/>
      <c r="BU546" s="1"/>
      <c r="CC546" s="11"/>
      <c r="CD546" s="11"/>
    </row>
    <row r="547" spans="1:82" ht="15" customHeight="1" x14ac:dyDescent="0.25">
      <c r="A547">
        <v>11714</v>
      </c>
      <c r="B547" t="s">
        <v>604</v>
      </c>
      <c r="C547" t="s">
        <v>605</v>
      </c>
      <c r="D547">
        <v>11793</v>
      </c>
      <c r="E547" t="s">
        <v>2</v>
      </c>
      <c r="F547" t="s">
        <v>3</v>
      </c>
      <c r="G547" t="s">
        <v>4</v>
      </c>
      <c r="H547" t="s">
        <v>95</v>
      </c>
      <c r="I547" s="1">
        <v>44909</v>
      </c>
      <c r="J547" s="1">
        <v>44927</v>
      </c>
      <c r="K547" s="1">
        <v>45017</v>
      </c>
      <c r="L547" s="1">
        <v>44927</v>
      </c>
      <c r="M547" s="2">
        <v>5364384.3899999997</v>
      </c>
      <c r="N547" t="s">
        <v>6</v>
      </c>
      <c r="O547" t="s">
        <v>7</v>
      </c>
      <c r="P547" t="s">
        <v>8</v>
      </c>
      <c r="Q547" s="4">
        <v>1.35E-2</v>
      </c>
      <c r="R547" s="1">
        <v>44909</v>
      </c>
      <c r="S547" s="1">
        <v>44927</v>
      </c>
      <c r="T547" s="1">
        <v>45017</v>
      </c>
      <c r="U547" s="1">
        <v>44927</v>
      </c>
      <c r="V547" s="5">
        <v>0.25</v>
      </c>
      <c r="W547">
        <v>90</v>
      </c>
      <c r="X547" s="6">
        <v>0</v>
      </c>
      <c r="Y547" s="6">
        <v>0</v>
      </c>
      <c r="Z547" s="6">
        <v>-27908.209788974997</v>
      </c>
      <c r="AA547" s="6">
        <v>-27908.209788974997</v>
      </c>
      <c r="AB547">
        <v>0</v>
      </c>
      <c r="AC547">
        <v>0</v>
      </c>
      <c r="AD547" s="7">
        <v>5364384.3899999997</v>
      </c>
      <c r="AE547" s="13">
        <v>2.0809999999999999E-2</v>
      </c>
      <c r="AF547" s="8">
        <v>1.35E-2</v>
      </c>
      <c r="AG547" s="6">
        <v>0</v>
      </c>
      <c r="AH547" s="6">
        <v>-18104.797316249998</v>
      </c>
      <c r="AI547" s="9">
        <v>-46013.007105224999</v>
      </c>
      <c r="AJ547" t="s">
        <v>6</v>
      </c>
      <c r="AK547">
        <f t="shared" si="152"/>
        <v>2.081</v>
      </c>
      <c r="AL547" s="8">
        <f t="shared" si="153"/>
        <v>3.0809999999999997E-2</v>
      </c>
      <c r="AM547" s="35">
        <f t="shared" si="154"/>
        <v>1.0809999999999998E-2</v>
      </c>
      <c r="AN547" s="4">
        <f t="shared" si="155"/>
        <v>1.0809999999999998E-2</v>
      </c>
      <c r="AO547" s="36">
        <f t="shared" si="156"/>
        <v>-59423.968080224993</v>
      </c>
      <c r="AP547" s="37">
        <f t="shared" si="141"/>
        <v>-46013.007105224999</v>
      </c>
      <c r="AQ547" s="36">
        <f t="shared" si="157"/>
        <v>-32602.046130224997</v>
      </c>
      <c r="AT547" s="10"/>
      <c r="BU547" s="1"/>
      <c r="CC547" s="11"/>
      <c r="CD547" s="11"/>
    </row>
    <row r="548" spans="1:82" ht="15" customHeight="1" x14ac:dyDescent="0.25">
      <c r="A548">
        <v>17341</v>
      </c>
      <c r="B548" t="s">
        <v>606</v>
      </c>
      <c r="C548" t="s">
        <v>607</v>
      </c>
      <c r="D548">
        <v>11794</v>
      </c>
      <c r="E548" t="s">
        <v>2</v>
      </c>
      <c r="F548" t="s">
        <v>3</v>
      </c>
      <c r="G548" t="s">
        <v>4</v>
      </c>
      <c r="H548" t="s">
        <v>608</v>
      </c>
      <c r="I548" s="1">
        <v>45014</v>
      </c>
      <c r="J548" s="1">
        <v>45016</v>
      </c>
      <c r="K548" s="1">
        <v>45107</v>
      </c>
      <c r="L548" s="1">
        <v>45107</v>
      </c>
      <c r="M548" s="2">
        <v>1364614.15</v>
      </c>
      <c r="N548" t="s">
        <v>6</v>
      </c>
      <c r="O548" t="s">
        <v>7</v>
      </c>
      <c r="P548" t="s">
        <v>8</v>
      </c>
      <c r="Q548" s="4">
        <v>1.7999999999999999E-2</v>
      </c>
      <c r="R548" s="1">
        <v>45014</v>
      </c>
      <c r="S548" s="1">
        <v>45016</v>
      </c>
      <c r="T548" s="1">
        <v>45107</v>
      </c>
      <c r="U548" s="1">
        <v>45107</v>
      </c>
      <c r="V548" s="5">
        <v>0.25277777777777777</v>
      </c>
      <c r="W548">
        <v>91</v>
      </c>
      <c r="X548" s="6">
        <v>0</v>
      </c>
      <c r="Y548" s="6">
        <v>0</v>
      </c>
      <c r="Z548" s="6">
        <v>-10400.0655906875</v>
      </c>
      <c r="AA548" s="6">
        <v>-10400.0655906875</v>
      </c>
      <c r="AB548">
        <v>0</v>
      </c>
      <c r="AC548">
        <v>0</v>
      </c>
      <c r="AD548" s="7">
        <v>1364614.15</v>
      </c>
      <c r="AE548" s="13">
        <v>3.015E-2</v>
      </c>
      <c r="AF548" s="8">
        <v>1.7999999999999999E-2</v>
      </c>
      <c r="AG548" s="6">
        <v>0</v>
      </c>
      <c r="AH548" s="6">
        <v>-6208.9943824999991</v>
      </c>
      <c r="AI548" s="9">
        <v>-16609.059973187497</v>
      </c>
      <c r="AJ548" t="s">
        <v>6</v>
      </c>
      <c r="AK548">
        <f t="shared" si="152"/>
        <v>3.0150000000000001</v>
      </c>
      <c r="AL548" s="8">
        <f t="shared" si="153"/>
        <v>4.0149999999999998E-2</v>
      </c>
      <c r="AM548" s="35">
        <f t="shared" si="154"/>
        <v>2.0150000000000001E-2</v>
      </c>
      <c r="AN548" s="4">
        <f t="shared" si="155"/>
        <v>2.0150000000000001E-2</v>
      </c>
      <c r="AO548" s="36">
        <f t="shared" si="156"/>
        <v>-20058.501296798604</v>
      </c>
      <c r="AP548" s="37">
        <f t="shared" si="141"/>
        <v>-16609.059973187497</v>
      </c>
      <c r="AQ548" s="36">
        <f t="shared" si="157"/>
        <v>-13159.618649576389</v>
      </c>
      <c r="AT548" s="10"/>
      <c r="BU548" s="1"/>
      <c r="CC548" s="11"/>
      <c r="CD548" s="11"/>
    </row>
    <row r="549" spans="1:82" ht="15" customHeight="1" x14ac:dyDescent="0.25">
      <c r="A549">
        <v>20090</v>
      </c>
      <c r="B549" t="s">
        <v>612</v>
      </c>
      <c r="C549" t="s">
        <v>613</v>
      </c>
      <c r="D549">
        <v>11797</v>
      </c>
      <c r="E549" t="s">
        <v>2</v>
      </c>
      <c r="F549" t="s">
        <v>3</v>
      </c>
      <c r="G549" t="s">
        <v>4</v>
      </c>
      <c r="H549" t="s">
        <v>482</v>
      </c>
      <c r="I549" s="1">
        <v>44970</v>
      </c>
      <c r="J549" s="1">
        <v>44972</v>
      </c>
      <c r="K549" s="1">
        <v>45061</v>
      </c>
      <c r="L549" s="1">
        <v>45061</v>
      </c>
      <c r="M549" s="2">
        <v>21295940.559999999</v>
      </c>
      <c r="N549" t="s">
        <v>6</v>
      </c>
      <c r="O549" t="s">
        <v>7</v>
      </c>
      <c r="P549" t="s">
        <v>8</v>
      </c>
      <c r="Q549" s="4">
        <v>8.9999999999999993E-3</v>
      </c>
      <c r="R549" s="1">
        <v>44970</v>
      </c>
      <c r="S549" s="1">
        <v>44972</v>
      </c>
      <c r="T549" s="1">
        <v>45061</v>
      </c>
      <c r="U549" s="1">
        <v>45061</v>
      </c>
      <c r="V549" s="5">
        <v>0.24722222222222223</v>
      </c>
      <c r="W549">
        <v>89</v>
      </c>
      <c r="X549" s="6">
        <v>0</v>
      </c>
      <c r="Y549" s="6">
        <v>0</v>
      </c>
      <c r="Z549" s="6">
        <v>-139728.58155320442</v>
      </c>
      <c r="AA549" s="6">
        <v>-139728.58155320442</v>
      </c>
      <c r="AB549">
        <v>0</v>
      </c>
      <c r="AC549">
        <v>0</v>
      </c>
      <c r="AD549" s="7">
        <v>21295940.559999999</v>
      </c>
      <c r="AE549" s="13">
        <v>2.6539999999999998E-2</v>
      </c>
      <c r="AF549" s="8">
        <v>8.9999999999999993E-3</v>
      </c>
      <c r="AG549" s="6">
        <v>0</v>
      </c>
      <c r="AH549" s="6">
        <v>-47383.467745999995</v>
      </c>
      <c r="AI549" s="9">
        <v>-187112.04929920443</v>
      </c>
      <c r="AJ549" t="s">
        <v>6</v>
      </c>
      <c r="AK549">
        <f t="shared" si="152"/>
        <v>2.6539999999999999</v>
      </c>
      <c r="AL549" s="8">
        <f t="shared" si="153"/>
        <v>3.6539999999999996E-2</v>
      </c>
      <c r="AM549" s="35">
        <f t="shared" si="154"/>
        <v>1.6539999999999999E-2</v>
      </c>
      <c r="AN549" s="4">
        <f t="shared" si="155"/>
        <v>1.6539999999999999E-2</v>
      </c>
      <c r="AO549" s="36">
        <f t="shared" si="156"/>
        <v>-239760.34679475997</v>
      </c>
      <c r="AP549" s="37">
        <f t="shared" si="141"/>
        <v>-187112.04929920443</v>
      </c>
      <c r="AQ549" s="36">
        <f t="shared" si="157"/>
        <v>-134463.75180364889</v>
      </c>
      <c r="AT549" s="10"/>
      <c r="BU549" s="1"/>
      <c r="CC549" s="11"/>
      <c r="CD549" s="11"/>
    </row>
    <row r="550" spans="1:82" ht="15" customHeight="1" x14ac:dyDescent="0.25">
      <c r="A550">
        <v>20186</v>
      </c>
      <c r="B550" t="s">
        <v>614</v>
      </c>
      <c r="C550" t="s">
        <v>615</v>
      </c>
      <c r="D550">
        <v>11798</v>
      </c>
      <c r="E550" t="s">
        <v>2</v>
      </c>
      <c r="F550" t="s">
        <v>3</v>
      </c>
      <c r="G550" t="s">
        <v>4</v>
      </c>
      <c r="H550" t="s">
        <v>482</v>
      </c>
      <c r="I550" s="1">
        <v>44970</v>
      </c>
      <c r="J550" s="1">
        <v>44972</v>
      </c>
      <c r="K550" s="1">
        <v>45061</v>
      </c>
      <c r="L550" s="1">
        <v>45061</v>
      </c>
      <c r="M550" s="2">
        <v>14835939.33</v>
      </c>
      <c r="N550" t="s">
        <v>6</v>
      </c>
      <c r="O550" t="s">
        <v>7</v>
      </c>
      <c r="P550" t="s">
        <v>8</v>
      </c>
      <c r="Q550" s="4">
        <v>8.9999999999999993E-3</v>
      </c>
      <c r="R550" s="1">
        <v>44970</v>
      </c>
      <c r="S550" s="1">
        <v>44972</v>
      </c>
      <c r="T550" s="1">
        <v>45061</v>
      </c>
      <c r="U550" s="1">
        <v>45061</v>
      </c>
      <c r="V550" s="5">
        <v>0.24722222222222223</v>
      </c>
      <c r="W550">
        <v>89</v>
      </c>
      <c r="X550" s="6">
        <v>0</v>
      </c>
      <c r="Y550" s="6">
        <v>0</v>
      </c>
      <c r="Z550" s="6">
        <v>-97342.719038388328</v>
      </c>
      <c r="AA550" s="6">
        <v>-97342.719038388328</v>
      </c>
      <c r="AB550">
        <v>0</v>
      </c>
      <c r="AC550">
        <v>0</v>
      </c>
      <c r="AD550" s="7">
        <v>14835939.33</v>
      </c>
      <c r="AE550" s="13">
        <v>2.6539999999999998E-2</v>
      </c>
      <c r="AF550" s="8">
        <v>8.9999999999999993E-3</v>
      </c>
      <c r="AG550" s="6">
        <v>0</v>
      </c>
      <c r="AH550" s="6">
        <v>-33009.965009250001</v>
      </c>
      <c r="AI550" s="9">
        <v>-130352.68404763832</v>
      </c>
      <c r="AJ550" t="s">
        <v>6</v>
      </c>
      <c r="AK550">
        <f t="shared" si="152"/>
        <v>2.6539999999999999</v>
      </c>
      <c r="AL550" s="8">
        <f t="shared" si="153"/>
        <v>3.6539999999999996E-2</v>
      </c>
      <c r="AM550" s="35">
        <f t="shared" si="154"/>
        <v>1.6539999999999999E-2</v>
      </c>
      <c r="AN550" s="4">
        <f t="shared" si="155"/>
        <v>1.6539999999999999E-2</v>
      </c>
      <c r="AO550" s="36">
        <f t="shared" si="156"/>
        <v>-167030.42294680502</v>
      </c>
      <c r="AP550" s="37">
        <f t="shared" si="141"/>
        <v>-130352.68404763832</v>
      </c>
      <c r="AQ550" s="36">
        <f t="shared" si="157"/>
        <v>-93674.94514847167</v>
      </c>
      <c r="AT550" s="10"/>
      <c r="BU550" s="1"/>
      <c r="CC550" s="11"/>
      <c r="CD550" s="11"/>
    </row>
    <row r="551" spans="1:82" ht="15" customHeight="1" x14ac:dyDescent="0.25">
      <c r="A551">
        <v>20283</v>
      </c>
      <c r="B551" t="s">
        <v>616</v>
      </c>
      <c r="C551" t="s">
        <v>617</v>
      </c>
      <c r="D551">
        <v>11800</v>
      </c>
      <c r="E551" t="s">
        <v>2</v>
      </c>
      <c r="F551" t="s">
        <v>3</v>
      </c>
      <c r="G551" t="s">
        <v>4</v>
      </c>
      <c r="H551" t="s">
        <v>482</v>
      </c>
      <c r="I551" s="1">
        <v>44970</v>
      </c>
      <c r="J551" s="1">
        <v>44972</v>
      </c>
      <c r="K551" s="1">
        <v>45061</v>
      </c>
      <c r="L551" s="1">
        <v>45061</v>
      </c>
      <c r="M551" s="2">
        <v>19934100</v>
      </c>
      <c r="N551" t="s">
        <v>6</v>
      </c>
      <c r="O551" t="s">
        <v>7</v>
      </c>
      <c r="P551" t="s">
        <v>8</v>
      </c>
      <c r="Q551" s="4">
        <v>8.9999999999999993E-3</v>
      </c>
      <c r="R551" s="1">
        <v>44970</v>
      </c>
      <c r="S551" s="1">
        <v>44972</v>
      </c>
      <c r="T551" s="1">
        <v>45061</v>
      </c>
      <c r="U551" s="1">
        <v>45061</v>
      </c>
      <c r="V551" s="5">
        <v>0.24722222222222223</v>
      </c>
      <c r="W551">
        <v>89</v>
      </c>
      <c r="X551" s="6">
        <v>0</v>
      </c>
      <c r="Y551" s="6">
        <v>0</v>
      </c>
      <c r="Z551" s="6">
        <v>-130793.16735</v>
      </c>
      <c r="AA551" s="6">
        <v>-130793.16735</v>
      </c>
      <c r="AB551">
        <v>0</v>
      </c>
      <c r="AC551">
        <v>0</v>
      </c>
      <c r="AD551" s="7">
        <v>19934100</v>
      </c>
      <c r="AE551" s="13">
        <v>2.6539999999999998E-2</v>
      </c>
      <c r="AF551" s="8">
        <v>8.9999999999999993E-3</v>
      </c>
      <c r="AG551" s="6">
        <v>0</v>
      </c>
      <c r="AH551" s="6">
        <v>-44353.372499999998</v>
      </c>
      <c r="AI551" s="9">
        <v>-175146.53985</v>
      </c>
      <c r="AJ551" t="s">
        <v>6</v>
      </c>
      <c r="AK551">
        <f t="shared" si="152"/>
        <v>2.6539999999999999</v>
      </c>
      <c r="AL551" s="8">
        <f t="shared" si="153"/>
        <v>3.6539999999999996E-2</v>
      </c>
      <c r="AM551" s="35">
        <f t="shared" si="154"/>
        <v>1.6539999999999999E-2</v>
      </c>
      <c r="AN551" s="4">
        <f t="shared" si="155"/>
        <v>1.6539999999999999E-2</v>
      </c>
      <c r="AO551" s="36">
        <f t="shared" si="156"/>
        <v>-224428.06485</v>
      </c>
      <c r="AP551" s="37">
        <f t="shared" si="141"/>
        <v>-175146.53985</v>
      </c>
      <c r="AQ551" s="36">
        <f t="shared" si="157"/>
        <v>-125865.01485000001</v>
      </c>
      <c r="AT551" s="10"/>
      <c r="BU551" s="1"/>
      <c r="CC551" s="11"/>
      <c r="CD551" s="11"/>
    </row>
    <row r="552" spans="1:82" ht="15" customHeight="1" x14ac:dyDescent="0.25">
      <c r="A552">
        <v>50205</v>
      </c>
      <c r="B552" t="s">
        <v>618</v>
      </c>
      <c r="C552" t="s">
        <v>619</v>
      </c>
      <c r="D552">
        <v>11801</v>
      </c>
      <c r="E552" t="s">
        <v>127</v>
      </c>
      <c r="F552" t="s">
        <v>3</v>
      </c>
      <c r="G552" t="s">
        <v>4</v>
      </c>
      <c r="H552" t="s">
        <v>443</v>
      </c>
      <c r="I552" s="1"/>
      <c r="J552" s="1">
        <v>45016</v>
      </c>
      <c r="K552" s="1">
        <v>45107</v>
      </c>
      <c r="L552" s="1">
        <v>45107</v>
      </c>
      <c r="M552" s="2">
        <v>2318908.3199999998</v>
      </c>
      <c r="N552" t="s">
        <v>6</v>
      </c>
      <c r="O552">
        <v>0.06</v>
      </c>
      <c r="P552" t="s">
        <v>109</v>
      </c>
      <c r="Q552" s="4"/>
      <c r="R552" s="1">
        <v>45107</v>
      </c>
      <c r="S552" s="1">
        <v>45016</v>
      </c>
      <c r="T552" s="1">
        <v>45107</v>
      </c>
      <c r="U552" s="1">
        <v>45107</v>
      </c>
      <c r="V552" s="5">
        <v>0.25</v>
      </c>
      <c r="W552">
        <v>90</v>
      </c>
      <c r="X552" s="6">
        <v>0</v>
      </c>
      <c r="Y552" s="6">
        <v>0</v>
      </c>
      <c r="Z552" s="6">
        <v>-34783.624799999998</v>
      </c>
      <c r="AA552" s="6">
        <v>-34783.624799999998</v>
      </c>
      <c r="AB552">
        <v>0</v>
      </c>
      <c r="AC552">
        <v>0</v>
      </c>
      <c r="AD552" s="7">
        <v>2318908.3199999998</v>
      </c>
      <c r="AE552" s="13">
        <v>0.06</v>
      </c>
      <c r="AF552" s="8">
        <v>0</v>
      </c>
      <c r="AG552" s="6">
        <v>0</v>
      </c>
      <c r="AH552" s="6">
        <v>0</v>
      </c>
      <c r="AI552" s="9">
        <v>-34783.624799999998</v>
      </c>
      <c r="AJ552" t="s">
        <v>6</v>
      </c>
      <c r="AO552" s="9">
        <f>AI552</f>
        <v>-34783.624799999998</v>
      </c>
      <c r="AP552" s="37">
        <f t="shared" si="141"/>
        <v>-34783.624799999998</v>
      </c>
      <c r="AQ552" s="9">
        <f>AI552</f>
        <v>-34783.624799999998</v>
      </c>
      <c r="AT552" s="10"/>
      <c r="BU552" s="1"/>
      <c r="CC552" s="11"/>
      <c r="CD552" s="11"/>
    </row>
    <row r="553" spans="1:82" ht="15" customHeight="1" x14ac:dyDescent="0.25">
      <c r="A553">
        <v>9037</v>
      </c>
      <c r="B553" t="s">
        <v>629</v>
      </c>
      <c r="C553" t="s">
        <v>630</v>
      </c>
      <c r="D553">
        <v>11807</v>
      </c>
      <c r="E553" t="s">
        <v>55</v>
      </c>
      <c r="F553" t="s">
        <v>3</v>
      </c>
      <c r="G553" t="s">
        <v>4</v>
      </c>
      <c r="H553" t="s">
        <v>628</v>
      </c>
      <c r="I553" s="1">
        <v>44924</v>
      </c>
      <c r="J553" s="1">
        <v>44927</v>
      </c>
      <c r="K553" s="1">
        <v>44958</v>
      </c>
      <c r="L553" s="1">
        <v>44958</v>
      </c>
      <c r="M553" s="2">
        <v>3977170.34</v>
      </c>
      <c r="N553" t="s">
        <v>6</v>
      </c>
      <c r="O553">
        <v>0</v>
      </c>
      <c r="P553" t="s">
        <v>109</v>
      </c>
      <c r="Q553" s="4"/>
      <c r="R553" s="1">
        <v>44924</v>
      </c>
      <c r="S553" s="1">
        <v>44927</v>
      </c>
      <c r="T553" s="1">
        <v>44958</v>
      </c>
      <c r="U553" s="1">
        <v>44958</v>
      </c>
      <c r="V553" s="5">
        <v>8.3333333333333329E-2</v>
      </c>
      <c r="W553">
        <v>30</v>
      </c>
      <c r="X553" s="6">
        <v>0</v>
      </c>
      <c r="Y553" s="6">
        <v>0</v>
      </c>
      <c r="Z553" s="6">
        <v>0</v>
      </c>
      <c r="AA553" s="6">
        <v>0</v>
      </c>
      <c r="AB553">
        <v>0</v>
      </c>
      <c r="AC553">
        <v>0</v>
      </c>
      <c r="AD553" s="7">
        <v>3977170.34</v>
      </c>
      <c r="AE553" s="13">
        <v>0</v>
      </c>
      <c r="AF553" s="8">
        <v>0</v>
      </c>
      <c r="AG553" s="6">
        <v>0</v>
      </c>
      <c r="AH553" s="6">
        <v>0</v>
      </c>
      <c r="AI553" s="9">
        <v>0</v>
      </c>
      <c r="AJ553" t="s">
        <v>6</v>
      </c>
      <c r="AO553" s="9">
        <f t="shared" ref="AO553:AO559" si="158">AP553</f>
        <v>0</v>
      </c>
      <c r="AP553" s="37">
        <f t="shared" si="141"/>
        <v>0</v>
      </c>
      <c r="AQ553" s="9">
        <f t="shared" ref="AQ553:AQ559" si="159">AP553</f>
        <v>0</v>
      </c>
      <c r="AT553" s="10"/>
      <c r="BU553" s="1"/>
      <c r="CC553" s="11"/>
      <c r="CD553" s="11"/>
    </row>
    <row r="554" spans="1:82" ht="15" customHeight="1" x14ac:dyDescent="0.25">
      <c r="A554">
        <v>9038</v>
      </c>
      <c r="B554" t="s">
        <v>629</v>
      </c>
      <c r="C554" t="s">
        <v>630</v>
      </c>
      <c r="D554">
        <v>11807</v>
      </c>
      <c r="E554" t="s">
        <v>55</v>
      </c>
      <c r="F554" t="s">
        <v>3</v>
      </c>
      <c r="G554" t="s">
        <v>4</v>
      </c>
      <c r="H554" t="s">
        <v>628</v>
      </c>
      <c r="I554" s="1">
        <v>44956</v>
      </c>
      <c r="J554" s="1">
        <v>44958</v>
      </c>
      <c r="K554" s="1">
        <v>44986</v>
      </c>
      <c r="L554" s="1">
        <v>44986</v>
      </c>
      <c r="M554" s="2">
        <v>3931445.72</v>
      </c>
      <c r="N554" t="s">
        <v>6</v>
      </c>
      <c r="O554">
        <v>0</v>
      </c>
      <c r="P554" t="s">
        <v>109</v>
      </c>
      <c r="Q554" s="4"/>
      <c r="R554" s="1">
        <v>44956</v>
      </c>
      <c r="S554" s="1">
        <v>44958</v>
      </c>
      <c r="T554" s="1">
        <v>44986</v>
      </c>
      <c r="U554" s="1">
        <v>44986</v>
      </c>
      <c r="V554" s="5">
        <v>8.3333333333333329E-2</v>
      </c>
      <c r="W554">
        <v>30</v>
      </c>
      <c r="X554" s="6">
        <v>0</v>
      </c>
      <c r="Y554" s="6">
        <v>0</v>
      </c>
      <c r="Z554" s="6">
        <v>0</v>
      </c>
      <c r="AA554" s="6">
        <v>0</v>
      </c>
      <c r="AB554">
        <v>0</v>
      </c>
      <c r="AC554">
        <v>0</v>
      </c>
      <c r="AD554" s="7">
        <v>3931445.72</v>
      </c>
      <c r="AE554" s="13">
        <v>0</v>
      </c>
      <c r="AF554" s="8">
        <v>0</v>
      </c>
      <c r="AG554" s="6">
        <v>0</v>
      </c>
      <c r="AH554" s="6">
        <v>0</v>
      </c>
      <c r="AI554" s="9">
        <v>0</v>
      </c>
      <c r="AJ554" t="s">
        <v>6</v>
      </c>
      <c r="AO554" s="9">
        <f t="shared" si="158"/>
        <v>0</v>
      </c>
      <c r="AP554" s="37">
        <f t="shared" si="141"/>
        <v>0</v>
      </c>
      <c r="AQ554" s="9">
        <f t="shared" si="159"/>
        <v>0</v>
      </c>
      <c r="AT554" s="10"/>
      <c r="BU554" s="1"/>
      <c r="CC554" s="11"/>
      <c r="CD554" s="11"/>
    </row>
    <row r="555" spans="1:82" ht="15" customHeight="1" x14ac:dyDescent="0.25">
      <c r="A555">
        <v>9039</v>
      </c>
      <c r="B555" t="s">
        <v>629</v>
      </c>
      <c r="C555" t="s">
        <v>630</v>
      </c>
      <c r="D555">
        <v>11807</v>
      </c>
      <c r="E555" t="s">
        <v>55</v>
      </c>
      <c r="F555" t="s">
        <v>3</v>
      </c>
      <c r="G555" t="s">
        <v>4</v>
      </c>
      <c r="H555" t="s">
        <v>628</v>
      </c>
      <c r="I555" s="1">
        <v>44984</v>
      </c>
      <c r="J555" s="1">
        <v>44986</v>
      </c>
      <c r="K555" s="1">
        <v>45016</v>
      </c>
      <c r="L555" s="1">
        <v>45016</v>
      </c>
      <c r="M555" s="2">
        <v>3885721.1</v>
      </c>
      <c r="N555" t="s">
        <v>6</v>
      </c>
      <c r="O555">
        <v>0</v>
      </c>
      <c r="P555" t="s">
        <v>109</v>
      </c>
      <c r="Q555" s="4"/>
      <c r="R555" s="1">
        <v>44984</v>
      </c>
      <c r="S555" s="1">
        <v>44986</v>
      </c>
      <c r="T555" s="1">
        <v>45016</v>
      </c>
      <c r="U555" s="1">
        <v>45016</v>
      </c>
      <c r="V555" s="5">
        <v>8.3333333333333329E-2</v>
      </c>
      <c r="W555">
        <v>30</v>
      </c>
      <c r="X555" s="6">
        <v>0</v>
      </c>
      <c r="Y555" s="6">
        <v>0</v>
      </c>
      <c r="Z555" s="6">
        <v>0</v>
      </c>
      <c r="AA555" s="6">
        <v>0</v>
      </c>
      <c r="AB555">
        <v>0</v>
      </c>
      <c r="AC555">
        <v>0</v>
      </c>
      <c r="AD555" s="7">
        <v>3885721.1</v>
      </c>
      <c r="AE555" s="13">
        <v>0</v>
      </c>
      <c r="AF555" s="8">
        <v>0</v>
      </c>
      <c r="AG555" s="6">
        <v>0</v>
      </c>
      <c r="AH555" s="6">
        <v>0</v>
      </c>
      <c r="AI555" s="9">
        <v>0</v>
      </c>
      <c r="AJ555" t="s">
        <v>6</v>
      </c>
      <c r="AO555" s="9">
        <f t="shared" si="158"/>
        <v>0</v>
      </c>
      <c r="AP555" s="37">
        <f t="shared" si="141"/>
        <v>0</v>
      </c>
      <c r="AQ555" s="9">
        <f t="shared" si="159"/>
        <v>0</v>
      </c>
      <c r="AT555" s="10"/>
      <c r="BU555" s="1"/>
      <c r="CC555" s="11"/>
      <c r="CD555" s="11"/>
    </row>
    <row r="556" spans="1:82" ht="15" customHeight="1" x14ac:dyDescent="0.25">
      <c r="A556">
        <v>9040</v>
      </c>
      <c r="B556" t="s">
        <v>629</v>
      </c>
      <c r="C556" t="s">
        <v>630</v>
      </c>
      <c r="D556">
        <v>11807</v>
      </c>
      <c r="E556" t="s">
        <v>55</v>
      </c>
      <c r="F556" t="s">
        <v>3</v>
      </c>
      <c r="G556" t="s">
        <v>4</v>
      </c>
      <c r="H556" t="s">
        <v>628</v>
      </c>
      <c r="I556" s="1">
        <v>45014</v>
      </c>
      <c r="J556" s="1">
        <v>45016</v>
      </c>
      <c r="K556" s="1">
        <v>45017</v>
      </c>
      <c r="L556" s="1">
        <v>45017</v>
      </c>
      <c r="M556" s="2">
        <v>3903581.38</v>
      </c>
      <c r="N556" t="s">
        <v>6</v>
      </c>
      <c r="O556">
        <v>0</v>
      </c>
      <c r="P556" t="s">
        <v>109</v>
      </c>
      <c r="Q556" s="4"/>
      <c r="R556" s="1">
        <v>45014</v>
      </c>
      <c r="S556" s="1">
        <v>45016</v>
      </c>
      <c r="T556" s="1">
        <v>45017</v>
      </c>
      <c r="U556" s="1">
        <v>45017</v>
      </c>
      <c r="V556" s="5">
        <v>2.7777777777777779E-3</v>
      </c>
      <c r="W556">
        <v>1</v>
      </c>
      <c r="X556" s="6">
        <v>0</v>
      </c>
      <c r="Y556" s="6">
        <v>0</v>
      </c>
      <c r="Z556" s="6">
        <v>0</v>
      </c>
      <c r="AA556" s="6">
        <v>0</v>
      </c>
      <c r="AB556">
        <v>0</v>
      </c>
      <c r="AC556">
        <v>0</v>
      </c>
      <c r="AD556" s="7">
        <v>3903581.38</v>
      </c>
      <c r="AE556" s="13">
        <v>0</v>
      </c>
      <c r="AF556" s="8">
        <v>0</v>
      </c>
      <c r="AG556" s="6">
        <v>0</v>
      </c>
      <c r="AH556" s="6">
        <v>0</v>
      </c>
      <c r="AI556" s="9">
        <v>0</v>
      </c>
      <c r="AJ556" t="s">
        <v>6</v>
      </c>
      <c r="AO556" s="9">
        <f t="shared" si="158"/>
        <v>0</v>
      </c>
      <c r="AP556" s="37">
        <f t="shared" si="141"/>
        <v>0</v>
      </c>
      <c r="AQ556" s="9">
        <f t="shared" si="159"/>
        <v>0</v>
      </c>
      <c r="AT556" s="10"/>
      <c r="BU556" s="1"/>
      <c r="CC556" s="11"/>
      <c r="CD556" s="11"/>
    </row>
    <row r="557" spans="1:82" ht="15" customHeight="1" x14ac:dyDescent="0.25">
      <c r="A557">
        <v>9041</v>
      </c>
      <c r="B557" t="s">
        <v>629</v>
      </c>
      <c r="C557" t="s">
        <v>630</v>
      </c>
      <c r="D557">
        <v>11807</v>
      </c>
      <c r="E557" t="s">
        <v>55</v>
      </c>
      <c r="F557" t="s">
        <v>3</v>
      </c>
      <c r="G557" t="s">
        <v>4</v>
      </c>
      <c r="H557" t="s">
        <v>628</v>
      </c>
      <c r="I557" s="1">
        <v>45015</v>
      </c>
      <c r="J557" s="1">
        <v>45017</v>
      </c>
      <c r="K557" s="1">
        <v>45047</v>
      </c>
      <c r="L557" s="1">
        <v>45047</v>
      </c>
      <c r="M557" s="2">
        <v>3857856.76</v>
      </c>
      <c r="N557" t="s">
        <v>6</v>
      </c>
      <c r="O557">
        <v>0</v>
      </c>
      <c r="P557" t="s">
        <v>109</v>
      </c>
      <c r="Q557" s="4"/>
      <c r="R557" s="1">
        <v>45015</v>
      </c>
      <c r="S557" s="1">
        <v>45017</v>
      </c>
      <c r="T557" s="1">
        <v>45047</v>
      </c>
      <c r="U557" s="1">
        <v>45047</v>
      </c>
      <c r="V557" s="5">
        <v>8.3333333333333329E-2</v>
      </c>
      <c r="W557">
        <v>30</v>
      </c>
      <c r="X557" s="6">
        <v>0</v>
      </c>
      <c r="Y557" s="6">
        <v>0</v>
      </c>
      <c r="Z557" s="6">
        <v>0</v>
      </c>
      <c r="AA557" s="6">
        <v>0</v>
      </c>
      <c r="AB557">
        <v>0</v>
      </c>
      <c r="AC557">
        <v>0</v>
      </c>
      <c r="AD557" s="7">
        <v>3857856.76</v>
      </c>
      <c r="AE557" s="13">
        <v>0</v>
      </c>
      <c r="AF557" s="8">
        <v>0</v>
      </c>
      <c r="AG557" s="6">
        <v>0</v>
      </c>
      <c r="AH557" s="6">
        <v>0</v>
      </c>
      <c r="AI557" s="9">
        <v>0</v>
      </c>
      <c r="AJ557" t="s">
        <v>6</v>
      </c>
      <c r="AO557" s="9">
        <f t="shared" si="158"/>
        <v>0</v>
      </c>
      <c r="AP557" s="37">
        <f t="shared" si="141"/>
        <v>0</v>
      </c>
      <c r="AQ557" s="9">
        <f t="shared" si="159"/>
        <v>0</v>
      </c>
      <c r="AT557" s="10"/>
      <c r="BU557" s="1"/>
      <c r="CC557" s="11"/>
      <c r="CD557" s="11"/>
    </row>
    <row r="558" spans="1:82" ht="15" customHeight="1" x14ac:dyDescent="0.25">
      <c r="A558">
        <v>9042</v>
      </c>
      <c r="B558" t="s">
        <v>629</v>
      </c>
      <c r="C558" t="s">
        <v>630</v>
      </c>
      <c r="D558">
        <v>11807</v>
      </c>
      <c r="E558" t="s">
        <v>55</v>
      </c>
      <c r="F558" t="s">
        <v>3</v>
      </c>
      <c r="G558" t="s">
        <v>4</v>
      </c>
      <c r="H558" t="s">
        <v>628</v>
      </c>
      <c r="I558" s="1">
        <v>45043</v>
      </c>
      <c r="J558" s="1">
        <v>45047</v>
      </c>
      <c r="K558" s="1">
        <v>45078</v>
      </c>
      <c r="L558" s="1">
        <v>45078</v>
      </c>
      <c r="M558" s="2">
        <v>3812132.14</v>
      </c>
      <c r="N558" t="s">
        <v>6</v>
      </c>
      <c r="O558">
        <v>0</v>
      </c>
      <c r="P558" t="s">
        <v>109</v>
      </c>
      <c r="Q558" s="4"/>
      <c r="R558" s="1">
        <v>45043</v>
      </c>
      <c r="S558" s="1">
        <v>45047</v>
      </c>
      <c r="T558" s="1">
        <v>45078</v>
      </c>
      <c r="U558" s="1">
        <v>45078</v>
      </c>
      <c r="V558" s="5">
        <v>8.3333333333333329E-2</v>
      </c>
      <c r="W558">
        <v>30</v>
      </c>
      <c r="X558" s="6">
        <v>0</v>
      </c>
      <c r="Y558" s="6">
        <v>0</v>
      </c>
      <c r="Z558" s="6">
        <v>0</v>
      </c>
      <c r="AA558" s="6">
        <v>0</v>
      </c>
      <c r="AB558">
        <v>0</v>
      </c>
      <c r="AC558">
        <v>0</v>
      </c>
      <c r="AD558" s="7">
        <v>3812132.14</v>
      </c>
      <c r="AE558" s="13">
        <v>0</v>
      </c>
      <c r="AF558" s="8">
        <v>0</v>
      </c>
      <c r="AG558" s="6">
        <v>0</v>
      </c>
      <c r="AH558" s="6">
        <v>0</v>
      </c>
      <c r="AI558" s="9">
        <v>0</v>
      </c>
      <c r="AJ558" t="s">
        <v>6</v>
      </c>
      <c r="AO558" s="9">
        <f t="shared" si="158"/>
        <v>0</v>
      </c>
      <c r="AP558" s="37">
        <f t="shared" si="141"/>
        <v>0</v>
      </c>
      <c r="AQ558" s="9">
        <f t="shared" si="159"/>
        <v>0</v>
      </c>
      <c r="AT558" s="10"/>
      <c r="BU558" s="1"/>
      <c r="CC558" s="11"/>
      <c r="CD558" s="11"/>
    </row>
    <row r="559" spans="1:82" ht="15" customHeight="1" x14ac:dyDescent="0.25">
      <c r="A559">
        <v>9043</v>
      </c>
      <c r="B559" t="s">
        <v>629</v>
      </c>
      <c r="C559" t="s">
        <v>630</v>
      </c>
      <c r="D559">
        <v>11807</v>
      </c>
      <c r="E559" t="s">
        <v>55</v>
      </c>
      <c r="F559" t="s">
        <v>3</v>
      </c>
      <c r="G559" t="s">
        <v>4</v>
      </c>
      <c r="H559" t="s">
        <v>628</v>
      </c>
      <c r="I559" s="1">
        <v>45076</v>
      </c>
      <c r="J559" s="1">
        <v>45078</v>
      </c>
      <c r="K559" s="1">
        <v>45107</v>
      </c>
      <c r="L559" s="1">
        <v>45107</v>
      </c>
      <c r="M559" s="2">
        <v>3766407.52</v>
      </c>
      <c r="N559" t="s">
        <v>6</v>
      </c>
      <c r="O559">
        <v>0</v>
      </c>
      <c r="P559" t="s">
        <v>109</v>
      </c>
      <c r="Q559" s="4"/>
      <c r="R559" s="1">
        <v>45076</v>
      </c>
      <c r="S559" s="1">
        <v>45078</v>
      </c>
      <c r="T559" s="1">
        <v>45107</v>
      </c>
      <c r="U559" s="1">
        <v>45107</v>
      </c>
      <c r="V559" s="5">
        <v>8.0555555555555561E-2</v>
      </c>
      <c r="W559">
        <v>29</v>
      </c>
      <c r="X559" s="6">
        <v>0</v>
      </c>
      <c r="Y559" s="6">
        <v>0</v>
      </c>
      <c r="Z559" s="6">
        <v>0</v>
      </c>
      <c r="AA559" s="6">
        <v>0</v>
      </c>
      <c r="AB559">
        <v>0</v>
      </c>
      <c r="AC559">
        <v>0</v>
      </c>
      <c r="AD559" s="7">
        <v>3766407.52</v>
      </c>
      <c r="AE559" s="13">
        <v>0</v>
      </c>
      <c r="AF559" s="8">
        <v>0</v>
      </c>
      <c r="AG559" s="6">
        <v>0</v>
      </c>
      <c r="AH559" s="6">
        <v>0</v>
      </c>
      <c r="AI559" s="9">
        <v>0</v>
      </c>
      <c r="AJ559" t="s">
        <v>6</v>
      </c>
      <c r="AO559" s="9">
        <f t="shared" si="158"/>
        <v>0</v>
      </c>
      <c r="AP559" s="37">
        <f t="shared" si="141"/>
        <v>0</v>
      </c>
      <c r="AQ559" s="9">
        <f t="shared" si="159"/>
        <v>0</v>
      </c>
      <c r="AT559" s="10"/>
      <c r="BU559" s="1"/>
      <c r="CC559" s="11"/>
      <c r="CD559" s="11"/>
    </row>
    <row r="560" spans="1:82" ht="15" customHeight="1" x14ac:dyDescent="0.25">
      <c r="A560">
        <v>7306</v>
      </c>
      <c r="B560" t="s">
        <v>631</v>
      </c>
      <c r="C560" t="s">
        <v>632</v>
      </c>
      <c r="D560">
        <v>11810</v>
      </c>
      <c r="E560" t="s">
        <v>127</v>
      </c>
      <c r="F560" t="s">
        <v>3</v>
      </c>
      <c r="G560" t="s">
        <v>4</v>
      </c>
      <c r="H560" t="s">
        <v>628</v>
      </c>
      <c r="I560" s="1"/>
      <c r="J560" s="1">
        <v>45046</v>
      </c>
      <c r="K560" s="1">
        <v>45107</v>
      </c>
      <c r="L560" s="1">
        <v>45107</v>
      </c>
      <c r="M560" s="2">
        <v>911065.31</v>
      </c>
      <c r="N560" t="s">
        <v>6</v>
      </c>
      <c r="O560">
        <v>0</v>
      </c>
      <c r="P560" t="s">
        <v>109</v>
      </c>
      <c r="Q560" s="4"/>
      <c r="R560" s="1">
        <v>45107</v>
      </c>
      <c r="S560" s="1">
        <v>45046</v>
      </c>
      <c r="T560" s="1">
        <v>45107</v>
      </c>
      <c r="U560" s="1">
        <v>45107</v>
      </c>
      <c r="V560" s="5">
        <v>0.16666666666666666</v>
      </c>
      <c r="W560">
        <v>60</v>
      </c>
      <c r="X560" s="6">
        <v>0</v>
      </c>
      <c r="Y560" s="6">
        <v>0</v>
      </c>
      <c r="Z560" s="6">
        <v>0</v>
      </c>
      <c r="AA560" s="6">
        <v>0</v>
      </c>
      <c r="AB560">
        <v>0</v>
      </c>
      <c r="AC560">
        <v>0</v>
      </c>
      <c r="AD560" s="7">
        <v>911065.31</v>
      </c>
      <c r="AE560" s="13">
        <v>0</v>
      </c>
      <c r="AF560" s="8">
        <v>0</v>
      </c>
      <c r="AG560" s="6">
        <v>0</v>
      </c>
      <c r="AH560" s="6">
        <v>0</v>
      </c>
      <c r="AI560" s="9">
        <v>0</v>
      </c>
      <c r="AJ560" t="s">
        <v>6</v>
      </c>
      <c r="AO560" s="9">
        <f>AI560</f>
        <v>0</v>
      </c>
      <c r="AP560" s="37">
        <f t="shared" si="141"/>
        <v>0</v>
      </c>
      <c r="AQ560" s="9">
        <f>AI560</f>
        <v>0</v>
      </c>
      <c r="AT560" s="10"/>
      <c r="BU560" s="1"/>
      <c r="CC560" s="11"/>
      <c r="CD560" s="11"/>
    </row>
    <row r="561" spans="1:82" ht="15" customHeight="1" x14ac:dyDescent="0.25">
      <c r="A561">
        <v>8354</v>
      </c>
      <c r="B561" t="s">
        <v>635</v>
      </c>
      <c r="C561" t="s">
        <v>636</v>
      </c>
      <c r="D561">
        <v>11813</v>
      </c>
      <c r="E561" t="s">
        <v>55</v>
      </c>
      <c r="F561" t="s">
        <v>3</v>
      </c>
      <c r="G561" t="s">
        <v>4</v>
      </c>
      <c r="H561" t="s">
        <v>637</v>
      </c>
      <c r="I561" s="1">
        <v>44924</v>
      </c>
      <c r="J561" s="1">
        <v>44927</v>
      </c>
      <c r="K561" s="1">
        <v>44958</v>
      </c>
      <c r="L561" s="1">
        <v>44958</v>
      </c>
      <c r="M561" s="2">
        <v>3322262.39</v>
      </c>
      <c r="N561" t="s">
        <v>6</v>
      </c>
      <c r="O561">
        <v>0</v>
      </c>
      <c r="P561" t="s">
        <v>109</v>
      </c>
      <c r="Q561" s="4"/>
      <c r="R561" s="1">
        <v>44924</v>
      </c>
      <c r="S561" s="1">
        <v>44927</v>
      </c>
      <c r="T561" s="1">
        <v>44958</v>
      </c>
      <c r="U561" s="1">
        <v>44958</v>
      </c>
      <c r="V561" s="5">
        <v>8.3333333333333329E-2</v>
      </c>
      <c r="W561">
        <v>30</v>
      </c>
      <c r="X561" s="6">
        <v>0</v>
      </c>
      <c r="Y561" s="6">
        <v>0</v>
      </c>
      <c r="Z561" s="6">
        <v>0</v>
      </c>
      <c r="AA561" s="6">
        <v>0</v>
      </c>
      <c r="AB561">
        <v>0</v>
      </c>
      <c r="AC561">
        <v>0</v>
      </c>
      <c r="AD561" s="7">
        <v>3322262.39</v>
      </c>
      <c r="AE561" s="13">
        <v>0</v>
      </c>
      <c r="AF561" s="8">
        <v>0</v>
      </c>
      <c r="AG561" s="6">
        <v>0</v>
      </c>
      <c r="AH561" s="6">
        <v>0</v>
      </c>
      <c r="AI561" s="9">
        <v>0</v>
      </c>
      <c r="AJ561" t="s">
        <v>6</v>
      </c>
      <c r="AO561" s="9">
        <f t="shared" ref="AO561:AO567" si="160">AP561</f>
        <v>0</v>
      </c>
      <c r="AP561" s="37">
        <f t="shared" si="141"/>
        <v>0</v>
      </c>
      <c r="AQ561" s="9">
        <f t="shared" ref="AQ561:AQ567" si="161">AP561</f>
        <v>0</v>
      </c>
      <c r="AT561" s="10"/>
      <c r="BU561" s="1"/>
      <c r="CC561" s="11"/>
      <c r="CD561" s="11"/>
    </row>
    <row r="562" spans="1:82" ht="15" customHeight="1" x14ac:dyDescent="0.25">
      <c r="A562">
        <v>8355</v>
      </c>
      <c r="B562" t="s">
        <v>635</v>
      </c>
      <c r="C562" t="s">
        <v>636</v>
      </c>
      <c r="D562">
        <v>11813</v>
      </c>
      <c r="E562" t="s">
        <v>55</v>
      </c>
      <c r="F562" t="s">
        <v>3</v>
      </c>
      <c r="G562" t="s">
        <v>4</v>
      </c>
      <c r="H562" t="s">
        <v>637</v>
      </c>
      <c r="I562" s="1">
        <v>44956</v>
      </c>
      <c r="J562" s="1">
        <v>44958</v>
      </c>
      <c r="K562" s="1">
        <v>44986</v>
      </c>
      <c r="L562" s="1">
        <v>44986</v>
      </c>
      <c r="M562" s="2">
        <v>3284933.73</v>
      </c>
      <c r="N562" t="s">
        <v>6</v>
      </c>
      <c r="O562">
        <v>0</v>
      </c>
      <c r="P562" t="s">
        <v>109</v>
      </c>
      <c r="Q562" s="4"/>
      <c r="R562" s="1">
        <v>44956</v>
      </c>
      <c r="S562" s="1">
        <v>44958</v>
      </c>
      <c r="T562" s="1">
        <v>44986</v>
      </c>
      <c r="U562" s="1">
        <v>44986</v>
      </c>
      <c r="V562" s="5">
        <v>8.3333333333333329E-2</v>
      </c>
      <c r="W562">
        <v>30</v>
      </c>
      <c r="X562" s="6">
        <v>0</v>
      </c>
      <c r="Y562" s="6">
        <v>0</v>
      </c>
      <c r="Z562" s="6">
        <v>0</v>
      </c>
      <c r="AA562" s="6">
        <v>0</v>
      </c>
      <c r="AB562">
        <v>0</v>
      </c>
      <c r="AC562">
        <v>0</v>
      </c>
      <c r="AD562" s="7">
        <v>3284933.73</v>
      </c>
      <c r="AE562" s="13">
        <v>0</v>
      </c>
      <c r="AF562" s="8">
        <v>0</v>
      </c>
      <c r="AG562" s="6">
        <v>0</v>
      </c>
      <c r="AH562" s="6">
        <v>0</v>
      </c>
      <c r="AI562" s="9">
        <v>0</v>
      </c>
      <c r="AJ562" t="s">
        <v>6</v>
      </c>
      <c r="AO562" s="9">
        <f t="shared" si="160"/>
        <v>0</v>
      </c>
      <c r="AP562" s="37">
        <f t="shared" si="141"/>
        <v>0</v>
      </c>
      <c r="AQ562" s="9">
        <f t="shared" si="161"/>
        <v>0</v>
      </c>
      <c r="AT562" s="10"/>
      <c r="BU562" s="1"/>
      <c r="CC562" s="11"/>
      <c r="CD562" s="11"/>
    </row>
    <row r="563" spans="1:82" ht="15" customHeight="1" x14ac:dyDescent="0.25">
      <c r="A563">
        <v>8356</v>
      </c>
      <c r="B563" t="s">
        <v>635</v>
      </c>
      <c r="C563" t="s">
        <v>636</v>
      </c>
      <c r="D563">
        <v>11813</v>
      </c>
      <c r="E563" t="s">
        <v>55</v>
      </c>
      <c r="F563" t="s">
        <v>3</v>
      </c>
      <c r="G563" t="s">
        <v>4</v>
      </c>
      <c r="H563" t="s">
        <v>637</v>
      </c>
      <c r="I563" s="1">
        <v>44984</v>
      </c>
      <c r="J563" s="1">
        <v>44986</v>
      </c>
      <c r="K563" s="1">
        <v>45016</v>
      </c>
      <c r="L563" s="1">
        <v>45016</v>
      </c>
      <c r="M563" s="2">
        <v>3247605.07</v>
      </c>
      <c r="N563" t="s">
        <v>6</v>
      </c>
      <c r="O563">
        <v>0</v>
      </c>
      <c r="P563" t="s">
        <v>109</v>
      </c>
      <c r="Q563" s="4"/>
      <c r="R563" s="1">
        <v>44984</v>
      </c>
      <c r="S563" s="1">
        <v>44986</v>
      </c>
      <c r="T563" s="1">
        <v>45016</v>
      </c>
      <c r="U563" s="1">
        <v>45016</v>
      </c>
      <c r="V563" s="5">
        <v>8.3333333333333329E-2</v>
      </c>
      <c r="W563">
        <v>30</v>
      </c>
      <c r="X563" s="6">
        <v>0</v>
      </c>
      <c r="Y563" s="6">
        <v>0</v>
      </c>
      <c r="Z563" s="6">
        <v>0</v>
      </c>
      <c r="AA563" s="6">
        <v>0</v>
      </c>
      <c r="AB563">
        <v>0</v>
      </c>
      <c r="AC563">
        <v>0</v>
      </c>
      <c r="AD563" s="7">
        <v>3247605.07</v>
      </c>
      <c r="AE563" s="13">
        <v>0</v>
      </c>
      <c r="AF563" s="8">
        <v>0</v>
      </c>
      <c r="AG563" s="6">
        <v>0</v>
      </c>
      <c r="AH563" s="6">
        <v>0</v>
      </c>
      <c r="AI563" s="9">
        <v>0</v>
      </c>
      <c r="AJ563" t="s">
        <v>6</v>
      </c>
      <c r="AO563" s="9">
        <f t="shared" si="160"/>
        <v>0</v>
      </c>
      <c r="AP563" s="37">
        <f t="shared" si="141"/>
        <v>0</v>
      </c>
      <c r="AQ563" s="9">
        <f t="shared" si="161"/>
        <v>0</v>
      </c>
      <c r="AT563" s="10"/>
      <c r="BU563" s="1"/>
      <c r="CC563" s="11"/>
      <c r="CD563" s="11"/>
    </row>
    <row r="564" spans="1:82" ht="15" customHeight="1" x14ac:dyDescent="0.25">
      <c r="A564">
        <v>8357</v>
      </c>
      <c r="B564" t="s">
        <v>635</v>
      </c>
      <c r="C564" t="s">
        <v>636</v>
      </c>
      <c r="D564">
        <v>11813</v>
      </c>
      <c r="E564" t="s">
        <v>55</v>
      </c>
      <c r="F564" t="s">
        <v>3</v>
      </c>
      <c r="G564" t="s">
        <v>4</v>
      </c>
      <c r="H564" t="s">
        <v>637</v>
      </c>
      <c r="I564" s="1">
        <v>45014</v>
      </c>
      <c r="J564" s="1">
        <v>45016</v>
      </c>
      <c r="K564" s="1">
        <v>45017</v>
      </c>
      <c r="L564" s="1">
        <v>45017</v>
      </c>
      <c r="M564" s="2">
        <v>3267465.27</v>
      </c>
      <c r="N564" t="s">
        <v>6</v>
      </c>
      <c r="O564">
        <v>0</v>
      </c>
      <c r="P564" t="s">
        <v>109</v>
      </c>
      <c r="Q564" s="4"/>
      <c r="R564" s="1">
        <v>45014</v>
      </c>
      <c r="S564" s="1">
        <v>45016</v>
      </c>
      <c r="T564" s="1">
        <v>45017</v>
      </c>
      <c r="U564" s="1">
        <v>45017</v>
      </c>
      <c r="V564" s="5">
        <v>2.7777777777777779E-3</v>
      </c>
      <c r="W564">
        <v>1</v>
      </c>
      <c r="X564" s="6">
        <v>0</v>
      </c>
      <c r="Y564" s="6">
        <v>0</v>
      </c>
      <c r="Z564" s="6">
        <v>0</v>
      </c>
      <c r="AA564" s="6">
        <v>0</v>
      </c>
      <c r="AB564">
        <v>0</v>
      </c>
      <c r="AC564">
        <v>0</v>
      </c>
      <c r="AD564" s="7">
        <v>3267465.27</v>
      </c>
      <c r="AE564" s="13">
        <v>0</v>
      </c>
      <c r="AF564" s="8">
        <v>0</v>
      </c>
      <c r="AG564" s="6">
        <v>0</v>
      </c>
      <c r="AH564" s="6">
        <v>0</v>
      </c>
      <c r="AI564" s="9">
        <v>0</v>
      </c>
      <c r="AJ564" t="s">
        <v>6</v>
      </c>
      <c r="AO564" s="9">
        <f t="shared" si="160"/>
        <v>0</v>
      </c>
      <c r="AP564" s="37">
        <f t="shared" si="141"/>
        <v>0</v>
      </c>
      <c r="AQ564" s="9">
        <f t="shared" si="161"/>
        <v>0</v>
      </c>
      <c r="AT564" s="10"/>
      <c r="BU564" s="1"/>
      <c r="CC564" s="11"/>
      <c r="CD564" s="11"/>
    </row>
    <row r="565" spans="1:82" ht="15" customHeight="1" x14ac:dyDescent="0.25">
      <c r="A565">
        <v>8358</v>
      </c>
      <c r="B565" t="s">
        <v>635</v>
      </c>
      <c r="C565" t="s">
        <v>636</v>
      </c>
      <c r="D565">
        <v>11813</v>
      </c>
      <c r="E565" t="s">
        <v>55</v>
      </c>
      <c r="F565" t="s">
        <v>3</v>
      </c>
      <c r="G565" t="s">
        <v>4</v>
      </c>
      <c r="H565" t="s">
        <v>637</v>
      </c>
      <c r="I565" s="1">
        <v>45015</v>
      </c>
      <c r="J565" s="1">
        <v>45017</v>
      </c>
      <c r="K565" s="1">
        <v>45047</v>
      </c>
      <c r="L565" s="1">
        <v>45047</v>
      </c>
      <c r="M565" s="2">
        <v>3230136.61</v>
      </c>
      <c r="N565" t="s">
        <v>6</v>
      </c>
      <c r="O565">
        <v>0</v>
      </c>
      <c r="P565" t="s">
        <v>109</v>
      </c>
      <c r="Q565" s="4"/>
      <c r="R565" s="1">
        <v>45015</v>
      </c>
      <c r="S565" s="1">
        <v>45017</v>
      </c>
      <c r="T565" s="1">
        <v>45047</v>
      </c>
      <c r="U565" s="1">
        <v>45047</v>
      </c>
      <c r="V565" s="5">
        <v>8.3333333333333329E-2</v>
      </c>
      <c r="W565">
        <v>30</v>
      </c>
      <c r="X565" s="6">
        <v>0</v>
      </c>
      <c r="Y565" s="6">
        <v>0</v>
      </c>
      <c r="Z565" s="6">
        <v>0</v>
      </c>
      <c r="AA565" s="6">
        <v>0</v>
      </c>
      <c r="AB565">
        <v>0</v>
      </c>
      <c r="AC565">
        <v>0</v>
      </c>
      <c r="AD565" s="7">
        <v>3230136.61</v>
      </c>
      <c r="AE565" s="13">
        <v>0</v>
      </c>
      <c r="AF565" s="8">
        <v>0</v>
      </c>
      <c r="AG565" s="6">
        <v>0</v>
      </c>
      <c r="AH565" s="6">
        <v>0</v>
      </c>
      <c r="AI565" s="9">
        <v>0</v>
      </c>
      <c r="AJ565" t="s">
        <v>6</v>
      </c>
      <c r="AO565" s="9">
        <f t="shared" si="160"/>
        <v>0</v>
      </c>
      <c r="AP565" s="37">
        <f t="shared" si="141"/>
        <v>0</v>
      </c>
      <c r="AQ565" s="9">
        <f t="shared" si="161"/>
        <v>0</v>
      </c>
      <c r="AT565" s="10"/>
      <c r="BU565" s="1"/>
      <c r="CC565" s="11"/>
      <c r="CD565" s="11"/>
    </row>
    <row r="566" spans="1:82" ht="15" customHeight="1" x14ac:dyDescent="0.25">
      <c r="A566">
        <v>8359</v>
      </c>
      <c r="B566" t="s">
        <v>635</v>
      </c>
      <c r="C566" t="s">
        <v>636</v>
      </c>
      <c r="D566">
        <v>11813</v>
      </c>
      <c r="E566" t="s">
        <v>55</v>
      </c>
      <c r="F566" t="s">
        <v>3</v>
      </c>
      <c r="G566" t="s">
        <v>4</v>
      </c>
      <c r="H566" t="s">
        <v>637</v>
      </c>
      <c r="I566" s="1">
        <v>45043</v>
      </c>
      <c r="J566" s="1">
        <v>45047</v>
      </c>
      <c r="K566" s="1">
        <v>45078</v>
      </c>
      <c r="L566" s="1">
        <v>45078</v>
      </c>
      <c r="M566" s="2">
        <v>3192807.95</v>
      </c>
      <c r="N566" t="s">
        <v>6</v>
      </c>
      <c r="O566">
        <v>0</v>
      </c>
      <c r="P566" t="s">
        <v>109</v>
      </c>
      <c r="Q566" s="4"/>
      <c r="R566" s="1">
        <v>45043</v>
      </c>
      <c r="S566" s="1">
        <v>45047</v>
      </c>
      <c r="T566" s="1">
        <v>45078</v>
      </c>
      <c r="U566" s="1">
        <v>45078</v>
      </c>
      <c r="V566" s="5">
        <v>8.3333333333333329E-2</v>
      </c>
      <c r="W566">
        <v>30</v>
      </c>
      <c r="X566" s="6">
        <v>0</v>
      </c>
      <c r="Y566" s="6">
        <v>0</v>
      </c>
      <c r="Z566" s="6">
        <v>0</v>
      </c>
      <c r="AA566" s="6">
        <v>0</v>
      </c>
      <c r="AB566">
        <v>0</v>
      </c>
      <c r="AC566">
        <v>0</v>
      </c>
      <c r="AD566" s="7">
        <v>3192807.95</v>
      </c>
      <c r="AE566" s="13">
        <v>0</v>
      </c>
      <c r="AF566" s="8">
        <v>0</v>
      </c>
      <c r="AG566" s="6">
        <v>0</v>
      </c>
      <c r="AH566" s="6">
        <v>0</v>
      </c>
      <c r="AI566" s="9">
        <v>0</v>
      </c>
      <c r="AJ566" t="s">
        <v>6</v>
      </c>
      <c r="AO566" s="9">
        <f t="shared" si="160"/>
        <v>0</v>
      </c>
      <c r="AP566" s="37">
        <f t="shared" si="141"/>
        <v>0</v>
      </c>
      <c r="AQ566" s="9">
        <f t="shared" si="161"/>
        <v>0</v>
      </c>
      <c r="AT566" s="10"/>
      <c r="BU566" s="1"/>
      <c r="CC566" s="11"/>
      <c r="CD566" s="11"/>
    </row>
    <row r="567" spans="1:82" ht="15" customHeight="1" x14ac:dyDescent="0.25">
      <c r="A567">
        <v>8360</v>
      </c>
      <c r="B567" t="s">
        <v>635</v>
      </c>
      <c r="C567" t="s">
        <v>636</v>
      </c>
      <c r="D567">
        <v>11813</v>
      </c>
      <c r="E567" t="s">
        <v>55</v>
      </c>
      <c r="F567" t="s">
        <v>3</v>
      </c>
      <c r="G567" t="s">
        <v>4</v>
      </c>
      <c r="H567" t="s">
        <v>637</v>
      </c>
      <c r="I567" s="1">
        <v>45076</v>
      </c>
      <c r="J567" s="1">
        <v>45078</v>
      </c>
      <c r="K567" s="1">
        <v>45107</v>
      </c>
      <c r="L567" s="1">
        <v>45107</v>
      </c>
      <c r="M567" s="2">
        <v>3155479.29</v>
      </c>
      <c r="N567" t="s">
        <v>6</v>
      </c>
      <c r="O567">
        <v>0</v>
      </c>
      <c r="P567" t="s">
        <v>109</v>
      </c>
      <c r="Q567" s="4"/>
      <c r="R567" s="1">
        <v>45076</v>
      </c>
      <c r="S567" s="1">
        <v>45078</v>
      </c>
      <c r="T567" s="1">
        <v>45107</v>
      </c>
      <c r="U567" s="1">
        <v>45107</v>
      </c>
      <c r="V567" s="5">
        <v>8.0555555555555561E-2</v>
      </c>
      <c r="W567">
        <v>29</v>
      </c>
      <c r="X567" s="6">
        <v>0</v>
      </c>
      <c r="Y567" s="6">
        <v>0</v>
      </c>
      <c r="Z567" s="6">
        <v>0</v>
      </c>
      <c r="AA567" s="6">
        <v>0</v>
      </c>
      <c r="AB567">
        <v>0</v>
      </c>
      <c r="AC567">
        <v>0</v>
      </c>
      <c r="AD567" s="7">
        <v>3155479.29</v>
      </c>
      <c r="AE567" s="13">
        <v>0</v>
      </c>
      <c r="AF567" s="8">
        <v>0</v>
      </c>
      <c r="AG567" s="6">
        <v>0</v>
      </c>
      <c r="AH567" s="6">
        <v>0</v>
      </c>
      <c r="AI567" s="9">
        <v>0</v>
      </c>
      <c r="AJ567" t="s">
        <v>6</v>
      </c>
      <c r="AO567" s="9">
        <f t="shared" si="160"/>
        <v>0</v>
      </c>
      <c r="AP567" s="37">
        <f t="shared" si="141"/>
        <v>0</v>
      </c>
      <c r="AQ567" s="9">
        <f t="shared" si="161"/>
        <v>0</v>
      </c>
      <c r="AT567" s="10"/>
      <c r="BU567" s="1"/>
      <c r="CC567" s="11"/>
      <c r="CD567" s="11"/>
    </row>
    <row r="568" spans="1:82" ht="15" customHeight="1" x14ac:dyDescent="0.25">
      <c r="A568">
        <v>10005</v>
      </c>
      <c r="B568" t="s">
        <v>638</v>
      </c>
      <c r="C568" t="s">
        <v>639</v>
      </c>
      <c r="D568">
        <v>11816</v>
      </c>
      <c r="E568" t="s">
        <v>2</v>
      </c>
      <c r="F568" t="s">
        <v>3</v>
      </c>
      <c r="G568" t="s">
        <v>4</v>
      </c>
      <c r="H568" t="s">
        <v>590</v>
      </c>
      <c r="I568" s="1">
        <v>44924</v>
      </c>
      <c r="J568" s="1">
        <v>44957</v>
      </c>
      <c r="K568" s="1">
        <v>44985</v>
      </c>
      <c r="L568" s="1">
        <v>44985</v>
      </c>
      <c r="M568" s="2">
        <v>4835593.29</v>
      </c>
      <c r="N568" t="s">
        <v>6</v>
      </c>
      <c r="O568" t="s">
        <v>7</v>
      </c>
      <c r="P568" t="s">
        <v>8</v>
      </c>
      <c r="Q568" s="4">
        <v>2.3E-2</v>
      </c>
      <c r="R568" s="1">
        <v>44924</v>
      </c>
      <c r="S568" s="1">
        <v>44957</v>
      </c>
      <c r="T568" s="1">
        <v>44985</v>
      </c>
      <c r="U568" s="1">
        <v>44985</v>
      </c>
      <c r="V568" s="5">
        <v>7.7777777777777779E-2</v>
      </c>
      <c r="W568">
        <v>28</v>
      </c>
      <c r="X568" s="6">
        <v>0</v>
      </c>
      <c r="Y568" s="6">
        <v>0</v>
      </c>
      <c r="Z568" s="6">
        <v>-8214.0611352800006</v>
      </c>
      <c r="AA568" s="6">
        <v>-8214.0611352800006</v>
      </c>
      <c r="AB568">
        <v>0</v>
      </c>
      <c r="AC568">
        <v>0</v>
      </c>
      <c r="AD568" s="7">
        <v>4835593.29</v>
      </c>
      <c r="AE568" s="13">
        <v>2.1840000000000002E-2</v>
      </c>
      <c r="AF568" s="8">
        <v>2.3E-2</v>
      </c>
      <c r="AG568" s="6">
        <v>0</v>
      </c>
      <c r="AH568" s="6">
        <v>-8650.3391076666667</v>
      </c>
      <c r="AI568" s="9">
        <v>-16864.400242946667</v>
      </c>
      <c r="AJ568" t="s">
        <v>6</v>
      </c>
      <c r="AK568">
        <f t="shared" ref="AK568:AK572" si="162">VLOOKUP(I568,$AR$3:$AS$604,2,FALSE)</f>
        <v>2.1840000000000002</v>
      </c>
      <c r="AL568" s="8">
        <f t="shared" ref="AL568:AL572" si="163">AK568/100+$AT$1</f>
        <v>3.184E-2</v>
      </c>
      <c r="AM568" s="35">
        <f t="shared" ref="AM568:AM572" si="164">AK568/100-$AT$1</f>
        <v>1.1840000000000002E-2</v>
      </c>
      <c r="AN568" s="4">
        <f t="shared" ref="AN568:AN572" si="165">IF(AND(RIGHT(O568,3)="Max",AM568&lt;0%),0%,AM568)</f>
        <v>1.1840000000000002E-2</v>
      </c>
      <c r="AO568" s="36">
        <f t="shared" ref="AO568:AO572" si="166">-(((AL568+AF568)*AD568*V568))</f>
        <v>-20625.417246279998</v>
      </c>
      <c r="AP568" s="37">
        <f t="shared" si="141"/>
        <v>-16864.400242946667</v>
      </c>
      <c r="AQ568" s="36">
        <f t="shared" ref="AQ568:AQ572" si="167">-(((AN568+AF568)*AD568*V568))</f>
        <v>-13103.383239613335</v>
      </c>
      <c r="AT568" s="10"/>
      <c r="BU568" s="1"/>
      <c r="CC568" s="11"/>
      <c r="CD568" s="11"/>
    </row>
    <row r="569" spans="1:82" ht="15" customHeight="1" x14ac:dyDescent="0.25">
      <c r="A569">
        <v>10006</v>
      </c>
      <c r="B569" t="s">
        <v>638</v>
      </c>
      <c r="C569" t="s">
        <v>639</v>
      </c>
      <c r="D569">
        <v>11816</v>
      </c>
      <c r="E569" t="s">
        <v>2</v>
      </c>
      <c r="F569" t="s">
        <v>3</v>
      </c>
      <c r="G569" t="s">
        <v>4</v>
      </c>
      <c r="H569" t="s">
        <v>590</v>
      </c>
      <c r="I569" s="1">
        <v>44924</v>
      </c>
      <c r="J569" s="1">
        <v>44985</v>
      </c>
      <c r="K569" s="1">
        <v>45016</v>
      </c>
      <c r="L569" s="1">
        <v>45016</v>
      </c>
      <c r="M569" s="2">
        <v>4799506.7699999996</v>
      </c>
      <c r="N569" t="s">
        <v>6</v>
      </c>
      <c r="O569" t="s">
        <v>7</v>
      </c>
      <c r="P569" t="s">
        <v>8</v>
      </c>
      <c r="Q569" s="4">
        <v>2.3E-2</v>
      </c>
      <c r="R569" s="1">
        <v>44924</v>
      </c>
      <c r="S569" s="1">
        <v>44985</v>
      </c>
      <c r="T569" s="1">
        <v>45016</v>
      </c>
      <c r="U569" s="1">
        <v>45016</v>
      </c>
      <c r="V569" s="5">
        <v>8.611111111111111E-2</v>
      </c>
      <c r="W569">
        <v>31</v>
      </c>
      <c r="X569" s="6">
        <v>0</v>
      </c>
      <c r="Y569" s="6">
        <v>0</v>
      </c>
      <c r="Z569" s="6">
        <v>-9026.27239878</v>
      </c>
      <c r="AA569" s="6">
        <v>-9026.27239878</v>
      </c>
      <c r="AB569">
        <v>0</v>
      </c>
      <c r="AC569">
        <v>0</v>
      </c>
      <c r="AD569" s="7">
        <v>4799506.7699999996</v>
      </c>
      <c r="AE569" s="13">
        <v>2.1840000000000002E-2</v>
      </c>
      <c r="AF569" s="8">
        <v>2.3E-2</v>
      </c>
      <c r="AG569" s="6">
        <v>0</v>
      </c>
      <c r="AH569" s="6">
        <v>-9505.6897972499992</v>
      </c>
      <c r="AI569" s="9">
        <v>-18531.962196029999</v>
      </c>
      <c r="AJ569" t="s">
        <v>6</v>
      </c>
      <c r="AK569">
        <f t="shared" si="162"/>
        <v>2.1840000000000002</v>
      </c>
      <c r="AL569" s="8">
        <f t="shared" si="163"/>
        <v>3.184E-2</v>
      </c>
      <c r="AM569" s="35">
        <f t="shared" si="164"/>
        <v>1.1840000000000002E-2</v>
      </c>
      <c r="AN569" s="4">
        <f t="shared" si="165"/>
        <v>1.1840000000000002E-2</v>
      </c>
      <c r="AO569" s="36">
        <f t="shared" si="166"/>
        <v>-22664.870803530001</v>
      </c>
      <c r="AP569" s="37">
        <f t="shared" si="141"/>
        <v>-18531.962196029999</v>
      </c>
      <c r="AQ569" s="36">
        <f t="shared" si="167"/>
        <v>-14399.05358853</v>
      </c>
      <c r="AT569" s="10"/>
      <c r="BU569" s="1"/>
      <c r="CC569" s="11"/>
      <c r="CD569" s="11"/>
    </row>
    <row r="570" spans="1:82" ht="15" customHeight="1" x14ac:dyDescent="0.25">
      <c r="A570">
        <v>10007</v>
      </c>
      <c r="B570" t="s">
        <v>638</v>
      </c>
      <c r="C570" t="s">
        <v>639</v>
      </c>
      <c r="D570">
        <v>11816</v>
      </c>
      <c r="E570" t="s">
        <v>2</v>
      </c>
      <c r="F570" t="s">
        <v>3</v>
      </c>
      <c r="G570" t="s">
        <v>4</v>
      </c>
      <c r="H570" t="s">
        <v>590</v>
      </c>
      <c r="I570" s="1">
        <v>45014</v>
      </c>
      <c r="J570" s="1">
        <v>45016</v>
      </c>
      <c r="K570" s="1">
        <v>45046</v>
      </c>
      <c r="L570" s="1">
        <v>45046</v>
      </c>
      <c r="M570" s="2">
        <v>4763420.25</v>
      </c>
      <c r="N570" t="s">
        <v>6</v>
      </c>
      <c r="O570" t="s">
        <v>7</v>
      </c>
      <c r="P570" t="s">
        <v>8</v>
      </c>
      <c r="Q570" s="4">
        <v>2.3E-2</v>
      </c>
      <c r="R570" s="1">
        <v>45014</v>
      </c>
      <c r="S570" s="1">
        <v>45016</v>
      </c>
      <c r="T570" s="1">
        <v>45046</v>
      </c>
      <c r="U570" s="1">
        <v>45046</v>
      </c>
      <c r="V570" s="5">
        <v>8.3333333333333329E-2</v>
      </c>
      <c r="W570">
        <v>30</v>
      </c>
      <c r="X570" s="6">
        <v>0</v>
      </c>
      <c r="Y570" s="6">
        <v>0</v>
      </c>
      <c r="Z570" s="6">
        <v>-11968.093378124999</v>
      </c>
      <c r="AA570" s="6">
        <v>-11968.093378124999</v>
      </c>
      <c r="AB570">
        <v>0</v>
      </c>
      <c r="AC570">
        <v>0</v>
      </c>
      <c r="AD570" s="7">
        <v>4763420.25</v>
      </c>
      <c r="AE570" s="13">
        <v>3.015E-2</v>
      </c>
      <c r="AF570" s="8">
        <v>2.3E-2</v>
      </c>
      <c r="AG570" s="6">
        <v>0</v>
      </c>
      <c r="AH570" s="6">
        <v>-9129.8888124999994</v>
      </c>
      <c r="AI570" s="9">
        <v>-21097.982190625</v>
      </c>
      <c r="AJ570" t="s">
        <v>6</v>
      </c>
      <c r="AK570">
        <f t="shared" si="162"/>
        <v>3.0150000000000001</v>
      </c>
      <c r="AL570" s="8">
        <f t="shared" si="163"/>
        <v>4.0149999999999998E-2</v>
      </c>
      <c r="AM570" s="35">
        <f t="shared" si="164"/>
        <v>2.0150000000000001E-2</v>
      </c>
      <c r="AN570" s="4">
        <f t="shared" si="165"/>
        <v>2.0150000000000001E-2</v>
      </c>
      <c r="AO570" s="36">
        <f t="shared" si="166"/>
        <v>-25067.499065625001</v>
      </c>
      <c r="AP570" s="37">
        <f t="shared" si="141"/>
        <v>-21097.982190625</v>
      </c>
      <c r="AQ570" s="36">
        <f t="shared" si="167"/>
        <v>-17128.465315624999</v>
      </c>
      <c r="AT570" s="10"/>
      <c r="BU570" s="1"/>
      <c r="CC570" s="11"/>
      <c r="CD570" s="11"/>
    </row>
    <row r="571" spans="1:82" ht="15" customHeight="1" x14ac:dyDescent="0.25">
      <c r="A571">
        <v>10008</v>
      </c>
      <c r="B571" t="s">
        <v>638</v>
      </c>
      <c r="C571" t="s">
        <v>639</v>
      </c>
      <c r="D571">
        <v>11816</v>
      </c>
      <c r="E571" t="s">
        <v>2</v>
      </c>
      <c r="F571" t="s">
        <v>3</v>
      </c>
      <c r="G571" t="s">
        <v>4</v>
      </c>
      <c r="H571" t="s">
        <v>590</v>
      </c>
      <c r="I571" s="1">
        <v>45014</v>
      </c>
      <c r="J571" s="1">
        <v>45046</v>
      </c>
      <c r="K571" s="1">
        <v>45077</v>
      </c>
      <c r="L571" s="1">
        <v>45077</v>
      </c>
      <c r="M571" s="2">
        <v>4727333.7300000004</v>
      </c>
      <c r="N571" t="s">
        <v>6</v>
      </c>
      <c r="O571" t="s">
        <v>7</v>
      </c>
      <c r="P571" t="s">
        <v>8</v>
      </c>
      <c r="Q571" s="4">
        <v>2.3E-2</v>
      </c>
      <c r="R571" s="1">
        <v>45014</v>
      </c>
      <c r="S571" s="1">
        <v>45046</v>
      </c>
      <c r="T571" s="1">
        <v>45077</v>
      </c>
      <c r="U571" s="1">
        <v>45077</v>
      </c>
      <c r="V571" s="5">
        <v>8.611111111111111E-2</v>
      </c>
      <c r="W571">
        <v>31</v>
      </c>
      <c r="X571" s="6">
        <v>0</v>
      </c>
      <c r="Y571" s="6">
        <v>0</v>
      </c>
      <c r="Z571" s="6">
        <v>-12273.340196512501</v>
      </c>
      <c r="AA571" s="6">
        <v>-12273.340196512501</v>
      </c>
      <c r="AB571">
        <v>0</v>
      </c>
      <c r="AC571">
        <v>0</v>
      </c>
      <c r="AD571" s="7">
        <v>4727333.7300000004</v>
      </c>
      <c r="AE571" s="13">
        <v>3.015E-2</v>
      </c>
      <c r="AF571" s="8">
        <v>2.3E-2</v>
      </c>
      <c r="AG571" s="6">
        <v>0</v>
      </c>
      <c r="AH571" s="6">
        <v>-9362.7470819166665</v>
      </c>
      <c r="AI571" s="9">
        <v>-21636.087278429168</v>
      </c>
      <c r="AJ571" t="s">
        <v>6</v>
      </c>
      <c r="AK571">
        <f t="shared" si="162"/>
        <v>3.0150000000000001</v>
      </c>
      <c r="AL571" s="8">
        <f t="shared" si="163"/>
        <v>4.0149999999999998E-2</v>
      </c>
      <c r="AM571" s="35">
        <f t="shared" si="164"/>
        <v>2.0150000000000001E-2</v>
      </c>
      <c r="AN571" s="4">
        <f t="shared" si="165"/>
        <v>2.0150000000000001E-2</v>
      </c>
      <c r="AO571" s="36">
        <f t="shared" si="166"/>
        <v>-25706.846879262503</v>
      </c>
      <c r="AP571" s="37">
        <f t="shared" si="141"/>
        <v>-21636.087278429168</v>
      </c>
      <c r="AQ571" s="36">
        <f t="shared" si="167"/>
        <v>-17565.327677595837</v>
      </c>
      <c r="AT571" s="10"/>
      <c r="BU571" s="1"/>
      <c r="CC571" s="11"/>
      <c r="CD571" s="11"/>
    </row>
    <row r="572" spans="1:82" ht="15" customHeight="1" x14ac:dyDescent="0.25">
      <c r="A572">
        <v>10009</v>
      </c>
      <c r="B572" t="s">
        <v>638</v>
      </c>
      <c r="C572" t="s">
        <v>639</v>
      </c>
      <c r="D572">
        <v>11816</v>
      </c>
      <c r="E572" t="s">
        <v>2</v>
      </c>
      <c r="F572" t="s">
        <v>3</v>
      </c>
      <c r="G572" t="s">
        <v>4</v>
      </c>
      <c r="H572" t="s">
        <v>590</v>
      </c>
      <c r="I572" s="1">
        <v>45014</v>
      </c>
      <c r="J572" s="1">
        <v>45077</v>
      </c>
      <c r="K572" s="1">
        <v>45107</v>
      </c>
      <c r="L572" s="1">
        <v>45107</v>
      </c>
      <c r="M572" s="2">
        <v>4691247.21</v>
      </c>
      <c r="N572" t="s">
        <v>6</v>
      </c>
      <c r="O572" t="s">
        <v>7</v>
      </c>
      <c r="P572" t="s">
        <v>8</v>
      </c>
      <c r="Q572" s="4">
        <v>2.3E-2</v>
      </c>
      <c r="R572" s="1">
        <v>45014</v>
      </c>
      <c r="S572" s="1">
        <v>45077</v>
      </c>
      <c r="T572" s="1">
        <v>45107</v>
      </c>
      <c r="U572" s="1">
        <v>45107</v>
      </c>
      <c r="V572" s="5">
        <v>8.3333333333333329E-2</v>
      </c>
      <c r="W572">
        <v>30</v>
      </c>
      <c r="X572" s="6">
        <v>0</v>
      </c>
      <c r="Y572" s="6">
        <v>0</v>
      </c>
      <c r="Z572" s="6">
        <v>-11786.758615125</v>
      </c>
      <c r="AA572" s="6">
        <v>-11786.758615125</v>
      </c>
      <c r="AB572">
        <v>0</v>
      </c>
      <c r="AC572">
        <v>0</v>
      </c>
      <c r="AD572" s="7">
        <v>4691247.21</v>
      </c>
      <c r="AE572" s="13">
        <v>3.015E-2</v>
      </c>
      <c r="AF572" s="8">
        <v>2.3E-2</v>
      </c>
      <c r="AG572" s="6">
        <v>0</v>
      </c>
      <c r="AH572" s="6">
        <v>-8991.5571524999996</v>
      </c>
      <c r="AI572" s="9">
        <v>-20778.315767624998</v>
      </c>
      <c r="AJ572" t="s">
        <v>6</v>
      </c>
      <c r="AK572">
        <f t="shared" si="162"/>
        <v>3.0150000000000001</v>
      </c>
      <c r="AL572" s="8">
        <f t="shared" si="163"/>
        <v>4.0149999999999998E-2</v>
      </c>
      <c r="AM572" s="35">
        <f t="shared" si="164"/>
        <v>2.0150000000000001E-2</v>
      </c>
      <c r="AN572" s="4">
        <f t="shared" si="165"/>
        <v>2.0150000000000001E-2</v>
      </c>
      <c r="AO572" s="36">
        <f t="shared" si="166"/>
        <v>-24687.688442624996</v>
      </c>
      <c r="AP572" s="37">
        <f t="shared" si="141"/>
        <v>-20778.315767624998</v>
      </c>
      <c r="AQ572" s="36">
        <f t="shared" si="167"/>
        <v>-16868.943092624999</v>
      </c>
      <c r="AT572" s="10"/>
      <c r="BU572" s="1"/>
      <c r="CC572" s="11"/>
      <c r="CD572" s="11"/>
    </row>
    <row r="573" spans="1:82" ht="15" customHeight="1" x14ac:dyDescent="0.25">
      <c r="A573">
        <v>9455</v>
      </c>
      <c r="B573" t="s">
        <v>640</v>
      </c>
      <c r="C573" t="s">
        <v>641</v>
      </c>
      <c r="D573">
        <v>11817</v>
      </c>
      <c r="E573" t="s">
        <v>127</v>
      </c>
      <c r="F573" t="s">
        <v>3</v>
      </c>
      <c r="G573" t="s">
        <v>4</v>
      </c>
      <c r="H573" t="s">
        <v>642</v>
      </c>
      <c r="I573" s="1"/>
      <c r="J573" s="1">
        <v>45016</v>
      </c>
      <c r="K573" s="1">
        <v>45107</v>
      </c>
      <c r="L573" s="1">
        <v>45092</v>
      </c>
      <c r="M573" s="2">
        <v>1831773.45</v>
      </c>
      <c r="N573" t="s">
        <v>6</v>
      </c>
      <c r="O573">
        <v>0</v>
      </c>
      <c r="P573" t="s">
        <v>109</v>
      </c>
      <c r="Q573" s="4"/>
      <c r="R573" s="1">
        <v>45031</v>
      </c>
      <c r="S573" s="1">
        <v>45016</v>
      </c>
      <c r="T573" s="1">
        <v>45107</v>
      </c>
      <c r="U573" s="1">
        <v>45031</v>
      </c>
      <c r="V573" s="5">
        <v>0.25</v>
      </c>
      <c r="W573">
        <v>90</v>
      </c>
      <c r="X573" s="6">
        <v>0</v>
      </c>
      <c r="Y573" s="6">
        <v>0</v>
      </c>
      <c r="Z573" s="6">
        <v>0</v>
      </c>
      <c r="AA573" s="6">
        <v>0</v>
      </c>
      <c r="AB573">
        <v>0</v>
      </c>
      <c r="AC573">
        <v>0</v>
      </c>
      <c r="AD573" s="7">
        <v>1878847.43</v>
      </c>
      <c r="AE573" s="13">
        <v>0</v>
      </c>
      <c r="AF573" s="8">
        <v>0</v>
      </c>
      <c r="AG573" s="6">
        <v>0</v>
      </c>
      <c r="AH573" s="6">
        <v>0</v>
      </c>
      <c r="AI573" s="9">
        <v>0</v>
      </c>
      <c r="AJ573" t="s">
        <v>6</v>
      </c>
      <c r="AO573" s="9">
        <f t="shared" ref="AO573:AO576" si="168">AI573</f>
        <v>0</v>
      </c>
      <c r="AP573" s="37">
        <f t="shared" si="141"/>
        <v>0</v>
      </c>
      <c r="AQ573" s="9">
        <f t="shared" ref="AQ573:AQ576" si="169">AI573</f>
        <v>0</v>
      </c>
      <c r="AT573" s="10"/>
      <c r="BU573" s="1"/>
      <c r="CC573" s="11"/>
      <c r="CD573" s="11"/>
    </row>
    <row r="574" spans="1:82" ht="15" customHeight="1" x14ac:dyDescent="0.25">
      <c r="A574">
        <v>9456</v>
      </c>
      <c r="B574" t="s">
        <v>640</v>
      </c>
      <c r="C574" t="s">
        <v>641</v>
      </c>
      <c r="D574">
        <v>11817</v>
      </c>
      <c r="E574" t="s">
        <v>127</v>
      </c>
      <c r="F574" t="s">
        <v>3</v>
      </c>
      <c r="G574" t="s">
        <v>4</v>
      </c>
      <c r="H574" t="s">
        <v>642</v>
      </c>
      <c r="I574" s="1"/>
      <c r="J574" s="1">
        <v>45016</v>
      </c>
      <c r="K574" s="1">
        <v>45107</v>
      </c>
      <c r="L574" s="1">
        <v>45107</v>
      </c>
      <c r="M574" s="2">
        <v>1808236.46</v>
      </c>
      <c r="N574" t="s">
        <v>6</v>
      </c>
      <c r="O574">
        <v>0</v>
      </c>
      <c r="P574" t="s">
        <v>109</v>
      </c>
      <c r="Q574" s="4"/>
      <c r="R574" s="1">
        <v>45061</v>
      </c>
      <c r="S574" s="1">
        <v>45016</v>
      </c>
      <c r="T574" s="1">
        <v>45107</v>
      </c>
      <c r="U574" s="1">
        <v>45061</v>
      </c>
      <c r="V574" s="5">
        <v>0.25</v>
      </c>
      <c r="W574">
        <v>90</v>
      </c>
      <c r="X574" s="6">
        <v>0</v>
      </c>
      <c r="Y574" s="6">
        <v>0</v>
      </c>
      <c r="Z574" s="6">
        <v>0</v>
      </c>
      <c r="AA574" s="6">
        <v>0</v>
      </c>
      <c r="AB574">
        <v>0</v>
      </c>
      <c r="AC574">
        <v>0</v>
      </c>
      <c r="AD574" s="7">
        <v>1855310.44</v>
      </c>
      <c r="AE574" s="13">
        <v>0</v>
      </c>
      <c r="AF574" s="8">
        <v>0</v>
      </c>
      <c r="AG574" s="6">
        <v>0</v>
      </c>
      <c r="AH574" s="6">
        <v>0</v>
      </c>
      <c r="AI574" s="9">
        <v>0</v>
      </c>
      <c r="AJ574" t="s">
        <v>6</v>
      </c>
      <c r="AO574" s="9">
        <f t="shared" si="168"/>
        <v>0</v>
      </c>
      <c r="AP574" s="37">
        <f t="shared" si="141"/>
        <v>0</v>
      </c>
      <c r="AQ574" s="9">
        <f t="shared" si="169"/>
        <v>0</v>
      </c>
      <c r="AT574" s="10"/>
      <c r="BU574" s="1"/>
      <c r="CC574" s="11"/>
      <c r="CD574" s="11"/>
    </row>
    <row r="575" spans="1:82" ht="15" customHeight="1" x14ac:dyDescent="0.25">
      <c r="A575">
        <v>9454</v>
      </c>
      <c r="B575" t="s">
        <v>640</v>
      </c>
      <c r="C575" t="s">
        <v>641</v>
      </c>
      <c r="D575">
        <v>11817</v>
      </c>
      <c r="E575" t="s">
        <v>127</v>
      </c>
      <c r="F575" t="s">
        <v>3</v>
      </c>
      <c r="G575" t="s">
        <v>4</v>
      </c>
      <c r="H575" t="s">
        <v>642</v>
      </c>
      <c r="I575" s="1"/>
      <c r="J575" s="1">
        <v>45016</v>
      </c>
      <c r="K575" s="1">
        <v>45107</v>
      </c>
      <c r="L575" s="1">
        <v>45061</v>
      </c>
      <c r="M575" s="2">
        <v>1855310.44</v>
      </c>
      <c r="N575" t="s">
        <v>6</v>
      </c>
      <c r="O575">
        <v>0</v>
      </c>
      <c r="P575" t="s">
        <v>109</v>
      </c>
      <c r="Q575" s="4"/>
      <c r="R575" s="1">
        <v>45092</v>
      </c>
      <c r="S575" s="1">
        <v>45016</v>
      </c>
      <c r="T575" s="1">
        <v>45107</v>
      </c>
      <c r="U575" s="1">
        <v>45092</v>
      </c>
      <c r="V575" s="5">
        <v>0.25</v>
      </c>
      <c r="W575">
        <v>90</v>
      </c>
      <c r="X575" s="6">
        <v>0</v>
      </c>
      <c r="Y575" s="6">
        <v>0</v>
      </c>
      <c r="Z575" s="6">
        <v>0</v>
      </c>
      <c r="AA575" s="6">
        <v>0</v>
      </c>
      <c r="AB575">
        <v>0</v>
      </c>
      <c r="AC575">
        <v>0</v>
      </c>
      <c r="AD575" s="7">
        <v>1831773.45</v>
      </c>
      <c r="AE575" s="13">
        <v>0</v>
      </c>
      <c r="AF575" s="8">
        <v>0</v>
      </c>
      <c r="AG575" s="6">
        <v>0</v>
      </c>
      <c r="AH575" s="6">
        <v>0</v>
      </c>
      <c r="AI575" s="9">
        <v>0</v>
      </c>
      <c r="AJ575" t="s">
        <v>6</v>
      </c>
      <c r="AO575" s="9">
        <f t="shared" si="168"/>
        <v>0</v>
      </c>
      <c r="AP575" s="37">
        <f t="shared" si="141"/>
        <v>0</v>
      </c>
      <c r="AQ575" s="9">
        <f t="shared" si="169"/>
        <v>0</v>
      </c>
      <c r="AT575" s="10"/>
      <c r="BU575" s="1"/>
      <c r="CC575" s="11"/>
      <c r="CD575" s="11"/>
    </row>
    <row r="576" spans="1:82" ht="15" customHeight="1" x14ac:dyDescent="0.25">
      <c r="A576">
        <v>9453</v>
      </c>
      <c r="B576" t="s">
        <v>640</v>
      </c>
      <c r="C576" t="s">
        <v>641</v>
      </c>
      <c r="D576">
        <v>11817</v>
      </c>
      <c r="E576" t="s">
        <v>127</v>
      </c>
      <c r="F576" t="s">
        <v>3</v>
      </c>
      <c r="G576" t="s">
        <v>4</v>
      </c>
      <c r="H576" t="s">
        <v>642</v>
      </c>
      <c r="I576" s="1"/>
      <c r="J576" s="1">
        <v>45016</v>
      </c>
      <c r="K576" s="1">
        <v>45107</v>
      </c>
      <c r="L576" s="1">
        <v>45031</v>
      </c>
      <c r="M576" s="2">
        <v>1878847.43</v>
      </c>
      <c r="N576" t="s">
        <v>6</v>
      </c>
      <c r="O576">
        <v>0</v>
      </c>
      <c r="P576" t="s">
        <v>109</v>
      </c>
      <c r="Q576" s="4"/>
      <c r="R576" s="1">
        <v>45107</v>
      </c>
      <c r="S576" s="1">
        <v>45016</v>
      </c>
      <c r="T576" s="1">
        <v>45107</v>
      </c>
      <c r="U576" s="1">
        <v>45107</v>
      </c>
      <c r="V576" s="5">
        <v>0.25</v>
      </c>
      <c r="W576">
        <v>90</v>
      </c>
      <c r="X576" s="6">
        <v>0</v>
      </c>
      <c r="Y576" s="6">
        <v>0</v>
      </c>
      <c r="Z576" s="6">
        <v>0</v>
      </c>
      <c r="AA576" s="6">
        <v>0</v>
      </c>
      <c r="AB576">
        <v>0</v>
      </c>
      <c r="AC576">
        <v>0</v>
      </c>
      <c r="AD576" s="7">
        <v>1808236.46</v>
      </c>
      <c r="AE576" s="13">
        <v>0</v>
      </c>
      <c r="AF576" s="8">
        <v>0</v>
      </c>
      <c r="AG576" s="6">
        <v>0</v>
      </c>
      <c r="AH576" s="6">
        <v>0</v>
      </c>
      <c r="AI576" s="9">
        <v>0</v>
      </c>
      <c r="AJ576" t="s">
        <v>6</v>
      </c>
      <c r="AO576" s="9">
        <f t="shared" si="168"/>
        <v>0</v>
      </c>
      <c r="AP576" s="37">
        <f t="shared" si="141"/>
        <v>0</v>
      </c>
      <c r="AQ576" s="9">
        <f t="shared" si="169"/>
        <v>0</v>
      </c>
      <c r="AT576" s="10"/>
      <c r="BU576" s="1"/>
      <c r="CC576" s="11"/>
      <c r="CD576" s="11"/>
    </row>
    <row r="577" spans="1:82" ht="15" customHeight="1" x14ac:dyDescent="0.25">
      <c r="A577">
        <v>9247</v>
      </c>
      <c r="B577" t="s">
        <v>643</v>
      </c>
      <c r="C577" t="s">
        <v>644</v>
      </c>
      <c r="D577">
        <v>11819</v>
      </c>
      <c r="E577" t="s">
        <v>55</v>
      </c>
      <c r="F577" t="s">
        <v>3</v>
      </c>
      <c r="G577" t="s">
        <v>4</v>
      </c>
      <c r="H577" t="s">
        <v>628</v>
      </c>
      <c r="I577" s="1">
        <v>45014</v>
      </c>
      <c r="J577" s="1">
        <v>45016</v>
      </c>
      <c r="K577" s="1">
        <v>45107</v>
      </c>
      <c r="L577" s="1">
        <v>45047</v>
      </c>
      <c r="M577" s="2">
        <v>955474.2</v>
      </c>
      <c r="N577" t="s">
        <v>6</v>
      </c>
      <c r="O577">
        <v>0</v>
      </c>
      <c r="P577" t="s">
        <v>109</v>
      </c>
      <c r="Q577" s="4"/>
      <c r="R577" s="1">
        <v>45014</v>
      </c>
      <c r="S577" s="1">
        <v>45016</v>
      </c>
      <c r="T577" s="1">
        <v>45107</v>
      </c>
      <c r="U577" s="1">
        <v>45017</v>
      </c>
      <c r="V577" s="5">
        <v>0.25</v>
      </c>
      <c r="W577">
        <v>90</v>
      </c>
      <c r="X577" s="6">
        <v>0</v>
      </c>
      <c r="Y577" s="6">
        <v>0</v>
      </c>
      <c r="Z577" s="6">
        <v>0</v>
      </c>
      <c r="AA577" s="6">
        <v>0</v>
      </c>
      <c r="AB577">
        <v>0</v>
      </c>
      <c r="AC577">
        <v>0</v>
      </c>
      <c r="AD577" s="7">
        <v>966803.54</v>
      </c>
      <c r="AE577" s="13">
        <v>0</v>
      </c>
      <c r="AF577" s="8">
        <v>0</v>
      </c>
      <c r="AG577" s="6">
        <v>0</v>
      </c>
      <c r="AH577" s="6">
        <v>0</v>
      </c>
      <c r="AI577" s="9">
        <v>0</v>
      </c>
      <c r="AJ577" t="s">
        <v>6</v>
      </c>
      <c r="AO577" s="9">
        <f t="shared" ref="AO577:AO580" si="170">AP577</f>
        <v>0</v>
      </c>
      <c r="AP577" s="37">
        <f t="shared" si="141"/>
        <v>0</v>
      </c>
      <c r="AQ577" s="9">
        <f t="shared" ref="AQ577:AQ580" si="171">AP577</f>
        <v>0</v>
      </c>
      <c r="AT577" s="10"/>
      <c r="BU577" s="1"/>
      <c r="CC577" s="11"/>
      <c r="CD577" s="11"/>
    </row>
    <row r="578" spans="1:82" ht="15" customHeight="1" x14ac:dyDescent="0.25">
      <c r="A578">
        <v>9246</v>
      </c>
      <c r="B578" t="s">
        <v>643</v>
      </c>
      <c r="C578" t="s">
        <v>644</v>
      </c>
      <c r="D578">
        <v>11819</v>
      </c>
      <c r="E578" t="s">
        <v>55</v>
      </c>
      <c r="F578" t="s">
        <v>3</v>
      </c>
      <c r="G578" t="s">
        <v>4</v>
      </c>
      <c r="H578" t="s">
        <v>628</v>
      </c>
      <c r="I578" s="1">
        <v>45014</v>
      </c>
      <c r="J578" s="1">
        <v>45016</v>
      </c>
      <c r="K578" s="1">
        <v>45107</v>
      </c>
      <c r="L578" s="1">
        <v>45017</v>
      </c>
      <c r="M578" s="2">
        <v>966803.54</v>
      </c>
      <c r="N578" t="s">
        <v>6</v>
      </c>
      <c r="O578">
        <v>0</v>
      </c>
      <c r="P578" t="s">
        <v>109</v>
      </c>
      <c r="Q578" s="4"/>
      <c r="R578" s="1">
        <v>45014</v>
      </c>
      <c r="S578" s="1">
        <v>45016</v>
      </c>
      <c r="T578" s="1">
        <v>45107</v>
      </c>
      <c r="U578" s="1">
        <v>45047</v>
      </c>
      <c r="V578" s="5">
        <v>0.25</v>
      </c>
      <c r="W578">
        <v>90</v>
      </c>
      <c r="X578" s="6">
        <v>0</v>
      </c>
      <c r="Y578" s="6">
        <v>0</v>
      </c>
      <c r="Z578" s="6">
        <v>0</v>
      </c>
      <c r="AA578" s="6">
        <v>0</v>
      </c>
      <c r="AB578">
        <v>0</v>
      </c>
      <c r="AC578">
        <v>0</v>
      </c>
      <c r="AD578" s="7">
        <v>955474.2</v>
      </c>
      <c r="AE578" s="13">
        <v>0</v>
      </c>
      <c r="AF578" s="8">
        <v>0</v>
      </c>
      <c r="AG578" s="6">
        <v>0</v>
      </c>
      <c r="AH578" s="6">
        <v>0</v>
      </c>
      <c r="AI578" s="9">
        <v>0</v>
      </c>
      <c r="AJ578" t="s">
        <v>6</v>
      </c>
      <c r="AO578" s="9">
        <f t="shared" si="170"/>
        <v>0</v>
      </c>
      <c r="AP578" s="37">
        <f t="shared" si="141"/>
        <v>0</v>
      </c>
      <c r="AQ578" s="9">
        <f t="shared" si="171"/>
        <v>0</v>
      </c>
      <c r="AT578" s="10"/>
      <c r="BU578" s="1"/>
      <c r="CC578" s="11"/>
      <c r="CD578" s="11"/>
    </row>
    <row r="579" spans="1:82" ht="15" customHeight="1" x14ac:dyDescent="0.25">
      <c r="A579">
        <v>9248</v>
      </c>
      <c r="B579" t="s">
        <v>643</v>
      </c>
      <c r="C579" t="s">
        <v>644</v>
      </c>
      <c r="D579">
        <v>11819</v>
      </c>
      <c r="E579" t="s">
        <v>55</v>
      </c>
      <c r="F579" t="s">
        <v>3</v>
      </c>
      <c r="G579" t="s">
        <v>4</v>
      </c>
      <c r="H579" t="s">
        <v>628</v>
      </c>
      <c r="I579" s="1">
        <v>45014</v>
      </c>
      <c r="J579" s="1">
        <v>45016</v>
      </c>
      <c r="K579" s="1">
        <v>45107</v>
      </c>
      <c r="L579" s="1">
        <v>45078</v>
      </c>
      <c r="M579" s="2">
        <v>944144.86</v>
      </c>
      <c r="N579" t="s">
        <v>6</v>
      </c>
      <c r="O579">
        <v>0</v>
      </c>
      <c r="P579" t="s">
        <v>109</v>
      </c>
      <c r="Q579" s="4"/>
      <c r="R579" s="1">
        <v>45014</v>
      </c>
      <c r="S579" s="1">
        <v>45016</v>
      </c>
      <c r="T579" s="1">
        <v>45107</v>
      </c>
      <c r="U579" s="1">
        <v>45078</v>
      </c>
      <c r="V579" s="5">
        <v>0.25</v>
      </c>
      <c r="W579">
        <v>90</v>
      </c>
      <c r="X579" s="6">
        <v>0</v>
      </c>
      <c r="Y579" s="6">
        <v>0</v>
      </c>
      <c r="Z579" s="6">
        <v>0</v>
      </c>
      <c r="AA579" s="6">
        <v>0</v>
      </c>
      <c r="AB579">
        <v>0</v>
      </c>
      <c r="AC579">
        <v>0</v>
      </c>
      <c r="AD579" s="7">
        <v>944144.86</v>
      </c>
      <c r="AE579" s="13">
        <v>0</v>
      </c>
      <c r="AF579" s="8">
        <v>0</v>
      </c>
      <c r="AG579" s="6">
        <v>0</v>
      </c>
      <c r="AH579" s="6">
        <v>0</v>
      </c>
      <c r="AI579" s="9">
        <v>0</v>
      </c>
      <c r="AJ579" t="s">
        <v>6</v>
      </c>
      <c r="AO579" s="9">
        <f t="shared" si="170"/>
        <v>0</v>
      </c>
      <c r="AP579" s="37">
        <f t="shared" ref="AP579:AP642" si="172">AI579</f>
        <v>0</v>
      </c>
      <c r="AQ579" s="9">
        <f t="shared" si="171"/>
        <v>0</v>
      </c>
      <c r="AT579" s="10"/>
      <c r="BU579" s="1"/>
      <c r="CC579" s="11"/>
      <c r="CD579" s="11"/>
    </row>
    <row r="580" spans="1:82" ht="15" customHeight="1" x14ac:dyDescent="0.25">
      <c r="A580">
        <v>9249</v>
      </c>
      <c r="B580" t="s">
        <v>643</v>
      </c>
      <c r="C580" t="s">
        <v>644</v>
      </c>
      <c r="D580">
        <v>11819</v>
      </c>
      <c r="E580" t="s">
        <v>55</v>
      </c>
      <c r="F580" t="s">
        <v>3</v>
      </c>
      <c r="G580" t="s">
        <v>4</v>
      </c>
      <c r="H580" t="s">
        <v>628</v>
      </c>
      <c r="I580" s="1">
        <v>45014</v>
      </c>
      <c r="J580" s="1">
        <v>45016</v>
      </c>
      <c r="K580" s="1">
        <v>45107</v>
      </c>
      <c r="L580" s="1">
        <v>45107</v>
      </c>
      <c r="M580" s="2">
        <v>932815.52</v>
      </c>
      <c r="N580" t="s">
        <v>6</v>
      </c>
      <c r="O580">
        <v>0</v>
      </c>
      <c r="P580" t="s">
        <v>109</v>
      </c>
      <c r="Q580" s="4"/>
      <c r="R580" s="1">
        <v>45014</v>
      </c>
      <c r="S580" s="1">
        <v>45016</v>
      </c>
      <c r="T580" s="1">
        <v>45107</v>
      </c>
      <c r="U580" s="1">
        <v>45107</v>
      </c>
      <c r="V580" s="5">
        <v>0.25</v>
      </c>
      <c r="W580">
        <v>90</v>
      </c>
      <c r="X580" s="6">
        <v>0</v>
      </c>
      <c r="Y580" s="6">
        <v>0</v>
      </c>
      <c r="Z580" s="6">
        <v>0</v>
      </c>
      <c r="AA580" s="6">
        <v>0</v>
      </c>
      <c r="AB580">
        <v>0</v>
      </c>
      <c r="AC580">
        <v>0</v>
      </c>
      <c r="AD580" s="7">
        <v>932815.52</v>
      </c>
      <c r="AE580" s="13">
        <v>0</v>
      </c>
      <c r="AF580" s="8">
        <v>0</v>
      </c>
      <c r="AG580" s="6">
        <v>0</v>
      </c>
      <c r="AH580" s="6">
        <v>0</v>
      </c>
      <c r="AI580" s="9">
        <v>0</v>
      </c>
      <c r="AJ580" t="s">
        <v>6</v>
      </c>
      <c r="AO580" s="9">
        <f t="shared" si="170"/>
        <v>0</v>
      </c>
      <c r="AP580" s="37">
        <f t="shared" si="172"/>
        <v>0</v>
      </c>
      <c r="AQ580" s="9">
        <f t="shared" si="171"/>
        <v>0</v>
      </c>
      <c r="AT580" s="10"/>
      <c r="BU580" s="1"/>
      <c r="CC580" s="11"/>
      <c r="CD580" s="11"/>
    </row>
    <row r="581" spans="1:82" ht="15" customHeight="1" x14ac:dyDescent="0.25">
      <c r="A581">
        <v>20042</v>
      </c>
      <c r="B581" t="s">
        <v>645</v>
      </c>
      <c r="C581" t="s">
        <v>646</v>
      </c>
      <c r="D581">
        <v>11820</v>
      </c>
      <c r="E581" t="s">
        <v>2</v>
      </c>
      <c r="F581" t="s">
        <v>3</v>
      </c>
      <c r="G581" t="s">
        <v>4</v>
      </c>
      <c r="H581" t="s">
        <v>482</v>
      </c>
      <c r="I581" s="1">
        <v>44971</v>
      </c>
      <c r="J581" s="1">
        <v>44972</v>
      </c>
      <c r="K581" s="1">
        <v>45061</v>
      </c>
      <c r="L581" s="1">
        <v>45061</v>
      </c>
      <c r="M581" s="2">
        <v>6863872.6399999997</v>
      </c>
      <c r="N581" t="s">
        <v>6</v>
      </c>
      <c r="O581" t="s">
        <v>7</v>
      </c>
      <c r="P581" t="s">
        <v>8</v>
      </c>
      <c r="Q581" s="4">
        <v>8.9999999999999993E-3</v>
      </c>
      <c r="R581" s="1">
        <v>44971</v>
      </c>
      <c r="S581" s="1">
        <v>44972</v>
      </c>
      <c r="T581" s="1">
        <v>45061</v>
      </c>
      <c r="U581" s="1">
        <v>45061</v>
      </c>
      <c r="V581" s="5">
        <v>0.24722222222222223</v>
      </c>
      <c r="W581">
        <v>89</v>
      </c>
      <c r="X581" s="6">
        <v>0</v>
      </c>
      <c r="Y581" s="6">
        <v>0</v>
      </c>
      <c r="Z581" s="6">
        <v>-45137.589133155561</v>
      </c>
      <c r="AA581" s="6">
        <v>-45137.589133155561</v>
      </c>
      <c r="AB581">
        <v>0</v>
      </c>
      <c r="AC581">
        <v>0</v>
      </c>
      <c r="AD581" s="7">
        <v>6863872.6399999997</v>
      </c>
      <c r="AE581" s="13">
        <v>2.6600000000000002E-2</v>
      </c>
      <c r="AF581" s="8">
        <v>8.9999999999999993E-3</v>
      </c>
      <c r="AG581" s="6">
        <v>0</v>
      </c>
      <c r="AH581" s="6">
        <v>-15272.116623999998</v>
      </c>
      <c r="AI581" s="9">
        <v>-60409.705757155563</v>
      </c>
      <c r="AJ581" t="s">
        <v>6</v>
      </c>
      <c r="AK581">
        <f>VLOOKUP(I581,$AR$3:$AS$604,2,FALSE)</f>
        <v>2.66</v>
      </c>
      <c r="AL581" s="8">
        <f>AK581/100+$AT$1</f>
        <v>3.6600000000000001E-2</v>
      </c>
      <c r="AM581" s="35">
        <f>AK581/100-$AT$1</f>
        <v>1.6600000000000004E-2</v>
      </c>
      <c r="AN581" s="4">
        <f>IF(AND(RIGHT(O581,3)="Max",AM581&lt;0%),0%,AM581)</f>
        <v>1.6600000000000004E-2</v>
      </c>
      <c r="AO581" s="36">
        <f>-(((AL581+AF581)*AD581*V581))</f>
        <v>-77378.72422826667</v>
      </c>
      <c r="AP581" s="37">
        <f t="shared" si="172"/>
        <v>-60409.705757155563</v>
      </c>
      <c r="AQ581" s="36">
        <f>-(((AN581+AF581)*AD581*V581))</f>
        <v>-43440.687286044449</v>
      </c>
      <c r="AT581" s="10"/>
      <c r="BU581" s="1"/>
      <c r="CC581" s="11"/>
      <c r="CD581" s="11"/>
    </row>
    <row r="582" spans="1:82" ht="15" customHeight="1" x14ac:dyDescent="0.25">
      <c r="A582">
        <v>8512</v>
      </c>
      <c r="B582" t="s">
        <v>647</v>
      </c>
      <c r="C582" t="s">
        <v>648</v>
      </c>
      <c r="D582">
        <v>11821</v>
      </c>
      <c r="E582" t="s">
        <v>127</v>
      </c>
      <c r="F582" t="s">
        <v>3</v>
      </c>
      <c r="G582" t="s">
        <v>4</v>
      </c>
      <c r="H582" t="s">
        <v>590</v>
      </c>
      <c r="I582" s="1"/>
      <c r="J582" s="1">
        <v>44957</v>
      </c>
      <c r="K582" s="1">
        <v>44985</v>
      </c>
      <c r="L582" s="1">
        <v>44985</v>
      </c>
      <c r="M582" s="2">
        <v>4215159.0199999996</v>
      </c>
      <c r="N582" t="s">
        <v>6</v>
      </c>
      <c r="O582">
        <v>2.3800000000000002E-2</v>
      </c>
      <c r="P582" t="s">
        <v>8</v>
      </c>
      <c r="Q582" s="4"/>
      <c r="R582" s="1">
        <v>44985</v>
      </c>
      <c r="S582" s="1">
        <v>44957</v>
      </c>
      <c r="T582" s="1">
        <v>44985</v>
      </c>
      <c r="U582" s="1">
        <v>44985</v>
      </c>
      <c r="V582" s="5">
        <v>7.7777777777777779E-2</v>
      </c>
      <c r="W582">
        <v>28</v>
      </c>
      <c r="X582" s="6">
        <v>0</v>
      </c>
      <c r="Y582" s="6">
        <v>0</v>
      </c>
      <c r="Z582" s="6">
        <v>-7802.7276970222219</v>
      </c>
      <c r="AA582" s="6">
        <v>-7802.7276970222219</v>
      </c>
      <c r="AB582">
        <v>0</v>
      </c>
      <c r="AC582">
        <v>0</v>
      </c>
      <c r="AD582" s="7">
        <v>4215159.0199999996</v>
      </c>
      <c r="AE582" s="13">
        <v>2.3800000000000002E-2</v>
      </c>
      <c r="AF582" s="8">
        <v>0</v>
      </c>
      <c r="AG582" s="6">
        <v>0</v>
      </c>
      <c r="AH582" s="6">
        <v>0</v>
      </c>
      <c r="AI582" s="9">
        <v>-7802.7276970222219</v>
      </c>
      <c r="AJ582" t="s">
        <v>6</v>
      </c>
      <c r="AO582" s="9">
        <f t="shared" ref="AO582:AO596" si="173">AI582</f>
        <v>-7802.7276970222219</v>
      </c>
      <c r="AP582" s="37">
        <f t="shared" si="172"/>
        <v>-7802.7276970222219</v>
      </c>
      <c r="AQ582" s="9">
        <f t="shared" ref="AQ582:AQ596" si="174">AI582</f>
        <v>-7802.7276970222219</v>
      </c>
      <c r="AT582" s="10"/>
      <c r="BU582" s="1"/>
      <c r="CC582" s="11"/>
      <c r="CD582" s="11"/>
    </row>
    <row r="583" spans="1:82" ht="15" customHeight="1" x14ac:dyDescent="0.25">
      <c r="A583">
        <v>8513</v>
      </c>
      <c r="B583" t="s">
        <v>647</v>
      </c>
      <c r="C583" t="s">
        <v>648</v>
      </c>
      <c r="D583">
        <v>11821</v>
      </c>
      <c r="E583" t="s">
        <v>127</v>
      </c>
      <c r="F583" t="s">
        <v>3</v>
      </c>
      <c r="G583" t="s">
        <v>4</v>
      </c>
      <c r="H583" t="s">
        <v>590</v>
      </c>
      <c r="I583" s="1"/>
      <c r="J583" s="1">
        <v>44985</v>
      </c>
      <c r="K583" s="1">
        <v>45016</v>
      </c>
      <c r="L583" s="1">
        <v>45016</v>
      </c>
      <c r="M583" s="2">
        <v>4151051.02</v>
      </c>
      <c r="N583" t="s">
        <v>6</v>
      </c>
      <c r="O583">
        <v>2.3800000000000002E-2</v>
      </c>
      <c r="P583" t="s">
        <v>8</v>
      </c>
      <c r="Q583" s="4"/>
      <c r="R583" s="1">
        <v>45016</v>
      </c>
      <c r="S583" s="1">
        <v>44985</v>
      </c>
      <c r="T583" s="1">
        <v>45016</v>
      </c>
      <c r="U583" s="1">
        <v>45016</v>
      </c>
      <c r="V583" s="5">
        <v>8.611111111111111E-2</v>
      </c>
      <c r="W583">
        <v>31</v>
      </c>
      <c r="X583" s="6">
        <v>0</v>
      </c>
      <c r="Y583" s="6">
        <v>0</v>
      </c>
      <c r="Z583" s="6">
        <v>-8507.3484515444452</v>
      </c>
      <c r="AA583" s="6">
        <v>-8507.3484515444452</v>
      </c>
      <c r="AB583">
        <v>0</v>
      </c>
      <c r="AC583">
        <v>0</v>
      </c>
      <c r="AD583" s="7">
        <v>4151051.02</v>
      </c>
      <c r="AE583" s="13">
        <v>2.3800000000000002E-2</v>
      </c>
      <c r="AF583" s="8">
        <v>0</v>
      </c>
      <c r="AG583" s="6">
        <v>0</v>
      </c>
      <c r="AH583" s="6">
        <v>0</v>
      </c>
      <c r="AI583" s="9">
        <v>-8507.3484515444452</v>
      </c>
      <c r="AJ583" t="s">
        <v>6</v>
      </c>
      <c r="AO583" s="9">
        <f t="shared" si="173"/>
        <v>-8507.3484515444452</v>
      </c>
      <c r="AP583" s="37">
        <f t="shared" si="172"/>
        <v>-8507.3484515444452</v>
      </c>
      <c r="AQ583" s="9">
        <f t="shared" si="174"/>
        <v>-8507.3484515444452</v>
      </c>
      <c r="AT583" s="10"/>
      <c r="BU583" s="1"/>
      <c r="CC583" s="11"/>
      <c r="CD583" s="11"/>
    </row>
    <row r="584" spans="1:82" ht="15" customHeight="1" x14ac:dyDescent="0.25">
      <c r="A584">
        <v>8514</v>
      </c>
      <c r="B584" t="s">
        <v>647</v>
      </c>
      <c r="C584" t="s">
        <v>648</v>
      </c>
      <c r="D584">
        <v>11821</v>
      </c>
      <c r="E584" t="s">
        <v>127</v>
      </c>
      <c r="F584" t="s">
        <v>3</v>
      </c>
      <c r="G584" t="s">
        <v>4</v>
      </c>
      <c r="H584" t="s">
        <v>590</v>
      </c>
      <c r="I584" s="1"/>
      <c r="J584" s="1">
        <v>45016</v>
      </c>
      <c r="K584" s="1">
        <v>45046</v>
      </c>
      <c r="L584" s="1">
        <v>45046</v>
      </c>
      <c r="M584" s="2">
        <v>4086943.02</v>
      </c>
      <c r="N584" t="s">
        <v>6</v>
      </c>
      <c r="O584">
        <v>2.3800000000000002E-2</v>
      </c>
      <c r="P584" t="s">
        <v>8</v>
      </c>
      <c r="Q584" s="4"/>
      <c r="R584" s="1">
        <v>45046</v>
      </c>
      <c r="S584" s="1">
        <v>45016</v>
      </c>
      <c r="T584" s="1">
        <v>45046</v>
      </c>
      <c r="U584" s="1">
        <v>45046</v>
      </c>
      <c r="V584" s="5">
        <v>8.3333333333333329E-2</v>
      </c>
      <c r="W584">
        <v>30</v>
      </c>
      <c r="X584" s="6">
        <v>0</v>
      </c>
      <c r="Y584" s="6">
        <v>0</v>
      </c>
      <c r="Z584" s="6">
        <v>-8105.7703230000006</v>
      </c>
      <c r="AA584" s="6">
        <v>-8105.7703230000006</v>
      </c>
      <c r="AB584">
        <v>0</v>
      </c>
      <c r="AC584">
        <v>0</v>
      </c>
      <c r="AD584" s="7">
        <v>4086943.02</v>
      </c>
      <c r="AE584" s="13">
        <v>2.3800000000000002E-2</v>
      </c>
      <c r="AF584" s="8">
        <v>0</v>
      </c>
      <c r="AG584" s="6">
        <v>0</v>
      </c>
      <c r="AH584" s="6">
        <v>0</v>
      </c>
      <c r="AI584" s="9">
        <v>-8105.7703230000006</v>
      </c>
      <c r="AJ584" t="s">
        <v>6</v>
      </c>
      <c r="AO584" s="9">
        <f t="shared" si="173"/>
        <v>-8105.7703230000006</v>
      </c>
      <c r="AP584" s="37">
        <f t="shared" si="172"/>
        <v>-8105.7703230000006</v>
      </c>
      <c r="AQ584" s="9">
        <f t="shared" si="174"/>
        <v>-8105.7703230000006</v>
      </c>
      <c r="AT584" s="10"/>
      <c r="BU584" s="1"/>
      <c r="CC584" s="11"/>
      <c r="CD584" s="11"/>
    </row>
    <row r="585" spans="1:82" ht="15" customHeight="1" x14ac:dyDescent="0.25">
      <c r="A585">
        <v>8515</v>
      </c>
      <c r="B585" t="s">
        <v>647</v>
      </c>
      <c r="C585" t="s">
        <v>648</v>
      </c>
      <c r="D585">
        <v>11821</v>
      </c>
      <c r="E585" t="s">
        <v>127</v>
      </c>
      <c r="F585" t="s">
        <v>3</v>
      </c>
      <c r="G585" t="s">
        <v>4</v>
      </c>
      <c r="H585" t="s">
        <v>590</v>
      </c>
      <c r="I585" s="1"/>
      <c r="J585" s="1">
        <v>45046</v>
      </c>
      <c r="K585" s="1">
        <v>45077</v>
      </c>
      <c r="L585" s="1">
        <v>45077</v>
      </c>
      <c r="M585" s="2">
        <v>4022835.02</v>
      </c>
      <c r="N585" t="s">
        <v>6</v>
      </c>
      <c r="O585">
        <v>2.3800000000000002E-2</v>
      </c>
      <c r="P585" t="s">
        <v>8</v>
      </c>
      <c r="Q585" s="4"/>
      <c r="R585" s="1">
        <v>45077</v>
      </c>
      <c r="S585" s="1">
        <v>45046</v>
      </c>
      <c r="T585" s="1">
        <v>45077</v>
      </c>
      <c r="U585" s="1">
        <v>45077</v>
      </c>
      <c r="V585" s="5">
        <v>8.611111111111111E-2</v>
      </c>
      <c r="W585">
        <v>31</v>
      </c>
      <c r="X585" s="6">
        <v>0</v>
      </c>
      <c r="Y585" s="6">
        <v>0</v>
      </c>
      <c r="Z585" s="6">
        <v>-8244.5768826555559</v>
      </c>
      <c r="AA585" s="6">
        <v>-8244.5768826555559</v>
      </c>
      <c r="AB585">
        <v>0</v>
      </c>
      <c r="AC585">
        <v>0</v>
      </c>
      <c r="AD585" s="7">
        <v>4022835.02</v>
      </c>
      <c r="AE585" s="13">
        <v>2.3800000000000002E-2</v>
      </c>
      <c r="AF585" s="8">
        <v>0</v>
      </c>
      <c r="AG585" s="6">
        <v>0</v>
      </c>
      <c r="AH585" s="6">
        <v>0</v>
      </c>
      <c r="AI585" s="9">
        <v>-8244.5768826555559</v>
      </c>
      <c r="AJ585" t="s">
        <v>6</v>
      </c>
      <c r="AO585" s="9">
        <f t="shared" si="173"/>
        <v>-8244.5768826555559</v>
      </c>
      <c r="AP585" s="37">
        <f t="shared" si="172"/>
        <v>-8244.5768826555559</v>
      </c>
      <c r="AQ585" s="9">
        <f t="shared" si="174"/>
        <v>-8244.5768826555559</v>
      </c>
      <c r="AT585" s="10"/>
      <c r="BU585" s="1"/>
      <c r="CC585" s="11"/>
      <c r="CD585" s="11"/>
    </row>
    <row r="586" spans="1:82" ht="15" customHeight="1" x14ac:dyDescent="0.25">
      <c r="A586">
        <v>8516</v>
      </c>
      <c r="B586" t="s">
        <v>647</v>
      </c>
      <c r="C586" t="s">
        <v>648</v>
      </c>
      <c r="D586">
        <v>11821</v>
      </c>
      <c r="E586" t="s">
        <v>127</v>
      </c>
      <c r="F586" t="s">
        <v>3</v>
      </c>
      <c r="G586" t="s">
        <v>4</v>
      </c>
      <c r="H586" t="s">
        <v>590</v>
      </c>
      <c r="I586" s="1"/>
      <c r="J586" s="1">
        <v>45077</v>
      </c>
      <c r="K586" s="1">
        <v>45107</v>
      </c>
      <c r="L586" s="1">
        <v>45107</v>
      </c>
      <c r="M586" s="2">
        <v>3958727.02</v>
      </c>
      <c r="N586" t="s">
        <v>6</v>
      </c>
      <c r="O586">
        <v>2.3800000000000002E-2</v>
      </c>
      <c r="P586" t="s">
        <v>8</v>
      </c>
      <c r="Q586" s="4"/>
      <c r="R586" s="1">
        <v>45107</v>
      </c>
      <c r="S586" s="1">
        <v>45077</v>
      </c>
      <c r="T586" s="1">
        <v>45107</v>
      </c>
      <c r="U586" s="1">
        <v>45107</v>
      </c>
      <c r="V586" s="5">
        <v>8.3333333333333329E-2</v>
      </c>
      <c r="W586">
        <v>30</v>
      </c>
      <c r="X586" s="6">
        <v>0</v>
      </c>
      <c r="Y586" s="6">
        <v>0</v>
      </c>
      <c r="Z586" s="6">
        <v>-7851.4752563333332</v>
      </c>
      <c r="AA586" s="6">
        <v>-7851.4752563333332</v>
      </c>
      <c r="AB586">
        <v>0</v>
      </c>
      <c r="AC586">
        <v>0</v>
      </c>
      <c r="AD586" s="7">
        <v>3958727.02</v>
      </c>
      <c r="AE586" s="13">
        <v>2.3800000000000002E-2</v>
      </c>
      <c r="AF586" s="8">
        <v>0</v>
      </c>
      <c r="AG586" s="6">
        <v>0</v>
      </c>
      <c r="AH586" s="6">
        <v>0</v>
      </c>
      <c r="AI586" s="9">
        <v>-7851.4752563333332</v>
      </c>
      <c r="AJ586" t="s">
        <v>6</v>
      </c>
      <c r="AO586" s="9">
        <f t="shared" si="173"/>
        <v>-7851.4752563333332</v>
      </c>
      <c r="AP586" s="37">
        <f t="shared" si="172"/>
        <v>-7851.4752563333332</v>
      </c>
      <c r="AQ586" s="9">
        <f t="shared" si="174"/>
        <v>-7851.4752563333332</v>
      </c>
      <c r="AT586" s="10"/>
      <c r="BU586" s="1"/>
      <c r="CC586" s="11"/>
      <c r="CD586" s="11"/>
    </row>
    <row r="587" spans="1:82" ht="15" customHeight="1" x14ac:dyDescent="0.25">
      <c r="A587">
        <v>7472</v>
      </c>
      <c r="B587" t="s">
        <v>649</v>
      </c>
      <c r="C587" t="s">
        <v>650</v>
      </c>
      <c r="D587">
        <v>11822</v>
      </c>
      <c r="E587" t="s">
        <v>127</v>
      </c>
      <c r="F587" t="s">
        <v>3</v>
      </c>
      <c r="G587" t="s">
        <v>4</v>
      </c>
      <c r="H587" t="s">
        <v>651</v>
      </c>
      <c r="I587" s="1"/>
      <c r="J587" s="1">
        <v>44957</v>
      </c>
      <c r="K587" s="1">
        <v>44985</v>
      </c>
      <c r="L587" s="1">
        <v>44972</v>
      </c>
      <c r="M587" s="2">
        <v>620404.78</v>
      </c>
      <c r="N587" t="s">
        <v>6</v>
      </c>
      <c r="O587">
        <v>0</v>
      </c>
      <c r="P587" t="s">
        <v>109</v>
      </c>
      <c r="Q587" s="4"/>
      <c r="R587" s="1">
        <v>44972</v>
      </c>
      <c r="S587" s="1">
        <v>44957</v>
      </c>
      <c r="T587" s="1">
        <v>44985</v>
      </c>
      <c r="U587" s="1">
        <v>44972</v>
      </c>
      <c r="V587" s="5">
        <v>7.7777777777777779E-2</v>
      </c>
      <c r="W587">
        <v>28</v>
      </c>
      <c r="X587" s="6">
        <v>0</v>
      </c>
      <c r="Y587" s="6">
        <v>0</v>
      </c>
      <c r="Z587" s="6">
        <v>0</v>
      </c>
      <c r="AA587" s="6">
        <v>0</v>
      </c>
      <c r="AB587">
        <v>0</v>
      </c>
      <c r="AC587">
        <v>0</v>
      </c>
      <c r="AD587" s="7">
        <v>620404.78</v>
      </c>
      <c r="AE587" s="13">
        <v>0</v>
      </c>
      <c r="AF587" s="8">
        <v>0</v>
      </c>
      <c r="AG587" s="6">
        <v>0</v>
      </c>
      <c r="AH587" s="6">
        <v>0</v>
      </c>
      <c r="AI587" s="9">
        <v>0</v>
      </c>
      <c r="AJ587" t="s">
        <v>6</v>
      </c>
      <c r="AO587" s="9">
        <f t="shared" si="173"/>
        <v>0</v>
      </c>
      <c r="AP587" s="37">
        <f t="shared" si="172"/>
        <v>0</v>
      </c>
      <c r="AQ587" s="9">
        <f t="shared" si="174"/>
        <v>0</v>
      </c>
      <c r="AT587" s="10"/>
      <c r="BU587" s="1"/>
      <c r="CC587" s="11"/>
      <c r="CD587" s="11"/>
    </row>
    <row r="588" spans="1:82" ht="15" customHeight="1" x14ac:dyDescent="0.25">
      <c r="A588">
        <v>7473</v>
      </c>
      <c r="B588" t="s">
        <v>649</v>
      </c>
      <c r="C588" t="s">
        <v>650</v>
      </c>
      <c r="D588">
        <v>11822</v>
      </c>
      <c r="E588" t="s">
        <v>127</v>
      </c>
      <c r="F588" t="s">
        <v>3</v>
      </c>
      <c r="G588" t="s">
        <v>4</v>
      </c>
      <c r="H588" t="s">
        <v>651</v>
      </c>
      <c r="I588" s="1"/>
      <c r="J588" s="1">
        <v>44957</v>
      </c>
      <c r="K588" s="1">
        <v>44985</v>
      </c>
      <c r="L588" s="1">
        <v>44985</v>
      </c>
      <c r="M588" s="2">
        <v>610724.78</v>
      </c>
      <c r="N588" t="s">
        <v>6</v>
      </c>
      <c r="O588">
        <v>0</v>
      </c>
      <c r="P588" t="s">
        <v>109</v>
      </c>
      <c r="Q588" s="4"/>
      <c r="R588" s="1">
        <v>44985</v>
      </c>
      <c r="S588" s="1">
        <v>44957</v>
      </c>
      <c r="T588" s="1">
        <v>44985</v>
      </c>
      <c r="U588" s="1">
        <v>44985</v>
      </c>
      <c r="V588" s="5">
        <v>7.7777777777777779E-2</v>
      </c>
      <c r="W588">
        <v>28</v>
      </c>
      <c r="X588" s="6">
        <v>0</v>
      </c>
      <c r="Y588" s="6">
        <v>0</v>
      </c>
      <c r="Z588" s="6">
        <v>0</v>
      </c>
      <c r="AA588" s="6">
        <v>0</v>
      </c>
      <c r="AB588">
        <v>0</v>
      </c>
      <c r="AC588">
        <v>0</v>
      </c>
      <c r="AD588" s="7">
        <v>610724.78</v>
      </c>
      <c r="AE588" s="13">
        <v>0</v>
      </c>
      <c r="AF588" s="8">
        <v>0</v>
      </c>
      <c r="AG588" s="6">
        <v>0</v>
      </c>
      <c r="AH588" s="6">
        <v>0</v>
      </c>
      <c r="AI588" s="9">
        <v>0</v>
      </c>
      <c r="AJ588" t="s">
        <v>6</v>
      </c>
      <c r="AO588" s="9">
        <f t="shared" si="173"/>
        <v>0</v>
      </c>
      <c r="AP588" s="37">
        <f t="shared" si="172"/>
        <v>0</v>
      </c>
      <c r="AQ588" s="9">
        <f t="shared" si="174"/>
        <v>0</v>
      </c>
      <c r="AT588" s="10"/>
      <c r="BU588" s="1"/>
      <c r="CC588" s="11"/>
      <c r="CD588" s="11"/>
    </row>
    <row r="589" spans="1:82" ht="15" customHeight="1" x14ac:dyDescent="0.25">
      <c r="A589">
        <v>7474</v>
      </c>
      <c r="B589" t="s">
        <v>649</v>
      </c>
      <c r="C589" t="s">
        <v>650</v>
      </c>
      <c r="D589">
        <v>11822</v>
      </c>
      <c r="E589" t="s">
        <v>127</v>
      </c>
      <c r="F589" t="s">
        <v>3</v>
      </c>
      <c r="G589" t="s">
        <v>4</v>
      </c>
      <c r="H589" t="s">
        <v>651</v>
      </c>
      <c r="I589" s="1"/>
      <c r="J589" s="1">
        <v>44985</v>
      </c>
      <c r="K589" s="1">
        <v>45016</v>
      </c>
      <c r="L589" s="1">
        <v>45000</v>
      </c>
      <c r="M589" s="2">
        <v>611511.38</v>
      </c>
      <c r="N589" t="s">
        <v>6</v>
      </c>
      <c r="O589">
        <v>0</v>
      </c>
      <c r="P589" t="s">
        <v>109</v>
      </c>
      <c r="Q589" s="4"/>
      <c r="R589" s="1">
        <v>45000</v>
      </c>
      <c r="S589" s="1">
        <v>44985</v>
      </c>
      <c r="T589" s="1">
        <v>45016</v>
      </c>
      <c r="U589" s="1">
        <v>45000</v>
      </c>
      <c r="V589" s="5">
        <v>9.166666666666666E-2</v>
      </c>
      <c r="W589">
        <v>33</v>
      </c>
      <c r="X589" s="6">
        <v>0</v>
      </c>
      <c r="Y589" s="6">
        <v>0</v>
      </c>
      <c r="Z589" s="6">
        <v>0</v>
      </c>
      <c r="AA589" s="6">
        <v>0</v>
      </c>
      <c r="AB589">
        <v>0</v>
      </c>
      <c r="AC589">
        <v>0</v>
      </c>
      <c r="AD589" s="7">
        <v>611511.38</v>
      </c>
      <c r="AE589" s="13">
        <v>0</v>
      </c>
      <c r="AF589" s="8">
        <v>0</v>
      </c>
      <c r="AG589" s="6">
        <v>0</v>
      </c>
      <c r="AH589" s="6">
        <v>0</v>
      </c>
      <c r="AI589" s="9">
        <v>0</v>
      </c>
      <c r="AJ589" t="s">
        <v>6</v>
      </c>
      <c r="AO589" s="9">
        <f t="shared" si="173"/>
        <v>0</v>
      </c>
      <c r="AP589" s="37">
        <f t="shared" si="172"/>
        <v>0</v>
      </c>
      <c r="AQ589" s="9">
        <f t="shared" si="174"/>
        <v>0</v>
      </c>
      <c r="AT589" s="10"/>
      <c r="BU589" s="1"/>
      <c r="CC589" s="11"/>
      <c r="CD589" s="11"/>
    </row>
    <row r="590" spans="1:82" ht="15" customHeight="1" x14ac:dyDescent="0.25">
      <c r="A590">
        <v>7475</v>
      </c>
      <c r="B590" t="s">
        <v>649</v>
      </c>
      <c r="C590" t="s">
        <v>650</v>
      </c>
      <c r="D590">
        <v>11822</v>
      </c>
      <c r="E590" t="s">
        <v>127</v>
      </c>
      <c r="F590" t="s">
        <v>3</v>
      </c>
      <c r="G590" t="s">
        <v>4</v>
      </c>
      <c r="H590" t="s">
        <v>651</v>
      </c>
      <c r="I590" s="1"/>
      <c r="J590" s="1">
        <v>44985</v>
      </c>
      <c r="K590" s="1">
        <v>45016</v>
      </c>
      <c r="L590" s="1">
        <v>45016</v>
      </c>
      <c r="M590" s="2">
        <v>601831.38</v>
      </c>
      <c r="N590" t="s">
        <v>6</v>
      </c>
      <c r="O590">
        <v>0</v>
      </c>
      <c r="P590" t="s">
        <v>109</v>
      </c>
      <c r="Q590" s="4"/>
      <c r="R590" s="1">
        <v>45016</v>
      </c>
      <c r="S590" s="1">
        <v>44985</v>
      </c>
      <c r="T590" s="1">
        <v>45016</v>
      </c>
      <c r="U590" s="1">
        <v>45016</v>
      </c>
      <c r="V590" s="5">
        <v>9.166666666666666E-2</v>
      </c>
      <c r="W590">
        <v>33</v>
      </c>
      <c r="X590" s="6">
        <v>0</v>
      </c>
      <c r="Y590" s="6">
        <v>0</v>
      </c>
      <c r="Z590" s="6">
        <v>0</v>
      </c>
      <c r="AA590" s="6">
        <v>0</v>
      </c>
      <c r="AB590">
        <v>0</v>
      </c>
      <c r="AC590">
        <v>0</v>
      </c>
      <c r="AD590" s="7">
        <v>601831.38</v>
      </c>
      <c r="AE590" s="13">
        <v>0</v>
      </c>
      <c r="AF590" s="8">
        <v>0</v>
      </c>
      <c r="AG590" s="6">
        <v>0</v>
      </c>
      <c r="AH590" s="6">
        <v>0</v>
      </c>
      <c r="AI590" s="9">
        <v>0</v>
      </c>
      <c r="AJ590" t="s">
        <v>6</v>
      </c>
      <c r="AO590" s="9">
        <f t="shared" si="173"/>
        <v>0</v>
      </c>
      <c r="AP590" s="37">
        <f t="shared" si="172"/>
        <v>0</v>
      </c>
      <c r="AQ590" s="9">
        <f t="shared" si="174"/>
        <v>0</v>
      </c>
      <c r="AT590" s="10"/>
      <c r="BU590" s="1"/>
      <c r="CC590" s="11"/>
      <c r="CD590" s="11"/>
    </row>
    <row r="591" spans="1:82" ht="15" customHeight="1" x14ac:dyDescent="0.25">
      <c r="A591">
        <v>7476</v>
      </c>
      <c r="B591" t="s">
        <v>649</v>
      </c>
      <c r="C591" t="s">
        <v>650</v>
      </c>
      <c r="D591">
        <v>11822</v>
      </c>
      <c r="E591" t="s">
        <v>127</v>
      </c>
      <c r="F591" t="s">
        <v>3</v>
      </c>
      <c r="G591" t="s">
        <v>4</v>
      </c>
      <c r="H591" t="s">
        <v>651</v>
      </c>
      <c r="I591" s="1"/>
      <c r="J591" s="1">
        <v>45016</v>
      </c>
      <c r="K591" s="1">
        <v>45046</v>
      </c>
      <c r="L591" s="1">
        <v>45031</v>
      </c>
      <c r="M591" s="2">
        <v>602688.24</v>
      </c>
      <c r="N591" t="s">
        <v>6</v>
      </c>
      <c r="O591">
        <v>0</v>
      </c>
      <c r="P591" t="s">
        <v>109</v>
      </c>
      <c r="Q591" s="4"/>
      <c r="R591" s="1">
        <v>45031</v>
      </c>
      <c r="S591" s="1">
        <v>45016</v>
      </c>
      <c r="T591" s="1">
        <v>45046</v>
      </c>
      <c r="U591" s="1">
        <v>45031</v>
      </c>
      <c r="V591" s="5">
        <v>8.3333333333333329E-2</v>
      </c>
      <c r="W591">
        <v>30</v>
      </c>
      <c r="X591" s="6">
        <v>0</v>
      </c>
      <c r="Y591" s="6">
        <v>0</v>
      </c>
      <c r="Z591" s="6">
        <v>0</v>
      </c>
      <c r="AA591" s="6">
        <v>0</v>
      </c>
      <c r="AB591">
        <v>0</v>
      </c>
      <c r="AC591">
        <v>0</v>
      </c>
      <c r="AD591" s="7">
        <v>602688.24</v>
      </c>
      <c r="AE591" s="13">
        <v>0</v>
      </c>
      <c r="AF591" s="8">
        <v>0</v>
      </c>
      <c r="AG591" s="6">
        <v>0</v>
      </c>
      <c r="AH591" s="6">
        <v>0</v>
      </c>
      <c r="AI591" s="9">
        <v>0</v>
      </c>
      <c r="AJ591" t="s">
        <v>6</v>
      </c>
      <c r="AO591" s="9">
        <f t="shared" si="173"/>
        <v>0</v>
      </c>
      <c r="AP591" s="37">
        <f t="shared" si="172"/>
        <v>0</v>
      </c>
      <c r="AQ591" s="9">
        <f t="shared" si="174"/>
        <v>0</v>
      </c>
      <c r="AT591" s="10"/>
      <c r="BU591" s="1"/>
      <c r="CC591" s="11"/>
      <c r="CD591" s="11"/>
    </row>
    <row r="592" spans="1:82" ht="15" customHeight="1" x14ac:dyDescent="0.25">
      <c r="A592">
        <v>7477</v>
      </c>
      <c r="B592" t="s">
        <v>649</v>
      </c>
      <c r="C592" t="s">
        <v>650</v>
      </c>
      <c r="D592">
        <v>11822</v>
      </c>
      <c r="E592" t="s">
        <v>127</v>
      </c>
      <c r="F592" t="s">
        <v>3</v>
      </c>
      <c r="G592" t="s">
        <v>4</v>
      </c>
      <c r="H592" t="s">
        <v>651</v>
      </c>
      <c r="I592" s="1"/>
      <c r="J592" s="1">
        <v>45016</v>
      </c>
      <c r="K592" s="1">
        <v>45046</v>
      </c>
      <c r="L592" s="1">
        <v>45046</v>
      </c>
      <c r="M592" s="2">
        <v>593008.24</v>
      </c>
      <c r="N592" t="s">
        <v>6</v>
      </c>
      <c r="O592">
        <v>0</v>
      </c>
      <c r="P592" t="s">
        <v>109</v>
      </c>
      <c r="Q592" s="4"/>
      <c r="R592" s="1">
        <v>45046</v>
      </c>
      <c r="S592" s="1">
        <v>45016</v>
      </c>
      <c r="T592" s="1">
        <v>45046</v>
      </c>
      <c r="U592" s="1">
        <v>45046</v>
      </c>
      <c r="V592" s="5">
        <v>8.3333333333333329E-2</v>
      </c>
      <c r="W592">
        <v>30</v>
      </c>
      <c r="X592" s="6">
        <v>0</v>
      </c>
      <c r="Y592" s="6">
        <v>0</v>
      </c>
      <c r="Z592" s="6">
        <v>0</v>
      </c>
      <c r="AA592" s="6">
        <v>0</v>
      </c>
      <c r="AB592">
        <v>0</v>
      </c>
      <c r="AC592">
        <v>0</v>
      </c>
      <c r="AD592" s="7">
        <v>593008.24</v>
      </c>
      <c r="AE592" s="13">
        <v>0</v>
      </c>
      <c r="AF592" s="8">
        <v>0</v>
      </c>
      <c r="AG592" s="6">
        <v>0</v>
      </c>
      <c r="AH592" s="6">
        <v>0</v>
      </c>
      <c r="AI592" s="9">
        <v>0</v>
      </c>
      <c r="AJ592" t="s">
        <v>6</v>
      </c>
      <c r="AO592" s="9">
        <f t="shared" si="173"/>
        <v>0</v>
      </c>
      <c r="AP592" s="37">
        <f t="shared" si="172"/>
        <v>0</v>
      </c>
      <c r="AQ592" s="9">
        <f t="shared" si="174"/>
        <v>0</v>
      </c>
      <c r="AT592" s="10"/>
      <c r="BU592" s="1"/>
      <c r="CC592" s="11"/>
      <c r="CD592" s="11"/>
    </row>
    <row r="593" spans="1:82" ht="15" customHeight="1" x14ac:dyDescent="0.25">
      <c r="A593">
        <v>7479</v>
      </c>
      <c r="B593" t="s">
        <v>649</v>
      </c>
      <c r="C593" t="s">
        <v>650</v>
      </c>
      <c r="D593">
        <v>11822</v>
      </c>
      <c r="E593" t="s">
        <v>127</v>
      </c>
      <c r="F593" t="s">
        <v>3</v>
      </c>
      <c r="G593" t="s">
        <v>4</v>
      </c>
      <c r="H593" t="s">
        <v>651</v>
      </c>
      <c r="I593" s="1"/>
      <c r="J593" s="1">
        <v>45046</v>
      </c>
      <c r="K593" s="1">
        <v>45077</v>
      </c>
      <c r="L593" s="1">
        <v>45077</v>
      </c>
      <c r="M593" s="2">
        <v>584145.99</v>
      </c>
      <c r="N593" t="s">
        <v>6</v>
      </c>
      <c r="O593">
        <v>0</v>
      </c>
      <c r="P593" t="s">
        <v>109</v>
      </c>
      <c r="Q593" s="4"/>
      <c r="R593" s="1">
        <v>45061</v>
      </c>
      <c r="S593" s="1">
        <v>45046</v>
      </c>
      <c r="T593" s="1">
        <v>45077</v>
      </c>
      <c r="U593" s="1">
        <v>45061</v>
      </c>
      <c r="V593" s="5">
        <v>8.3333333333333329E-2</v>
      </c>
      <c r="W593">
        <v>30</v>
      </c>
      <c r="X593" s="6">
        <v>0</v>
      </c>
      <c r="Y593" s="6">
        <v>0</v>
      </c>
      <c r="Z593" s="6">
        <v>0</v>
      </c>
      <c r="AA593" s="6">
        <v>0</v>
      </c>
      <c r="AB593">
        <v>0</v>
      </c>
      <c r="AC593">
        <v>0</v>
      </c>
      <c r="AD593" s="7">
        <v>593825.99</v>
      </c>
      <c r="AE593" s="13">
        <v>0</v>
      </c>
      <c r="AF593" s="8">
        <v>0</v>
      </c>
      <c r="AG593" s="6">
        <v>0</v>
      </c>
      <c r="AH593" s="6">
        <v>0</v>
      </c>
      <c r="AI593" s="9">
        <v>0</v>
      </c>
      <c r="AJ593" t="s">
        <v>6</v>
      </c>
      <c r="AO593" s="9">
        <f t="shared" si="173"/>
        <v>0</v>
      </c>
      <c r="AP593" s="37">
        <f t="shared" si="172"/>
        <v>0</v>
      </c>
      <c r="AQ593" s="9">
        <f t="shared" si="174"/>
        <v>0</v>
      </c>
      <c r="AT593" s="10"/>
      <c r="BU593" s="1"/>
      <c r="CC593" s="11"/>
      <c r="CD593" s="11"/>
    </row>
    <row r="594" spans="1:82" ht="15" customHeight="1" x14ac:dyDescent="0.25">
      <c r="A594">
        <v>7478</v>
      </c>
      <c r="B594" t="s">
        <v>649</v>
      </c>
      <c r="C594" t="s">
        <v>650</v>
      </c>
      <c r="D594">
        <v>11822</v>
      </c>
      <c r="E594" t="s">
        <v>127</v>
      </c>
      <c r="F594" t="s">
        <v>3</v>
      </c>
      <c r="G594" t="s">
        <v>4</v>
      </c>
      <c r="H594" t="s">
        <v>651</v>
      </c>
      <c r="I594" s="1"/>
      <c r="J594" s="1">
        <v>45046</v>
      </c>
      <c r="K594" s="1">
        <v>45077</v>
      </c>
      <c r="L594" s="1">
        <v>45061</v>
      </c>
      <c r="M594" s="2">
        <v>593825.99</v>
      </c>
      <c r="N594" t="s">
        <v>6</v>
      </c>
      <c r="O594">
        <v>0</v>
      </c>
      <c r="P594" t="s">
        <v>109</v>
      </c>
      <c r="Q594" s="4"/>
      <c r="R594" s="1">
        <v>45077</v>
      </c>
      <c r="S594" s="1">
        <v>45046</v>
      </c>
      <c r="T594" s="1">
        <v>45077</v>
      </c>
      <c r="U594" s="1">
        <v>45077</v>
      </c>
      <c r="V594" s="5">
        <v>8.3333333333333329E-2</v>
      </c>
      <c r="W594">
        <v>30</v>
      </c>
      <c r="X594" s="6">
        <v>0</v>
      </c>
      <c r="Y594" s="6">
        <v>0</v>
      </c>
      <c r="Z594" s="6">
        <v>0</v>
      </c>
      <c r="AA594" s="6">
        <v>0</v>
      </c>
      <c r="AB594">
        <v>0</v>
      </c>
      <c r="AC594">
        <v>0</v>
      </c>
      <c r="AD594" s="7">
        <v>584145.99</v>
      </c>
      <c r="AE594" s="13">
        <v>0</v>
      </c>
      <c r="AF594" s="8">
        <v>0</v>
      </c>
      <c r="AG594" s="6">
        <v>0</v>
      </c>
      <c r="AH594" s="6">
        <v>0</v>
      </c>
      <c r="AI594" s="9">
        <v>0</v>
      </c>
      <c r="AJ594" t="s">
        <v>6</v>
      </c>
      <c r="AO594" s="9">
        <f t="shared" si="173"/>
        <v>0</v>
      </c>
      <c r="AP594" s="37">
        <f t="shared" si="172"/>
        <v>0</v>
      </c>
      <c r="AQ594" s="9">
        <f t="shared" si="174"/>
        <v>0</v>
      </c>
      <c r="AT594" s="10"/>
      <c r="BU594" s="1"/>
      <c r="CC594" s="11"/>
      <c r="CD594" s="11"/>
    </row>
    <row r="595" spans="1:82" ht="15" customHeight="1" x14ac:dyDescent="0.25">
      <c r="A595">
        <v>7480</v>
      </c>
      <c r="B595" t="s">
        <v>649</v>
      </c>
      <c r="C595" t="s">
        <v>650</v>
      </c>
      <c r="D595">
        <v>11822</v>
      </c>
      <c r="E595" t="s">
        <v>127</v>
      </c>
      <c r="F595" t="s">
        <v>3</v>
      </c>
      <c r="G595" t="s">
        <v>4</v>
      </c>
      <c r="H595" t="s">
        <v>651</v>
      </c>
      <c r="I595" s="1"/>
      <c r="J595" s="1">
        <v>45077</v>
      </c>
      <c r="K595" s="1">
        <v>45107</v>
      </c>
      <c r="L595" s="1">
        <v>45092</v>
      </c>
      <c r="M595" s="2">
        <v>584978.1</v>
      </c>
      <c r="N595" t="s">
        <v>6</v>
      </c>
      <c r="O595">
        <v>0</v>
      </c>
      <c r="P595" t="s">
        <v>109</v>
      </c>
      <c r="Q595" s="4"/>
      <c r="R595" s="1">
        <v>45092</v>
      </c>
      <c r="S595" s="1">
        <v>45077</v>
      </c>
      <c r="T595" s="1">
        <v>45107</v>
      </c>
      <c r="U595" s="1">
        <v>45092</v>
      </c>
      <c r="V595" s="5">
        <v>8.3333333333333329E-2</v>
      </c>
      <c r="W595">
        <v>30</v>
      </c>
      <c r="X595" s="6">
        <v>0</v>
      </c>
      <c r="Y595" s="6">
        <v>0</v>
      </c>
      <c r="Z595" s="6">
        <v>0</v>
      </c>
      <c r="AA595" s="6">
        <v>0</v>
      </c>
      <c r="AB595">
        <v>0</v>
      </c>
      <c r="AC595">
        <v>0</v>
      </c>
      <c r="AD595" s="7">
        <v>584978.1</v>
      </c>
      <c r="AE595" s="13">
        <v>0</v>
      </c>
      <c r="AF595" s="8">
        <v>0</v>
      </c>
      <c r="AG595" s="6">
        <v>0</v>
      </c>
      <c r="AH595" s="6">
        <v>0</v>
      </c>
      <c r="AI595" s="9">
        <v>0</v>
      </c>
      <c r="AJ595" t="s">
        <v>6</v>
      </c>
      <c r="AO595" s="9">
        <f t="shared" si="173"/>
        <v>0</v>
      </c>
      <c r="AP595" s="37">
        <f t="shared" si="172"/>
        <v>0</v>
      </c>
      <c r="AQ595" s="9">
        <f t="shared" si="174"/>
        <v>0</v>
      </c>
      <c r="AT595" s="10"/>
      <c r="BU595" s="1"/>
      <c r="CC595" s="11"/>
      <c r="CD595" s="11"/>
    </row>
    <row r="596" spans="1:82" ht="15" customHeight="1" x14ac:dyDescent="0.25">
      <c r="A596">
        <v>7481</v>
      </c>
      <c r="B596" t="s">
        <v>649</v>
      </c>
      <c r="C596" t="s">
        <v>650</v>
      </c>
      <c r="D596">
        <v>11822</v>
      </c>
      <c r="E596" t="s">
        <v>127</v>
      </c>
      <c r="F596" t="s">
        <v>3</v>
      </c>
      <c r="G596" t="s">
        <v>4</v>
      </c>
      <c r="H596" t="s">
        <v>651</v>
      </c>
      <c r="I596" s="1"/>
      <c r="J596" s="1">
        <v>45077</v>
      </c>
      <c r="K596" s="1">
        <v>45107</v>
      </c>
      <c r="L596" s="1">
        <v>45107</v>
      </c>
      <c r="M596" s="2">
        <v>575298.1</v>
      </c>
      <c r="N596" t="s">
        <v>6</v>
      </c>
      <c r="O596">
        <v>0</v>
      </c>
      <c r="P596" t="s">
        <v>109</v>
      </c>
      <c r="Q596" s="4"/>
      <c r="R596" s="1">
        <v>45107</v>
      </c>
      <c r="S596" s="1">
        <v>45077</v>
      </c>
      <c r="T596" s="1">
        <v>45107</v>
      </c>
      <c r="U596" s="1">
        <v>45107</v>
      </c>
      <c r="V596" s="5">
        <v>8.3333333333333329E-2</v>
      </c>
      <c r="W596">
        <v>30</v>
      </c>
      <c r="X596" s="6">
        <v>0</v>
      </c>
      <c r="Y596" s="6">
        <v>0</v>
      </c>
      <c r="Z596" s="6">
        <v>0</v>
      </c>
      <c r="AA596" s="6">
        <v>0</v>
      </c>
      <c r="AB596">
        <v>0</v>
      </c>
      <c r="AC596">
        <v>0</v>
      </c>
      <c r="AD596" s="7">
        <v>575298.1</v>
      </c>
      <c r="AE596" s="13">
        <v>0</v>
      </c>
      <c r="AF596" s="8">
        <v>0</v>
      </c>
      <c r="AG596" s="6">
        <v>0</v>
      </c>
      <c r="AH596" s="6">
        <v>0</v>
      </c>
      <c r="AI596" s="9">
        <v>0</v>
      </c>
      <c r="AJ596" t="s">
        <v>6</v>
      </c>
      <c r="AO596" s="9">
        <f t="shared" si="173"/>
        <v>0</v>
      </c>
      <c r="AP596" s="37">
        <f t="shared" si="172"/>
        <v>0</v>
      </c>
      <c r="AQ596" s="9">
        <f t="shared" si="174"/>
        <v>0</v>
      </c>
      <c r="AT596" s="10"/>
      <c r="BU596" s="1"/>
      <c r="CC596" s="11"/>
      <c r="CD596" s="11"/>
    </row>
    <row r="597" spans="1:82" ht="15" customHeight="1" x14ac:dyDescent="0.25">
      <c r="A597">
        <v>7690</v>
      </c>
      <c r="B597" t="s">
        <v>652</v>
      </c>
      <c r="C597" t="s">
        <v>653</v>
      </c>
      <c r="D597">
        <v>11823</v>
      </c>
      <c r="E597" t="s">
        <v>2</v>
      </c>
      <c r="F597" t="s">
        <v>3</v>
      </c>
      <c r="G597" t="s">
        <v>4</v>
      </c>
      <c r="H597" t="s">
        <v>196</v>
      </c>
      <c r="I597" s="1">
        <v>45014</v>
      </c>
      <c r="J597" s="1">
        <v>45016</v>
      </c>
      <c r="K597" s="1">
        <v>45107</v>
      </c>
      <c r="L597" s="1">
        <v>45107</v>
      </c>
      <c r="M597" s="2">
        <v>506653</v>
      </c>
      <c r="N597" t="s">
        <v>6</v>
      </c>
      <c r="O597" t="s">
        <v>7</v>
      </c>
      <c r="P597" t="s">
        <v>8</v>
      </c>
      <c r="Q597" s="4">
        <v>1.0500000000000001E-2</v>
      </c>
      <c r="R597" s="1">
        <v>45014</v>
      </c>
      <c r="S597" s="1">
        <v>45016</v>
      </c>
      <c r="T597" s="1">
        <v>45107</v>
      </c>
      <c r="U597" s="1">
        <v>45107</v>
      </c>
      <c r="V597" s="5">
        <v>0.25277777777777777</v>
      </c>
      <c r="W597">
        <v>91</v>
      </c>
      <c r="X597" s="6">
        <v>0</v>
      </c>
      <c r="Y597" s="6">
        <v>0</v>
      </c>
      <c r="Z597" s="6">
        <v>-3861.3291762499998</v>
      </c>
      <c r="AA597" s="6">
        <v>-3861.3291762499998</v>
      </c>
      <c r="AB597">
        <v>0</v>
      </c>
      <c r="AC597">
        <v>0</v>
      </c>
      <c r="AD597" s="7">
        <v>506653</v>
      </c>
      <c r="AE597" s="13">
        <v>3.015E-2</v>
      </c>
      <c r="AF597" s="8">
        <v>1.0500000000000001E-2</v>
      </c>
      <c r="AG597" s="6">
        <v>0</v>
      </c>
      <c r="AH597" s="6">
        <v>-1344.7415041666668</v>
      </c>
      <c r="AI597" s="9">
        <v>-5206.0706804166666</v>
      </c>
      <c r="AJ597" t="s">
        <v>6</v>
      </c>
      <c r="AK597">
        <f t="shared" ref="AK597:AK600" si="175">VLOOKUP(I597,$AR$3:$AS$604,2,FALSE)</f>
        <v>3.0150000000000001</v>
      </c>
      <c r="AL597" s="8">
        <f t="shared" ref="AL597:AL600" si="176">AK597/100+$AT$1</f>
        <v>4.0149999999999998E-2</v>
      </c>
      <c r="AM597" s="35">
        <f t="shared" ref="AM597:AM600" si="177">AK597/100-$AT$1</f>
        <v>2.0150000000000001E-2</v>
      </c>
      <c r="AN597" s="4">
        <f t="shared" ref="AN597:AN600" si="178">IF(AND(RIGHT(O597,3)="Max",AM597&lt;0%),0%,AM597)</f>
        <v>2.0150000000000001E-2</v>
      </c>
      <c r="AO597" s="36">
        <f t="shared" ref="AO597:AO600" si="179">-(((AL597+AF597)*AD597*V597))</f>
        <v>-6486.7768748611115</v>
      </c>
      <c r="AP597" s="37">
        <f t="shared" si="172"/>
        <v>-5206.0706804166666</v>
      </c>
      <c r="AQ597" s="36">
        <f t="shared" ref="AQ597:AQ600" si="180">-(((AN597+AF597)*AD597*V597))</f>
        <v>-3925.3644859722226</v>
      </c>
      <c r="AT597" s="10"/>
      <c r="BU597" s="1"/>
      <c r="CC597" s="11"/>
      <c r="CD597" s="11"/>
    </row>
    <row r="598" spans="1:82" ht="15" customHeight="1" x14ac:dyDescent="0.25">
      <c r="A598">
        <v>13585</v>
      </c>
      <c r="B598" t="s">
        <v>657</v>
      </c>
      <c r="C598" t="s">
        <v>658</v>
      </c>
      <c r="D598">
        <v>11826</v>
      </c>
      <c r="E598" t="s">
        <v>2</v>
      </c>
      <c r="F598" t="s">
        <v>3</v>
      </c>
      <c r="G598" t="s">
        <v>4</v>
      </c>
      <c r="H598" t="s">
        <v>659</v>
      </c>
      <c r="I598" s="1">
        <v>45014</v>
      </c>
      <c r="J598" s="1">
        <v>45016</v>
      </c>
      <c r="K598" s="1">
        <v>45107</v>
      </c>
      <c r="L598" s="1">
        <v>45107</v>
      </c>
      <c r="M598" s="2">
        <v>369230.81</v>
      </c>
      <c r="N598" t="s">
        <v>6</v>
      </c>
      <c r="O598" t="s">
        <v>7</v>
      </c>
      <c r="P598" t="s">
        <v>8</v>
      </c>
      <c r="Q598" s="4">
        <v>3.2500000000000001E-2</v>
      </c>
      <c r="R598" s="1">
        <v>45014</v>
      </c>
      <c r="S598" s="1">
        <v>45016</v>
      </c>
      <c r="T598" s="1">
        <v>45107</v>
      </c>
      <c r="U598" s="1">
        <v>45107</v>
      </c>
      <c r="V598" s="5">
        <v>0.25277777777777777</v>
      </c>
      <c r="W598">
        <v>91</v>
      </c>
      <c r="X598" s="6">
        <v>0</v>
      </c>
      <c r="Y598" s="6">
        <v>0</v>
      </c>
      <c r="Z598" s="6">
        <v>-2814.0003107124999</v>
      </c>
      <c r="AA598" s="6">
        <v>-2814.0003107124999</v>
      </c>
      <c r="AB598">
        <v>0</v>
      </c>
      <c r="AC598">
        <v>0</v>
      </c>
      <c r="AD598" s="7">
        <v>369230.81</v>
      </c>
      <c r="AE598" s="13">
        <v>3.015E-2</v>
      </c>
      <c r="AF598" s="8">
        <v>3.2500000000000001E-2</v>
      </c>
      <c r="AG598" s="6">
        <v>0</v>
      </c>
      <c r="AH598" s="6">
        <v>-3033.3336682638892</v>
      </c>
      <c r="AI598" s="9">
        <v>-5847.3339789763886</v>
      </c>
      <c r="AJ598" t="s">
        <v>6</v>
      </c>
      <c r="AK598">
        <f t="shared" si="175"/>
        <v>3.0150000000000001</v>
      </c>
      <c r="AL598" s="8">
        <f t="shared" si="176"/>
        <v>4.0149999999999998E-2</v>
      </c>
      <c r="AM598" s="35">
        <f t="shared" si="177"/>
        <v>2.0150000000000001E-2</v>
      </c>
      <c r="AN598" s="4">
        <f t="shared" si="178"/>
        <v>2.0150000000000001E-2</v>
      </c>
      <c r="AO598" s="36">
        <f t="shared" si="179"/>
        <v>-6780.6674153652766</v>
      </c>
      <c r="AP598" s="37">
        <f t="shared" si="172"/>
        <v>-5847.3339789763886</v>
      </c>
      <c r="AQ598" s="36">
        <f t="shared" si="180"/>
        <v>-4914.0005425874997</v>
      </c>
      <c r="AT598" s="10"/>
      <c r="BU598" s="1"/>
      <c r="CC598" s="11"/>
      <c r="CD598" s="11"/>
    </row>
    <row r="599" spans="1:82" ht="15" customHeight="1" x14ac:dyDescent="0.25">
      <c r="A599">
        <v>20138</v>
      </c>
      <c r="B599" t="s">
        <v>43</v>
      </c>
      <c r="C599" t="s">
        <v>45</v>
      </c>
      <c r="D599">
        <v>11827</v>
      </c>
      <c r="E599" t="s">
        <v>2</v>
      </c>
      <c r="F599" t="s">
        <v>3</v>
      </c>
      <c r="G599" t="s">
        <v>4</v>
      </c>
      <c r="H599" t="s">
        <v>482</v>
      </c>
      <c r="I599" s="1">
        <v>44971</v>
      </c>
      <c r="J599" s="1">
        <v>44972</v>
      </c>
      <c r="K599" s="1">
        <v>45061</v>
      </c>
      <c r="L599" s="1">
        <v>45061</v>
      </c>
      <c r="M599" s="2">
        <v>507947.83</v>
      </c>
      <c r="N599" t="s">
        <v>6</v>
      </c>
      <c r="O599" t="s">
        <v>7</v>
      </c>
      <c r="P599" t="s">
        <v>8</v>
      </c>
      <c r="Q599" s="4">
        <v>8.9999999999999993E-3</v>
      </c>
      <c r="R599" s="1">
        <v>44971</v>
      </c>
      <c r="S599" s="1">
        <v>44972</v>
      </c>
      <c r="T599" s="1">
        <v>45061</v>
      </c>
      <c r="U599" s="1">
        <v>45061</v>
      </c>
      <c r="V599" s="5">
        <v>0.24722222222222223</v>
      </c>
      <c r="W599">
        <v>89</v>
      </c>
      <c r="X599" s="6">
        <v>0</v>
      </c>
      <c r="Y599" s="6">
        <v>0</v>
      </c>
      <c r="Z599" s="6">
        <v>-3340.3213687277785</v>
      </c>
      <c r="AA599" s="6">
        <v>-3340.3213687277785</v>
      </c>
      <c r="AB599">
        <v>0</v>
      </c>
      <c r="AC599">
        <v>0</v>
      </c>
      <c r="AD599" s="7">
        <v>507947.83</v>
      </c>
      <c r="AE599" s="13">
        <v>2.6600000000000002E-2</v>
      </c>
      <c r="AF599" s="8">
        <v>8.9999999999999993E-3</v>
      </c>
      <c r="AG599" s="6">
        <v>0</v>
      </c>
      <c r="AH599" s="6">
        <v>-1130.1839217500001</v>
      </c>
      <c r="AI599" s="9">
        <v>-4470.5052904777785</v>
      </c>
      <c r="AJ599" t="s">
        <v>6</v>
      </c>
      <c r="AK599">
        <f t="shared" si="175"/>
        <v>2.66</v>
      </c>
      <c r="AL599" s="8">
        <f t="shared" si="176"/>
        <v>3.6600000000000001E-2</v>
      </c>
      <c r="AM599" s="35">
        <f t="shared" si="177"/>
        <v>1.6600000000000004E-2</v>
      </c>
      <c r="AN599" s="4">
        <f t="shared" si="178"/>
        <v>1.6600000000000004E-2</v>
      </c>
      <c r="AO599" s="36">
        <f t="shared" si="179"/>
        <v>-5726.265203533334</v>
      </c>
      <c r="AP599" s="37">
        <f t="shared" si="172"/>
        <v>-4470.5052904777785</v>
      </c>
      <c r="AQ599" s="36">
        <f t="shared" si="180"/>
        <v>-3214.7453774222231</v>
      </c>
      <c r="AT599" s="10"/>
      <c r="BU599" s="1"/>
      <c r="CC599" s="11"/>
      <c r="CD599" s="11"/>
    </row>
    <row r="600" spans="1:82" ht="15" customHeight="1" x14ac:dyDescent="0.25">
      <c r="A600">
        <v>33990</v>
      </c>
      <c r="B600" t="s">
        <v>660</v>
      </c>
      <c r="C600" t="s">
        <v>661</v>
      </c>
      <c r="D600">
        <v>11829</v>
      </c>
      <c r="E600" t="s">
        <v>2</v>
      </c>
      <c r="F600" t="s">
        <v>3</v>
      </c>
      <c r="G600" t="s">
        <v>4</v>
      </c>
      <c r="H600" t="s">
        <v>124</v>
      </c>
      <c r="I600" s="1">
        <v>44883</v>
      </c>
      <c r="J600" s="1">
        <v>44927</v>
      </c>
      <c r="K600" s="1">
        <v>45017</v>
      </c>
      <c r="L600" s="1">
        <v>44927</v>
      </c>
      <c r="M600" s="2">
        <v>1018784.03</v>
      </c>
      <c r="N600" t="s">
        <v>6</v>
      </c>
      <c r="O600" t="s">
        <v>7</v>
      </c>
      <c r="P600" t="s">
        <v>8</v>
      </c>
      <c r="Q600" s="4">
        <v>1.2500000000000001E-2</v>
      </c>
      <c r="R600" s="1">
        <v>44883</v>
      </c>
      <c r="S600" s="1">
        <v>44927</v>
      </c>
      <c r="T600" s="1">
        <v>45017</v>
      </c>
      <c r="U600" s="1">
        <v>44927</v>
      </c>
      <c r="V600" s="5">
        <v>0.25</v>
      </c>
      <c r="W600">
        <v>90</v>
      </c>
      <c r="X600" s="6">
        <v>0</v>
      </c>
      <c r="Y600" s="6">
        <v>0</v>
      </c>
      <c r="Z600" s="6">
        <v>-4638.0142965750001</v>
      </c>
      <c r="AA600" s="6">
        <v>-4638.0142965750001</v>
      </c>
      <c r="AB600">
        <v>0</v>
      </c>
      <c r="AC600">
        <v>0</v>
      </c>
      <c r="AD600" s="7">
        <v>1018784.03</v>
      </c>
      <c r="AE600" s="13">
        <v>1.821E-2</v>
      </c>
      <c r="AF600" s="8">
        <v>1.2500000000000001E-2</v>
      </c>
      <c r="AG600" s="6">
        <v>0</v>
      </c>
      <c r="AH600" s="6">
        <v>-3183.7000937500002</v>
      </c>
      <c r="AI600" s="9">
        <v>-7821.7143903249998</v>
      </c>
      <c r="AJ600" t="s">
        <v>6</v>
      </c>
      <c r="AK600">
        <f t="shared" si="175"/>
        <v>1.821</v>
      </c>
      <c r="AL600" s="8">
        <f t="shared" si="176"/>
        <v>2.8209999999999999E-2</v>
      </c>
      <c r="AM600" s="35">
        <f t="shared" si="177"/>
        <v>8.2100000000000003E-3</v>
      </c>
      <c r="AN600" s="4">
        <f t="shared" si="178"/>
        <v>8.2100000000000003E-3</v>
      </c>
      <c r="AO600" s="36">
        <f t="shared" si="179"/>
        <v>-10368.674465324999</v>
      </c>
      <c r="AP600" s="37">
        <f t="shared" si="172"/>
        <v>-7821.7143903249998</v>
      </c>
      <c r="AQ600" s="36">
        <f t="shared" si="180"/>
        <v>-5274.7543153249999</v>
      </c>
      <c r="AT600" s="10"/>
      <c r="BU600" s="1"/>
      <c r="CC600" s="11"/>
      <c r="CD600" s="11"/>
    </row>
    <row r="601" spans="1:82" ht="15" customHeight="1" x14ac:dyDescent="0.25">
      <c r="A601">
        <v>14252</v>
      </c>
      <c r="B601" t="s">
        <v>662</v>
      </c>
      <c r="C601" t="s">
        <v>663</v>
      </c>
      <c r="D601">
        <v>11832</v>
      </c>
      <c r="E601" t="s">
        <v>127</v>
      </c>
      <c r="F601" t="s">
        <v>3</v>
      </c>
      <c r="G601" t="s">
        <v>4</v>
      </c>
      <c r="H601" t="s">
        <v>664</v>
      </c>
      <c r="I601" s="1"/>
      <c r="J601" s="1">
        <v>44956</v>
      </c>
      <c r="K601" s="1">
        <v>44985</v>
      </c>
      <c r="L601" s="1">
        <v>44985</v>
      </c>
      <c r="M601" s="2">
        <v>428342.15</v>
      </c>
      <c r="N601" t="s">
        <v>6</v>
      </c>
      <c r="O601">
        <v>3.7499999999999999E-2</v>
      </c>
      <c r="P601" t="s">
        <v>109</v>
      </c>
      <c r="Q601" s="4"/>
      <c r="R601" s="1">
        <v>44985</v>
      </c>
      <c r="S601" s="1">
        <v>44956</v>
      </c>
      <c r="T601" s="1">
        <v>44985</v>
      </c>
      <c r="U601" s="1">
        <v>44985</v>
      </c>
      <c r="V601" s="5">
        <v>7.7777777777777779E-2</v>
      </c>
      <c r="W601">
        <v>28</v>
      </c>
      <c r="X601" s="6">
        <v>0</v>
      </c>
      <c r="Y601" s="6">
        <v>0</v>
      </c>
      <c r="Z601" s="6">
        <v>-1249.3312708333333</v>
      </c>
      <c r="AA601" s="6">
        <v>-1249.3312708333333</v>
      </c>
      <c r="AB601">
        <v>0</v>
      </c>
      <c r="AC601">
        <v>0</v>
      </c>
      <c r="AD601" s="7">
        <v>428342.15</v>
      </c>
      <c r="AE601" s="13">
        <v>3.7499999999999999E-2</v>
      </c>
      <c r="AF601" s="8">
        <v>0</v>
      </c>
      <c r="AG601" s="6">
        <v>0</v>
      </c>
      <c r="AH601" s="6">
        <v>0</v>
      </c>
      <c r="AI601" s="9">
        <v>-1249.3312708333333</v>
      </c>
      <c r="AJ601" t="s">
        <v>6</v>
      </c>
      <c r="AO601" s="9">
        <f t="shared" ref="AO601:AO610" si="181">AI601</f>
        <v>-1249.3312708333333</v>
      </c>
      <c r="AP601" s="37">
        <f t="shared" si="172"/>
        <v>-1249.3312708333333</v>
      </c>
      <c r="AQ601" s="9">
        <f t="shared" ref="AQ601:AQ610" si="182">AI601</f>
        <v>-1249.3312708333333</v>
      </c>
      <c r="AT601" s="10"/>
      <c r="BU601" s="1"/>
      <c r="CC601" s="11"/>
      <c r="CD601" s="11"/>
    </row>
    <row r="602" spans="1:82" ht="15" customHeight="1" x14ac:dyDescent="0.25">
      <c r="A602">
        <v>14253</v>
      </c>
      <c r="B602" t="s">
        <v>662</v>
      </c>
      <c r="C602" t="s">
        <v>663</v>
      </c>
      <c r="D602">
        <v>11832</v>
      </c>
      <c r="E602" t="s">
        <v>127</v>
      </c>
      <c r="F602" t="s">
        <v>3</v>
      </c>
      <c r="G602" t="s">
        <v>4</v>
      </c>
      <c r="H602" t="s">
        <v>664</v>
      </c>
      <c r="I602" s="1"/>
      <c r="J602" s="1">
        <v>44985</v>
      </c>
      <c r="K602" s="1">
        <v>45015</v>
      </c>
      <c r="L602" s="1">
        <v>45015</v>
      </c>
      <c r="M602" s="2">
        <v>417649.47</v>
      </c>
      <c r="N602" t="s">
        <v>6</v>
      </c>
      <c r="O602">
        <v>3.7499999999999999E-2</v>
      </c>
      <c r="P602" t="s">
        <v>109</v>
      </c>
      <c r="Q602" s="4"/>
      <c r="R602" s="1">
        <v>45015</v>
      </c>
      <c r="S602" s="1">
        <v>44985</v>
      </c>
      <c r="T602" s="1">
        <v>45015</v>
      </c>
      <c r="U602" s="1">
        <v>45015</v>
      </c>
      <c r="V602" s="5">
        <v>8.8888888888888892E-2</v>
      </c>
      <c r="W602">
        <v>32</v>
      </c>
      <c r="X602" s="6">
        <v>0</v>
      </c>
      <c r="Y602" s="6">
        <v>0</v>
      </c>
      <c r="Z602" s="6">
        <v>-1392.1649</v>
      </c>
      <c r="AA602" s="6">
        <v>-1392.1649</v>
      </c>
      <c r="AB602">
        <v>0</v>
      </c>
      <c r="AC602">
        <v>0</v>
      </c>
      <c r="AD602" s="7">
        <v>417649.47</v>
      </c>
      <c r="AE602" s="13">
        <v>3.7499999999999999E-2</v>
      </c>
      <c r="AF602" s="8">
        <v>0</v>
      </c>
      <c r="AG602" s="6">
        <v>0</v>
      </c>
      <c r="AH602" s="6">
        <v>0</v>
      </c>
      <c r="AI602" s="9">
        <v>-1392.1649</v>
      </c>
      <c r="AJ602" t="s">
        <v>6</v>
      </c>
      <c r="AO602" s="9">
        <f t="shared" si="181"/>
        <v>-1392.1649</v>
      </c>
      <c r="AP602" s="37">
        <f t="shared" si="172"/>
        <v>-1392.1649</v>
      </c>
      <c r="AQ602" s="9">
        <f t="shared" si="182"/>
        <v>-1392.1649</v>
      </c>
      <c r="AT602" s="10"/>
      <c r="BU602" s="1"/>
      <c r="CC602" s="11"/>
      <c r="CD602" s="11"/>
    </row>
    <row r="603" spans="1:82" ht="15" customHeight="1" x14ac:dyDescent="0.25">
      <c r="A603">
        <v>14254</v>
      </c>
      <c r="B603" t="s">
        <v>662</v>
      </c>
      <c r="C603" t="s">
        <v>663</v>
      </c>
      <c r="D603">
        <v>11832</v>
      </c>
      <c r="E603" t="s">
        <v>127</v>
      </c>
      <c r="F603" t="s">
        <v>3</v>
      </c>
      <c r="G603" t="s">
        <v>4</v>
      </c>
      <c r="H603" t="s">
        <v>664</v>
      </c>
      <c r="I603" s="1"/>
      <c r="J603" s="1">
        <v>45015</v>
      </c>
      <c r="K603" s="1">
        <v>45046</v>
      </c>
      <c r="L603" s="1">
        <v>45046</v>
      </c>
      <c r="M603" s="2">
        <v>406923.37</v>
      </c>
      <c r="N603" t="s">
        <v>6</v>
      </c>
      <c r="O603">
        <v>3.7499999999999999E-2</v>
      </c>
      <c r="P603" t="s">
        <v>109</v>
      </c>
      <c r="Q603" s="4"/>
      <c r="R603" s="1">
        <v>45046</v>
      </c>
      <c r="S603" s="1">
        <v>45015</v>
      </c>
      <c r="T603" s="1">
        <v>45046</v>
      </c>
      <c r="U603" s="1">
        <v>45046</v>
      </c>
      <c r="V603" s="5">
        <v>8.3333333333333329E-2</v>
      </c>
      <c r="W603">
        <v>30</v>
      </c>
      <c r="X603" s="6">
        <v>0</v>
      </c>
      <c r="Y603" s="6">
        <v>0</v>
      </c>
      <c r="Z603" s="6">
        <v>-1271.63553125</v>
      </c>
      <c r="AA603" s="6">
        <v>-1271.63553125</v>
      </c>
      <c r="AB603">
        <v>0</v>
      </c>
      <c r="AC603">
        <v>0</v>
      </c>
      <c r="AD603" s="7">
        <v>406923.37</v>
      </c>
      <c r="AE603" s="13">
        <v>3.7499999999999999E-2</v>
      </c>
      <c r="AF603" s="8">
        <v>0</v>
      </c>
      <c r="AG603" s="6">
        <v>0</v>
      </c>
      <c r="AH603" s="6">
        <v>0</v>
      </c>
      <c r="AI603" s="9">
        <v>-1271.63553125</v>
      </c>
      <c r="AJ603" t="s">
        <v>6</v>
      </c>
      <c r="AO603" s="9">
        <f t="shared" si="181"/>
        <v>-1271.63553125</v>
      </c>
      <c r="AP603" s="37">
        <f t="shared" si="172"/>
        <v>-1271.63553125</v>
      </c>
      <c r="AQ603" s="9">
        <f t="shared" si="182"/>
        <v>-1271.63553125</v>
      </c>
      <c r="AT603" s="10"/>
      <c r="BU603" s="1"/>
      <c r="CC603" s="11"/>
      <c r="CD603" s="11"/>
    </row>
    <row r="604" spans="1:82" ht="15" customHeight="1" x14ac:dyDescent="0.25">
      <c r="A604">
        <v>14255</v>
      </c>
      <c r="B604" t="s">
        <v>662</v>
      </c>
      <c r="C604" t="s">
        <v>663</v>
      </c>
      <c r="D604">
        <v>11832</v>
      </c>
      <c r="E604" t="s">
        <v>127</v>
      </c>
      <c r="F604" t="s">
        <v>3</v>
      </c>
      <c r="G604" t="s">
        <v>4</v>
      </c>
      <c r="H604" t="s">
        <v>664</v>
      </c>
      <c r="I604" s="1"/>
      <c r="J604" s="1">
        <v>45046</v>
      </c>
      <c r="K604" s="1">
        <v>45076</v>
      </c>
      <c r="L604" s="1">
        <v>45076</v>
      </c>
      <c r="M604" s="2">
        <v>396163.76</v>
      </c>
      <c r="N604" t="s">
        <v>6</v>
      </c>
      <c r="O604">
        <v>3.7499999999999999E-2</v>
      </c>
      <c r="P604" t="s">
        <v>109</v>
      </c>
      <c r="Q604" s="4"/>
      <c r="R604" s="1">
        <v>45076</v>
      </c>
      <c r="S604" s="1">
        <v>45046</v>
      </c>
      <c r="T604" s="1">
        <v>45076</v>
      </c>
      <c r="U604" s="1">
        <v>45076</v>
      </c>
      <c r="V604" s="5">
        <v>8.3333333333333329E-2</v>
      </c>
      <c r="W604">
        <v>30</v>
      </c>
      <c r="X604" s="6">
        <v>0</v>
      </c>
      <c r="Y604" s="6">
        <v>0</v>
      </c>
      <c r="Z604" s="6">
        <v>-1238.0117499999999</v>
      </c>
      <c r="AA604" s="6">
        <v>-1238.0117499999999</v>
      </c>
      <c r="AB604">
        <v>0</v>
      </c>
      <c r="AC604">
        <v>0</v>
      </c>
      <c r="AD604" s="7">
        <v>396163.76</v>
      </c>
      <c r="AE604" s="13">
        <v>3.7499999999999999E-2</v>
      </c>
      <c r="AF604" s="8">
        <v>0</v>
      </c>
      <c r="AG604" s="6">
        <v>0</v>
      </c>
      <c r="AH604" s="6">
        <v>0</v>
      </c>
      <c r="AI604" s="9">
        <v>-1238.0117499999999</v>
      </c>
      <c r="AJ604" t="s">
        <v>6</v>
      </c>
      <c r="AO604" s="9">
        <f t="shared" si="181"/>
        <v>-1238.0117499999999</v>
      </c>
      <c r="AP604" s="37">
        <f t="shared" si="172"/>
        <v>-1238.0117499999999</v>
      </c>
      <c r="AQ604" s="9">
        <f t="shared" si="182"/>
        <v>-1238.0117499999999</v>
      </c>
      <c r="AT604" s="10"/>
      <c r="BU604" s="1"/>
      <c r="CC604" s="11"/>
      <c r="CD604" s="11"/>
    </row>
    <row r="605" spans="1:82" ht="15" customHeight="1" x14ac:dyDescent="0.25">
      <c r="A605">
        <v>14256</v>
      </c>
      <c r="B605" t="s">
        <v>662</v>
      </c>
      <c r="C605" t="s">
        <v>663</v>
      </c>
      <c r="D605">
        <v>11832</v>
      </c>
      <c r="E605" t="s">
        <v>127</v>
      </c>
      <c r="F605" t="s">
        <v>3</v>
      </c>
      <c r="G605" t="s">
        <v>4</v>
      </c>
      <c r="H605" t="s">
        <v>664</v>
      </c>
      <c r="I605" s="1"/>
      <c r="J605" s="1">
        <v>45076</v>
      </c>
      <c r="K605" s="1">
        <v>45107</v>
      </c>
      <c r="L605" s="1">
        <v>45107</v>
      </c>
      <c r="M605" s="2">
        <v>385370.52</v>
      </c>
      <c r="N605" t="s">
        <v>6</v>
      </c>
      <c r="O605">
        <v>3.7499999999999999E-2</v>
      </c>
      <c r="P605" t="s">
        <v>109</v>
      </c>
      <c r="Q605" s="4"/>
      <c r="R605" s="1">
        <v>45107</v>
      </c>
      <c r="S605" s="1">
        <v>45076</v>
      </c>
      <c r="T605" s="1">
        <v>45107</v>
      </c>
      <c r="U605" s="1">
        <v>45107</v>
      </c>
      <c r="V605" s="5">
        <v>8.3333333333333329E-2</v>
      </c>
      <c r="W605">
        <v>30</v>
      </c>
      <c r="X605" s="6">
        <v>0</v>
      </c>
      <c r="Y605" s="6">
        <v>0</v>
      </c>
      <c r="Z605" s="6">
        <v>-1204.2828749999999</v>
      </c>
      <c r="AA605" s="6">
        <v>-1204.2828749999999</v>
      </c>
      <c r="AB605">
        <v>0</v>
      </c>
      <c r="AC605">
        <v>0</v>
      </c>
      <c r="AD605" s="7">
        <v>385370.52</v>
      </c>
      <c r="AE605" s="13">
        <v>3.7499999999999999E-2</v>
      </c>
      <c r="AF605" s="8">
        <v>0</v>
      </c>
      <c r="AG605" s="6">
        <v>0</v>
      </c>
      <c r="AH605" s="6">
        <v>0</v>
      </c>
      <c r="AI605" s="9">
        <v>-1204.2828749999999</v>
      </c>
      <c r="AJ605" t="s">
        <v>6</v>
      </c>
      <c r="AO605" s="9">
        <f t="shared" si="181"/>
        <v>-1204.2828749999999</v>
      </c>
      <c r="AP605" s="37">
        <f t="shared" si="172"/>
        <v>-1204.2828749999999</v>
      </c>
      <c r="AQ605" s="9">
        <f t="shared" si="182"/>
        <v>-1204.2828749999999</v>
      </c>
      <c r="AT605" s="10"/>
      <c r="BU605" s="1"/>
      <c r="CC605" s="11"/>
      <c r="CD605" s="11"/>
    </row>
    <row r="606" spans="1:82" ht="15" customHeight="1" x14ac:dyDescent="0.25">
      <c r="A606">
        <v>13659</v>
      </c>
      <c r="B606" t="s">
        <v>665</v>
      </c>
      <c r="C606" t="s">
        <v>666</v>
      </c>
      <c r="D606">
        <v>11833</v>
      </c>
      <c r="E606" t="s">
        <v>127</v>
      </c>
      <c r="F606" t="s">
        <v>3</v>
      </c>
      <c r="G606" t="s">
        <v>4</v>
      </c>
      <c r="H606" t="s">
        <v>659</v>
      </c>
      <c r="I606" s="1"/>
      <c r="J606" s="1">
        <v>44956</v>
      </c>
      <c r="K606" s="1">
        <v>44985</v>
      </c>
      <c r="L606" s="1">
        <v>44985</v>
      </c>
      <c r="M606" s="2">
        <v>428342.15</v>
      </c>
      <c r="N606" t="s">
        <v>6</v>
      </c>
      <c r="O606">
        <v>3.7499999999999999E-2</v>
      </c>
      <c r="P606" t="s">
        <v>109</v>
      </c>
      <c r="Q606" s="4"/>
      <c r="R606" s="1">
        <v>44985</v>
      </c>
      <c r="S606" s="1">
        <v>44956</v>
      </c>
      <c r="T606" s="1">
        <v>44985</v>
      </c>
      <c r="U606" s="1">
        <v>44985</v>
      </c>
      <c r="V606" s="5">
        <v>7.7777777777777779E-2</v>
      </c>
      <c r="W606">
        <v>28</v>
      </c>
      <c r="X606" s="6">
        <v>0</v>
      </c>
      <c r="Y606" s="6">
        <v>0</v>
      </c>
      <c r="Z606" s="6">
        <v>-1249.3312708333333</v>
      </c>
      <c r="AA606" s="6">
        <v>-1249.3312708333333</v>
      </c>
      <c r="AB606">
        <v>0</v>
      </c>
      <c r="AC606">
        <v>0</v>
      </c>
      <c r="AD606" s="7">
        <v>428342.15</v>
      </c>
      <c r="AE606" s="13">
        <v>3.7499999999999999E-2</v>
      </c>
      <c r="AF606" s="8">
        <v>0</v>
      </c>
      <c r="AG606" s="6">
        <v>0</v>
      </c>
      <c r="AH606" s="6">
        <v>0</v>
      </c>
      <c r="AI606" s="9">
        <v>-1249.3312708333333</v>
      </c>
      <c r="AJ606" t="s">
        <v>6</v>
      </c>
      <c r="AO606" s="9">
        <f t="shared" si="181"/>
        <v>-1249.3312708333333</v>
      </c>
      <c r="AP606" s="37">
        <f t="shared" si="172"/>
        <v>-1249.3312708333333</v>
      </c>
      <c r="AQ606" s="9">
        <f t="shared" si="182"/>
        <v>-1249.3312708333333</v>
      </c>
      <c r="AT606" s="10"/>
      <c r="BU606" s="1"/>
      <c r="CC606" s="11"/>
      <c r="CD606" s="11"/>
    </row>
    <row r="607" spans="1:82" ht="15" customHeight="1" x14ac:dyDescent="0.25">
      <c r="A607">
        <v>13660</v>
      </c>
      <c r="B607" t="s">
        <v>665</v>
      </c>
      <c r="C607" t="s">
        <v>666</v>
      </c>
      <c r="D607">
        <v>11833</v>
      </c>
      <c r="E607" t="s">
        <v>127</v>
      </c>
      <c r="F607" t="s">
        <v>3</v>
      </c>
      <c r="G607" t="s">
        <v>4</v>
      </c>
      <c r="H607" t="s">
        <v>659</v>
      </c>
      <c r="I607" s="1"/>
      <c r="J607" s="1">
        <v>44985</v>
      </c>
      <c r="K607" s="1">
        <v>45015</v>
      </c>
      <c r="L607" s="1">
        <v>45015</v>
      </c>
      <c r="M607" s="2">
        <v>417649.47</v>
      </c>
      <c r="N607" t="s">
        <v>6</v>
      </c>
      <c r="O607">
        <v>3.7499999999999999E-2</v>
      </c>
      <c r="P607" t="s">
        <v>109</v>
      </c>
      <c r="Q607" s="4"/>
      <c r="R607" s="1">
        <v>45015</v>
      </c>
      <c r="S607" s="1">
        <v>44985</v>
      </c>
      <c r="T607" s="1">
        <v>45015</v>
      </c>
      <c r="U607" s="1">
        <v>45015</v>
      </c>
      <c r="V607" s="5">
        <v>8.8888888888888892E-2</v>
      </c>
      <c r="W607">
        <v>32</v>
      </c>
      <c r="X607" s="6">
        <v>0</v>
      </c>
      <c r="Y607" s="6">
        <v>0</v>
      </c>
      <c r="Z607" s="6">
        <v>-1392.1649</v>
      </c>
      <c r="AA607" s="6">
        <v>-1392.1649</v>
      </c>
      <c r="AB607">
        <v>0</v>
      </c>
      <c r="AC607">
        <v>0</v>
      </c>
      <c r="AD607" s="7">
        <v>417649.47</v>
      </c>
      <c r="AE607" s="13">
        <v>3.7499999999999999E-2</v>
      </c>
      <c r="AF607" s="8">
        <v>0</v>
      </c>
      <c r="AG607" s="6">
        <v>0</v>
      </c>
      <c r="AH607" s="6">
        <v>0</v>
      </c>
      <c r="AI607" s="9">
        <v>-1392.1649</v>
      </c>
      <c r="AJ607" t="s">
        <v>6</v>
      </c>
      <c r="AO607" s="9">
        <f t="shared" si="181"/>
        <v>-1392.1649</v>
      </c>
      <c r="AP607" s="37">
        <f t="shared" si="172"/>
        <v>-1392.1649</v>
      </c>
      <c r="AQ607" s="9">
        <f t="shared" si="182"/>
        <v>-1392.1649</v>
      </c>
      <c r="AT607" s="10"/>
      <c r="BU607" s="1"/>
      <c r="CC607" s="11"/>
      <c r="CD607" s="11"/>
    </row>
    <row r="608" spans="1:82" ht="15" customHeight="1" x14ac:dyDescent="0.25">
      <c r="A608">
        <v>13661</v>
      </c>
      <c r="B608" t="s">
        <v>665</v>
      </c>
      <c r="C608" t="s">
        <v>666</v>
      </c>
      <c r="D608">
        <v>11833</v>
      </c>
      <c r="E608" t="s">
        <v>127</v>
      </c>
      <c r="F608" t="s">
        <v>3</v>
      </c>
      <c r="G608" t="s">
        <v>4</v>
      </c>
      <c r="H608" t="s">
        <v>659</v>
      </c>
      <c r="I608" s="1"/>
      <c r="J608" s="1">
        <v>45015</v>
      </c>
      <c r="K608" s="1">
        <v>45046</v>
      </c>
      <c r="L608" s="1">
        <v>45046</v>
      </c>
      <c r="M608" s="2">
        <v>406923.37</v>
      </c>
      <c r="N608" t="s">
        <v>6</v>
      </c>
      <c r="O608">
        <v>3.7499999999999999E-2</v>
      </c>
      <c r="P608" t="s">
        <v>109</v>
      </c>
      <c r="Q608" s="4"/>
      <c r="R608" s="1">
        <v>45046</v>
      </c>
      <c r="S608" s="1">
        <v>45015</v>
      </c>
      <c r="T608" s="1">
        <v>45046</v>
      </c>
      <c r="U608" s="1">
        <v>45046</v>
      </c>
      <c r="V608" s="5">
        <v>8.3333333333333329E-2</v>
      </c>
      <c r="W608">
        <v>30</v>
      </c>
      <c r="X608" s="6">
        <v>0</v>
      </c>
      <c r="Y608" s="6">
        <v>0</v>
      </c>
      <c r="Z608" s="6">
        <v>-1271.63553125</v>
      </c>
      <c r="AA608" s="6">
        <v>-1271.63553125</v>
      </c>
      <c r="AB608">
        <v>0</v>
      </c>
      <c r="AC608">
        <v>0</v>
      </c>
      <c r="AD608" s="7">
        <v>406923.37</v>
      </c>
      <c r="AE608" s="13">
        <v>3.7499999999999999E-2</v>
      </c>
      <c r="AF608" s="8">
        <v>0</v>
      </c>
      <c r="AG608" s="6">
        <v>0</v>
      </c>
      <c r="AH608" s="6">
        <v>0</v>
      </c>
      <c r="AI608" s="9">
        <v>-1271.63553125</v>
      </c>
      <c r="AJ608" t="s">
        <v>6</v>
      </c>
      <c r="AO608" s="9">
        <f t="shared" si="181"/>
        <v>-1271.63553125</v>
      </c>
      <c r="AP608" s="37">
        <f t="shared" si="172"/>
        <v>-1271.63553125</v>
      </c>
      <c r="AQ608" s="9">
        <f t="shared" si="182"/>
        <v>-1271.63553125</v>
      </c>
      <c r="AT608" s="10"/>
      <c r="BU608" s="1"/>
      <c r="CC608" s="11"/>
      <c r="CD608" s="11"/>
    </row>
    <row r="609" spans="1:82" ht="15" customHeight="1" x14ac:dyDescent="0.25">
      <c r="A609">
        <v>13662</v>
      </c>
      <c r="B609" t="s">
        <v>665</v>
      </c>
      <c r="C609" t="s">
        <v>666</v>
      </c>
      <c r="D609">
        <v>11833</v>
      </c>
      <c r="E609" t="s">
        <v>127</v>
      </c>
      <c r="F609" t="s">
        <v>3</v>
      </c>
      <c r="G609" t="s">
        <v>4</v>
      </c>
      <c r="H609" t="s">
        <v>659</v>
      </c>
      <c r="I609" s="1"/>
      <c r="J609" s="1">
        <v>45046</v>
      </c>
      <c r="K609" s="1">
        <v>45076</v>
      </c>
      <c r="L609" s="1">
        <v>45076</v>
      </c>
      <c r="M609" s="2">
        <v>396640.78</v>
      </c>
      <c r="N609" t="s">
        <v>6</v>
      </c>
      <c r="O609">
        <v>3.7499999999999999E-2</v>
      </c>
      <c r="P609" t="s">
        <v>109</v>
      </c>
      <c r="Q609" s="4"/>
      <c r="R609" s="1">
        <v>45076</v>
      </c>
      <c r="S609" s="1">
        <v>45046</v>
      </c>
      <c r="T609" s="1">
        <v>45076</v>
      </c>
      <c r="U609" s="1">
        <v>45076</v>
      </c>
      <c r="V609" s="5">
        <v>8.3333333333333329E-2</v>
      </c>
      <c r="W609">
        <v>30</v>
      </c>
      <c r="X609" s="6">
        <v>0</v>
      </c>
      <c r="Y609" s="6">
        <v>0</v>
      </c>
      <c r="Z609" s="6">
        <v>-1239.5024374999998</v>
      </c>
      <c r="AA609" s="6">
        <v>-1239.5024374999998</v>
      </c>
      <c r="AB609">
        <v>0</v>
      </c>
      <c r="AC609">
        <v>0</v>
      </c>
      <c r="AD609" s="7">
        <v>396640.78</v>
      </c>
      <c r="AE609" s="13">
        <v>3.7499999999999999E-2</v>
      </c>
      <c r="AF609" s="8">
        <v>0</v>
      </c>
      <c r="AG609" s="6">
        <v>0</v>
      </c>
      <c r="AH609" s="6">
        <v>0</v>
      </c>
      <c r="AI609" s="9">
        <v>-1239.5024374999998</v>
      </c>
      <c r="AJ609" t="s">
        <v>6</v>
      </c>
      <c r="AO609" s="9">
        <f t="shared" si="181"/>
        <v>-1239.5024374999998</v>
      </c>
      <c r="AP609" s="37">
        <f t="shared" si="172"/>
        <v>-1239.5024374999998</v>
      </c>
      <c r="AQ609" s="9">
        <f t="shared" si="182"/>
        <v>-1239.5024374999998</v>
      </c>
      <c r="AT609" s="10"/>
      <c r="BU609" s="1"/>
      <c r="CC609" s="11"/>
      <c r="CD609" s="11"/>
    </row>
    <row r="610" spans="1:82" ht="15" customHeight="1" x14ac:dyDescent="0.25">
      <c r="A610">
        <v>13663</v>
      </c>
      <c r="B610" t="s">
        <v>665</v>
      </c>
      <c r="C610" t="s">
        <v>666</v>
      </c>
      <c r="D610">
        <v>11833</v>
      </c>
      <c r="E610" t="s">
        <v>127</v>
      </c>
      <c r="F610" t="s">
        <v>3</v>
      </c>
      <c r="G610" t="s">
        <v>4</v>
      </c>
      <c r="H610" t="s">
        <v>659</v>
      </c>
      <c r="I610" s="1"/>
      <c r="J610" s="1">
        <v>45076</v>
      </c>
      <c r="K610" s="1">
        <v>45107</v>
      </c>
      <c r="L610" s="1">
        <v>45107</v>
      </c>
      <c r="M610" s="2">
        <v>386320.14</v>
      </c>
      <c r="N610" t="s">
        <v>6</v>
      </c>
      <c r="O610">
        <v>3.7499999999999999E-2</v>
      </c>
      <c r="P610" t="s">
        <v>109</v>
      </c>
      <c r="Q610" s="4"/>
      <c r="R610" s="1">
        <v>45107</v>
      </c>
      <c r="S610" s="1">
        <v>45076</v>
      </c>
      <c r="T610" s="1">
        <v>45107</v>
      </c>
      <c r="U610" s="1">
        <v>45107</v>
      </c>
      <c r="V610" s="5">
        <v>8.3333333333333329E-2</v>
      </c>
      <c r="W610">
        <v>30</v>
      </c>
      <c r="X610" s="6">
        <v>0</v>
      </c>
      <c r="Y610" s="6">
        <v>0</v>
      </c>
      <c r="Z610" s="6">
        <v>-1207.2504374999999</v>
      </c>
      <c r="AA610" s="6">
        <v>-1207.2504374999999</v>
      </c>
      <c r="AB610">
        <v>0</v>
      </c>
      <c r="AC610">
        <v>0</v>
      </c>
      <c r="AD610" s="7">
        <v>386320.14</v>
      </c>
      <c r="AE610" s="13">
        <v>3.7499999999999999E-2</v>
      </c>
      <c r="AF610" s="8">
        <v>0</v>
      </c>
      <c r="AG610" s="6">
        <v>0</v>
      </c>
      <c r="AH610" s="6">
        <v>0</v>
      </c>
      <c r="AI610" s="9">
        <v>-1207.2504374999999</v>
      </c>
      <c r="AJ610" t="s">
        <v>6</v>
      </c>
      <c r="AO610" s="9">
        <f t="shared" si="181"/>
        <v>-1207.2504374999999</v>
      </c>
      <c r="AP610" s="37">
        <f t="shared" si="172"/>
        <v>-1207.2504374999999</v>
      </c>
      <c r="AQ610" s="9">
        <f t="shared" si="182"/>
        <v>-1207.2504374999999</v>
      </c>
      <c r="AT610" s="10"/>
      <c r="BU610" s="1"/>
      <c r="CC610" s="11"/>
      <c r="CD610" s="11"/>
    </row>
    <row r="611" spans="1:82" ht="15" customHeight="1" x14ac:dyDescent="0.25">
      <c r="A611">
        <v>7995</v>
      </c>
      <c r="B611" t="s">
        <v>667</v>
      </c>
      <c r="C611" t="s">
        <v>668</v>
      </c>
      <c r="D611">
        <v>11835</v>
      </c>
      <c r="E611" t="s">
        <v>55</v>
      </c>
      <c r="F611" t="s">
        <v>3</v>
      </c>
      <c r="G611" t="s">
        <v>4</v>
      </c>
      <c r="H611" t="s">
        <v>651</v>
      </c>
      <c r="I611" s="1">
        <v>45014</v>
      </c>
      <c r="J611" s="1">
        <v>45016</v>
      </c>
      <c r="K611" s="1">
        <v>45107</v>
      </c>
      <c r="L611" s="1">
        <v>45017</v>
      </c>
      <c r="M611" s="2">
        <v>123162.25</v>
      </c>
      <c r="N611" t="s">
        <v>6</v>
      </c>
      <c r="O611">
        <v>0</v>
      </c>
      <c r="P611" t="s">
        <v>109</v>
      </c>
      <c r="Q611" s="4"/>
      <c r="R611" s="1">
        <v>45014</v>
      </c>
      <c r="S611" s="1">
        <v>45016</v>
      </c>
      <c r="T611" s="1">
        <v>45107</v>
      </c>
      <c r="U611" s="1">
        <v>45017</v>
      </c>
      <c r="V611" s="5">
        <v>0.25</v>
      </c>
      <c r="W611">
        <v>90</v>
      </c>
      <c r="X611" s="6">
        <v>0</v>
      </c>
      <c r="Y611" s="6">
        <v>0</v>
      </c>
      <c r="Z611" s="6">
        <v>0</v>
      </c>
      <c r="AA611" s="6">
        <v>0</v>
      </c>
      <c r="AB611">
        <v>0</v>
      </c>
      <c r="AC611">
        <v>0</v>
      </c>
      <c r="AD611" s="7">
        <v>123162.25</v>
      </c>
      <c r="AE611" s="13">
        <v>0</v>
      </c>
      <c r="AF611" s="8">
        <v>0</v>
      </c>
      <c r="AG611" s="6">
        <v>0</v>
      </c>
      <c r="AH611" s="6">
        <v>0</v>
      </c>
      <c r="AI611" s="9">
        <v>0</v>
      </c>
      <c r="AJ611" t="s">
        <v>6</v>
      </c>
      <c r="AO611" s="9">
        <f t="shared" ref="AO611:AO614" si="183">AP611</f>
        <v>0</v>
      </c>
      <c r="AP611" s="37">
        <f t="shared" si="172"/>
        <v>0</v>
      </c>
      <c r="AQ611" s="9">
        <f t="shared" ref="AQ611:AQ614" si="184">AP611</f>
        <v>0</v>
      </c>
      <c r="AT611" s="10"/>
      <c r="BU611" s="1"/>
      <c r="CC611" s="11"/>
      <c r="CD611" s="11"/>
    </row>
    <row r="612" spans="1:82" ht="15" customHeight="1" x14ac:dyDescent="0.25">
      <c r="A612">
        <v>7996</v>
      </c>
      <c r="B612" t="s">
        <v>667</v>
      </c>
      <c r="C612" t="s">
        <v>668</v>
      </c>
      <c r="D612">
        <v>11835</v>
      </c>
      <c r="E612" t="s">
        <v>55</v>
      </c>
      <c r="F612" t="s">
        <v>3</v>
      </c>
      <c r="G612" t="s">
        <v>4</v>
      </c>
      <c r="H612" t="s">
        <v>651</v>
      </c>
      <c r="I612" s="1">
        <v>45014</v>
      </c>
      <c r="J612" s="1">
        <v>45016</v>
      </c>
      <c r="K612" s="1">
        <v>45107</v>
      </c>
      <c r="L612" s="1">
        <v>45047</v>
      </c>
      <c r="M612" s="2">
        <v>112479.25</v>
      </c>
      <c r="N612" t="s">
        <v>6</v>
      </c>
      <c r="O612">
        <v>0</v>
      </c>
      <c r="P612" t="s">
        <v>109</v>
      </c>
      <c r="Q612" s="4"/>
      <c r="R612" s="1">
        <v>45014</v>
      </c>
      <c r="S612" s="1">
        <v>45016</v>
      </c>
      <c r="T612" s="1">
        <v>45107</v>
      </c>
      <c r="U612" s="1">
        <v>45047</v>
      </c>
      <c r="V612" s="5">
        <v>0.25</v>
      </c>
      <c r="W612">
        <v>90</v>
      </c>
      <c r="X612" s="6">
        <v>0</v>
      </c>
      <c r="Y612" s="6">
        <v>0</v>
      </c>
      <c r="Z612" s="6">
        <v>0</v>
      </c>
      <c r="AA612" s="6">
        <v>0</v>
      </c>
      <c r="AB612">
        <v>0</v>
      </c>
      <c r="AC612">
        <v>0</v>
      </c>
      <c r="AD612" s="7">
        <v>112479.25</v>
      </c>
      <c r="AE612" s="13">
        <v>0</v>
      </c>
      <c r="AF612" s="8">
        <v>0</v>
      </c>
      <c r="AG612" s="6">
        <v>0</v>
      </c>
      <c r="AH612" s="6">
        <v>0</v>
      </c>
      <c r="AI612" s="9">
        <v>0</v>
      </c>
      <c r="AJ612" t="s">
        <v>6</v>
      </c>
      <c r="AO612" s="9">
        <f t="shared" si="183"/>
        <v>0</v>
      </c>
      <c r="AP612" s="37">
        <f t="shared" si="172"/>
        <v>0</v>
      </c>
      <c r="AQ612" s="9">
        <f t="shared" si="184"/>
        <v>0</v>
      </c>
      <c r="AT612" s="10"/>
      <c r="BU612" s="1"/>
      <c r="CC612" s="11"/>
      <c r="CD612" s="11"/>
    </row>
    <row r="613" spans="1:82" ht="15" customHeight="1" x14ac:dyDescent="0.25">
      <c r="A613">
        <v>7997</v>
      </c>
      <c r="B613" t="s">
        <v>667</v>
      </c>
      <c r="C613" t="s">
        <v>668</v>
      </c>
      <c r="D613">
        <v>11835</v>
      </c>
      <c r="E613" t="s">
        <v>55</v>
      </c>
      <c r="F613" t="s">
        <v>3</v>
      </c>
      <c r="G613" t="s">
        <v>4</v>
      </c>
      <c r="H613" t="s">
        <v>651</v>
      </c>
      <c r="I613" s="1">
        <v>45014</v>
      </c>
      <c r="J613" s="1">
        <v>45016</v>
      </c>
      <c r="K613" s="1">
        <v>45107</v>
      </c>
      <c r="L613" s="1">
        <v>45078</v>
      </c>
      <c r="M613" s="2">
        <v>101796.25</v>
      </c>
      <c r="N613" t="s">
        <v>6</v>
      </c>
      <c r="O613">
        <v>0</v>
      </c>
      <c r="P613" t="s">
        <v>109</v>
      </c>
      <c r="Q613" s="4"/>
      <c r="R613" s="1">
        <v>45014</v>
      </c>
      <c r="S613" s="1">
        <v>45016</v>
      </c>
      <c r="T613" s="1">
        <v>45107</v>
      </c>
      <c r="U613" s="1">
        <v>45078</v>
      </c>
      <c r="V613" s="5">
        <v>0.25</v>
      </c>
      <c r="W613">
        <v>90</v>
      </c>
      <c r="X613" s="6">
        <v>0</v>
      </c>
      <c r="Y613" s="6">
        <v>0</v>
      </c>
      <c r="Z613" s="6">
        <v>0</v>
      </c>
      <c r="AA613" s="6">
        <v>0</v>
      </c>
      <c r="AB613">
        <v>0</v>
      </c>
      <c r="AC613">
        <v>0</v>
      </c>
      <c r="AD613" s="7">
        <v>101796.25</v>
      </c>
      <c r="AE613" s="13">
        <v>0</v>
      </c>
      <c r="AF613" s="8">
        <v>0</v>
      </c>
      <c r="AG613" s="6">
        <v>0</v>
      </c>
      <c r="AH613" s="6">
        <v>0</v>
      </c>
      <c r="AI613" s="9">
        <v>0</v>
      </c>
      <c r="AJ613" t="s">
        <v>6</v>
      </c>
      <c r="AO613" s="9">
        <f t="shared" si="183"/>
        <v>0</v>
      </c>
      <c r="AP613" s="37">
        <f t="shared" si="172"/>
        <v>0</v>
      </c>
      <c r="AQ613" s="9">
        <f t="shared" si="184"/>
        <v>0</v>
      </c>
      <c r="AT613" s="10"/>
      <c r="BU613" s="1"/>
      <c r="CC613" s="11"/>
      <c r="CD613" s="11"/>
    </row>
    <row r="614" spans="1:82" ht="15" customHeight="1" x14ac:dyDescent="0.25">
      <c r="A614">
        <v>7998</v>
      </c>
      <c r="B614" t="s">
        <v>667</v>
      </c>
      <c r="C614" t="s">
        <v>668</v>
      </c>
      <c r="D614">
        <v>11835</v>
      </c>
      <c r="E614" t="s">
        <v>55</v>
      </c>
      <c r="F614" t="s">
        <v>3</v>
      </c>
      <c r="G614" t="s">
        <v>4</v>
      </c>
      <c r="H614" t="s">
        <v>651</v>
      </c>
      <c r="I614" s="1">
        <v>45014</v>
      </c>
      <c r="J614" s="1">
        <v>45016</v>
      </c>
      <c r="K614" s="1">
        <v>45107</v>
      </c>
      <c r="L614" s="1">
        <v>45107</v>
      </c>
      <c r="M614" s="2">
        <v>91113.25</v>
      </c>
      <c r="N614" t="s">
        <v>6</v>
      </c>
      <c r="O614">
        <v>0</v>
      </c>
      <c r="P614" t="s">
        <v>109</v>
      </c>
      <c r="Q614" s="4"/>
      <c r="R614" s="1">
        <v>45014</v>
      </c>
      <c r="S614" s="1">
        <v>45016</v>
      </c>
      <c r="T614" s="1">
        <v>45107</v>
      </c>
      <c r="U614" s="1">
        <v>45107</v>
      </c>
      <c r="V614" s="5">
        <v>0.25</v>
      </c>
      <c r="W614">
        <v>90</v>
      </c>
      <c r="X614" s="6">
        <v>0</v>
      </c>
      <c r="Y614" s="6">
        <v>0</v>
      </c>
      <c r="Z614" s="6">
        <v>0</v>
      </c>
      <c r="AA614" s="6">
        <v>0</v>
      </c>
      <c r="AB614">
        <v>0</v>
      </c>
      <c r="AC614">
        <v>0</v>
      </c>
      <c r="AD614" s="7">
        <v>91113.25</v>
      </c>
      <c r="AE614" s="13">
        <v>0</v>
      </c>
      <c r="AF614" s="8">
        <v>0</v>
      </c>
      <c r="AG614" s="6">
        <v>0</v>
      </c>
      <c r="AH614" s="6">
        <v>0</v>
      </c>
      <c r="AI614" s="9">
        <v>0</v>
      </c>
      <c r="AJ614" t="s">
        <v>6</v>
      </c>
      <c r="AO614" s="9">
        <f t="shared" si="183"/>
        <v>0</v>
      </c>
      <c r="AP614" s="37">
        <f t="shared" si="172"/>
        <v>0</v>
      </c>
      <c r="AQ614" s="9">
        <f t="shared" si="184"/>
        <v>0</v>
      </c>
      <c r="AT614" s="10"/>
      <c r="BU614" s="1"/>
      <c r="CC614" s="11"/>
      <c r="CD614" s="11"/>
    </row>
    <row r="615" spans="1:82" ht="15" customHeight="1" x14ac:dyDescent="0.25">
      <c r="A615">
        <v>43614</v>
      </c>
      <c r="B615" t="s">
        <v>669</v>
      </c>
      <c r="C615" t="s">
        <v>670</v>
      </c>
      <c r="D615">
        <v>11836</v>
      </c>
      <c r="E615" t="s">
        <v>127</v>
      </c>
      <c r="F615" t="s">
        <v>3</v>
      </c>
      <c r="G615" t="s">
        <v>4</v>
      </c>
      <c r="H615" t="s">
        <v>443</v>
      </c>
      <c r="I615" s="1"/>
      <c r="J615" s="1">
        <v>44927</v>
      </c>
      <c r="K615" s="1">
        <v>44958</v>
      </c>
      <c r="L615" s="1">
        <v>44927</v>
      </c>
      <c r="M615" s="2">
        <v>433516.31</v>
      </c>
      <c r="N615" t="s">
        <v>6</v>
      </c>
      <c r="O615">
        <v>5.6800000000000003E-2</v>
      </c>
      <c r="P615" t="s">
        <v>8</v>
      </c>
      <c r="Q615" s="4"/>
      <c r="R615" s="1">
        <v>44927</v>
      </c>
      <c r="S615" s="1">
        <v>44927</v>
      </c>
      <c r="T615" s="1">
        <v>44958</v>
      </c>
      <c r="U615" s="1">
        <v>44927</v>
      </c>
      <c r="V615" s="5">
        <v>8.611111111111111E-2</v>
      </c>
      <c r="W615">
        <v>31</v>
      </c>
      <c r="X615" s="6">
        <v>0</v>
      </c>
      <c r="Y615" s="6">
        <v>0</v>
      </c>
      <c r="Z615" s="6">
        <v>-2120.376440688889</v>
      </c>
      <c r="AA615" s="6">
        <v>-2120.376440688889</v>
      </c>
      <c r="AB615">
        <v>0</v>
      </c>
      <c r="AC615">
        <v>0</v>
      </c>
      <c r="AD615" s="7">
        <v>433516.31</v>
      </c>
      <c r="AE615" s="13">
        <v>5.6800000000000003E-2</v>
      </c>
      <c r="AF615" s="8">
        <v>0</v>
      </c>
      <c r="AG615" s="6">
        <v>0</v>
      </c>
      <c r="AH615" s="6">
        <v>0</v>
      </c>
      <c r="AI615" s="9">
        <v>-2120.376440688889</v>
      </c>
      <c r="AJ615" t="s">
        <v>6</v>
      </c>
      <c r="AO615" s="9">
        <f t="shared" ref="AO615:AO624" si="185">AI615</f>
        <v>-2120.376440688889</v>
      </c>
      <c r="AP615" s="37">
        <f t="shared" si="172"/>
        <v>-2120.376440688889</v>
      </c>
      <c r="AQ615" s="9">
        <f t="shared" ref="AQ615:AQ624" si="186">AI615</f>
        <v>-2120.376440688889</v>
      </c>
      <c r="AT615" s="10"/>
      <c r="BU615" s="1"/>
      <c r="CC615" s="11"/>
      <c r="CD615" s="11"/>
    </row>
    <row r="616" spans="1:82" ht="15" customHeight="1" x14ac:dyDescent="0.25">
      <c r="A616">
        <v>43615</v>
      </c>
      <c r="B616" t="s">
        <v>669</v>
      </c>
      <c r="C616" t="s">
        <v>670</v>
      </c>
      <c r="D616">
        <v>11836</v>
      </c>
      <c r="E616" t="s">
        <v>127</v>
      </c>
      <c r="F616" t="s">
        <v>3</v>
      </c>
      <c r="G616" t="s">
        <v>4</v>
      </c>
      <c r="H616" t="s">
        <v>443</v>
      </c>
      <c r="I616" s="1"/>
      <c r="J616" s="1">
        <v>44958</v>
      </c>
      <c r="K616" s="1">
        <v>44986</v>
      </c>
      <c r="L616" s="1">
        <v>44958</v>
      </c>
      <c r="M616" s="2">
        <v>430881.99</v>
      </c>
      <c r="N616" t="s">
        <v>6</v>
      </c>
      <c r="O616">
        <v>5.6800000000000003E-2</v>
      </c>
      <c r="P616" t="s">
        <v>8</v>
      </c>
      <c r="Q616" s="4"/>
      <c r="R616" s="1">
        <v>44958</v>
      </c>
      <c r="S616" s="1">
        <v>44958</v>
      </c>
      <c r="T616" s="1">
        <v>44986</v>
      </c>
      <c r="U616" s="1">
        <v>44958</v>
      </c>
      <c r="V616" s="5">
        <v>7.7777777777777779E-2</v>
      </c>
      <c r="W616">
        <v>28</v>
      </c>
      <c r="X616" s="6">
        <v>0</v>
      </c>
      <c r="Y616" s="6">
        <v>0</v>
      </c>
      <c r="Z616" s="6">
        <v>-1903.5408802666668</v>
      </c>
      <c r="AA616" s="6">
        <v>-1903.5408802666668</v>
      </c>
      <c r="AB616">
        <v>0</v>
      </c>
      <c r="AC616">
        <v>0</v>
      </c>
      <c r="AD616" s="7">
        <v>430881.99</v>
      </c>
      <c r="AE616" s="13">
        <v>5.6800000000000003E-2</v>
      </c>
      <c r="AF616" s="8">
        <v>0</v>
      </c>
      <c r="AG616" s="6">
        <v>0</v>
      </c>
      <c r="AH616" s="6">
        <v>0</v>
      </c>
      <c r="AI616" s="9">
        <v>-1903.5408802666668</v>
      </c>
      <c r="AJ616" t="s">
        <v>6</v>
      </c>
      <c r="AO616" s="9">
        <f t="shared" si="185"/>
        <v>-1903.5408802666668</v>
      </c>
      <c r="AP616" s="37">
        <f t="shared" si="172"/>
        <v>-1903.5408802666668</v>
      </c>
      <c r="AQ616" s="9">
        <f t="shared" si="186"/>
        <v>-1903.5408802666668</v>
      </c>
      <c r="AT616" s="10"/>
      <c r="BU616" s="1"/>
      <c r="CC616" s="11"/>
      <c r="CD616" s="11"/>
    </row>
    <row r="617" spans="1:82" ht="15" customHeight="1" x14ac:dyDescent="0.25">
      <c r="A617">
        <v>43616</v>
      </c>
      <c r="B617" t="s">
        <v>669</v>
      </c>
      <c r="C617" t="s">
        <v>670</v>
      </c>
      <c r="D617">
        <v>11836</v>
      </c>
      <c r="E617" t="s">
        <v>127</v>
      </c>
      <c r="F617" t="s">
        <v>3</v>
      </c>
      <c r="G617" t="s">
        <v>4</v>
      </c>
      <c r="H617" t="s">
        <v>443</v>
      </c>
      <c r="I617" s="1"/>
      <c r="J617" s="1">
        <v>44986</v>
      </c>
      <c r="K617" s="1">
        <v>45017</v>
      </c>
      <c r="L617" s="1">
        <v>44986</v>
      </c>
      <c r="M617" s="2">
        <v>428235.21</v>
      </c>
      <c r="N617" t="s">
        <v>6</v>
      </c>
      <c r="O617">
        <v>5.6800000000000003E-2</v>
      </c>
      <c r="P617" t="s">
        <v>8</v>
      </c>
      <c r="Q617" s="4"/>
      <c r="R617" s="1">
        <v>44986</v>
      </c>
      <c r="S617" s="1">
        <v>44986</v>
      </c>
      <c r="T617" s="1">
        <v>45017</v>
      </c>
      <c r="U617" s="1">
        <v>44986</v>
      </c>
      <c r="V617" s="5">
        <v>8.611111111111111E-2</v>
      </c>
      <c r="W617">
        <v>31</v>
      </c>
      <c r="X617" s="6">
        <v>0</v>
      </c>
      <c r="Y617" s="6">
        <v>0</v>
      </c>
      <c r="Z617" s="6">
        <v>-2094.5459938000004</v>
      </c>
      <c r="AA617" s="6">
        <v>-2094.5459938000004</v>
      </c>
      <c r="AB617">
        <v>0</v>
      </c>
      <c r="AC617">
        <v>0</v>
      </c>
      <c r="AD617" s="7">
        <v>428235.21</v>
      </c>
      <c r="AE617" s="13">
        <v>5.6800000000000003E-2</v>
      </c>
      <c r="AF617" s="8">
        <v>0</v>
      </c>
      <c r="AG617" s="6">
        <v>0</v>
      </c>
      <c r="AH617" s="6">
        <v>0</v>
      </c>
      <c r="AI617" s="9">
        <v>-2094.5459938000004</v>
      </c>
      <c r="AJ617" t="s">
        <v>6</v>
      </c>
      <c r="AO617" s="9">
        <f t="shared" si="185"/>
        <v>-2094.5459938000004</v>
      </c>
      <c r="AP617" s="37">
        <f t="shared" si="172"/>
        <v>-2094.5459938000004</v>
      </c>
      <c r="AQ617" s="9">
        <f t="shared" si="186"/>
        <v>-2094.5459938000004</v>
      </c>
      <c r="AT617" s="10"/>
      <c r="BU617" s="1"/>
      <c r="CC617" s="11"/>
      <c r="CD617" s="11"/>
    </row>
    <row r="618" spans="1:82" ht="15" customHeight="1" x14ac:dyDescent="0.25">
      <c r="A618">
        <v>43617</v>
      </c>
      <c r="B618" t="s">
        <v>669</v>
      </c>
      <c r="C618" t="s">
        <v>670</v>
      </c>
      <c r="D618">
        <v>11836</v>
      </c>
      <c r="E618" t="s">
        <v>127</v>
      </c>
      <c r="F618" t="s">
        <v>3</v>
      </c>
      <c r="G618" t="s">
        <v>4</v>
      </c>
      <c r="H618" t="s">
        <v>443</v>
      </c>
      <c r="I618" s="1"/>
      <c r="J618" s="1">
        <v>45017</v>
      </c>
      <c r="K618" s="1">
        <v>45047</v>
      </c>
      <c r="L618" s="1">
        <v>45017</v>
      </c>
      <c r="M618" s="2">
        <v>425575.91</v>
      </c>
      <c r="N618" t="s">
        <v>6</v>
      </c>
      <c r="O618">
        <v>5.6800000000000003E-2</v>
      </c>
      <c r="P618" t="s">
        <v>8</v>
      </c>
      <c r="Q618" s="4"/>
      <c r="R618" s="1">
        <v>45017</v>
      </c>
      <c r="S618" s="1">
        <v>45017</v>
      </c>
      <c r="T618" s="1">
        <v>45047</v>
      </c>
      <c r="U618" s="1">
        <v>45017</v>
      </c>
      <c r="V618" s="5">
        <v>8.3333333333333329E-2</v>
      </c>
      <c r="W618">
        <v>30</v>
      </c>
      <c r="X618" s="6">
        <v>0</v>
      </c>
      <c r="Y618" s="6">
        <v>0</v>
      </c>
      <c r="Z618" s="6">
        <v>-2014.3926406666665</v>
      </c>
      <c r="AA618" s="6">
        <v>-2014.3926406666665</v>
      </c>
      <c r="AB618">
        <v>0</v>
      </c>
      <c r="AC618">
        <v>0</v>
      </c>
      <c r="AD618" s="7">
        <v>425575.91</v>
      </c>
      <c r="AE618" s="13">
        <v>5.6800000000000003E-2</v>
      </c>
      <c r="AF618" s="8">
        <v>0</v>
      </c>
      <c r="AG618" s="6">
        <v>0</v>
      </c>
      <c r="AH618" s="6">
        <v>0</v>
      </c>
      <c r="AI618" s="9">
        <v>-2014.3926406666665</v>
      </c>
      <c r="AJ618" t="s">
        <v>6</v>
      </c>
      <c r="AO618" s="9">
        <f t="shared" si="185"/>
        <v>-2014.3926406666665</v>
      </c>
      <c r="AP618" s="37">
        <f t="shared" si="172"/>
        <v>-2014.3926406666665</v>
      </c>
      <c r="AQ618" s="9">
        <f t="shared" si="186"/>
        <v>-2014.3926406666665</v>
      </c>
      <c r="AT618" s="10"/>
      <c r="BU618" s="1"/>
      <c r="CC618" s="11"/>
      <c r="CD618" s="11"/>
    </row>
    <row r="619" spans="1:82" ht="15" customHeight="1" x14ac:dyDescent="0.25">
      <c r="A619">
        <v>43618</v>
      </c>
      <c r="B619" t="s">
        <v>669</v>
      </c>
      <c r="C619" t="s">
        <v>670</v>
      </c>
      <c r="D619">
        <v>11836</v>
      </c>
      <c r="E619" t="s">
        <v>127</v>
      </c>
      <c r="F619" t="s">
        <v>3</v>
      </c>
      <c r="G619" t="s">
        <v>4</v>
      </c>
      <c r="H619" t="s">
        <v>443</v>
      </c>
      <c r="I619" s="1"/>
      <c r="J619" s="1">
        <v>45047</v>
      </c>
      <c r="K619" s="1">
        <v>45078</v>
      </c>
      <c r="L619" s="1">
        <v>45047</v>
      </c>
      <c r="M619" s="2">
        <v>422904.03</v>
      </c>
      <c r="N619" t="s">
        <v>6</v>
      </c>
      <c r="O619">
        <v>5.6800000000000003E-2</v>
      </c>
      <c r="P619" t="s">
        <v>8</v>
      </c>
      <c r="Q619" s="4"/>
      <c r="R619" s="1">
        <v>45047</v>
      </c>
      <c r="S619" s="1">
        <v>45047</v>
      </c>
      <c r="T619" s="1">
        <v>45078</v>
      </c>
      <c r="U619" s="1">
        <v>45047</v>
      </c>
      <c r="V619" s="5">
        <v>8.611111111111111E-2</v>
      </c>
      <c r="W619">
        <v>31</v>
      </c>
      <c r="X619" s="6">
        <v>0</v>
      </c>
      <c r="Y619" s="6">
        <v>0</v>
      </c>
      <c r="Z619" s="6">
        <v>-2068.470600066667</v>
      </c>
      <c r="AA619" s="6">
        <v>-2068.470600066667</v>
      </c>
      <c r="AB619">
        <v>0</v>
      </c>
      <c r="AC619">
        <v>0</v>
      </c>
      <c r="AD619" s="7">
        <v>422904.03</v>
      </c>
      <c r="AE619" s="13">
        <v>5.6800000000000003E-2</v>
      </c>
      <c r="AF619" s="8">
        <v>0</v>
      </c>
      <c r="AG619" s="6">
        <v>0</v>
      </c>
      <c r="AH619" s="6">
        <v>0</v>
      </c>
      <c r="AI619" s="9">
        <v>-2068.470600066667</v>
      </c>
      <c r="AJ619" t="s">
        <v>6</v>
      </c>
      <c r="AO619" s="9">
        <f t="shared" si="185"/>
        <v>-2068.470600066667</v>
      </c>
      <c r="AP619" s="37">
        <f t="shared" si="172"/>
        <v>-2068.470600066667</v>
      </c>
      <c r="AQ619" s="9">
        <f t="shared" si="186"/>
        <v>-2068.470600066667</v>
      </c>
      <c r="AT619" s="10"/>
      <c r="BU619" s="1"/>
      <c r="CC619" s="11"/>
      <c r="CD619" s="11"/>
    </row>
    <row r="620" spans="1:82" ht="15" customHeight="1" x14ac:dyDescent="0.25">
      <c r="A620">
        <v>44148</v>
      </c>
      <c r="B620" t="s">
        <v>671</v>
      </c>
      <c r="C620" t="s">
        <v>672</v>
      </c>
      <c r="D620">
        <v>11837</v>
      </c>
      <c r="E620" t="s">
        <v>127</v>
      </c>
      <c r="F620" t="s">
        <v>3</v>
      </c>
      <c r="G620" t="s">
        <v>4</v>
      </c>
      <c r="H620" t="s">
        <v>443</v>
      </c>
      <c r="I620" s="1"/>
      <c r="J620" s="1">
        <v>44927</v>
      </c>
      <c r="K620" s="1">
        <v>44958</v>
      </c>
      <c r="L620" s="1">
        <v>44927</v>
      </c>
      <c r="M620" s="2">
        <v>426466.73</v>
      </c>
      <c r="N620" t="s">
        <v>6</v>
      </c>
      <c r="O620">
        <v>5.6000000000000001E-2</v>
      </c>
      <c r="P620" t="s">
        <v>8</v>
      </c>
      <c r="Q620" s="4"/>
      <c r="R620" s="1">
        <v>44927</v>
      </c>
      <c r="S620" s="1">
        <v>44927</v>
      </c>
      <c r="T620" s="1">
        <v>44958</v>
      </c>
      <c r="U620" s="1">
        <v>44927</v>
      </c>
      <c r="V620" s="5">
        <v>8.611111111111111E-2</v>
      </c>
      <c r="W620">
        <v>31</v>
      </c>
      <c r="X620" s="6">
        <v>0</v>
      </c>
      <c r="Y620" s="6">
        <v>0</v>
      </c>
      <c r="Z620" s="6">
        <v>-2056.5173424444442</v>
      </c>
      <c r="AA620" s="6">
        <v>-2056.5173424444442</v>
      </c>
      <c r="AB620">
        <v>0</v>
      </c>
      <c r="AC620">
        <v>0</v>
      </c>
      <c r="AD620" s="7">
        <v>426466.73</v>
      </c>
      <c r="AE620" s="13">
        <v>5.6000000000000001E-2</v>
      </c>
      <c r="AF620" s="8">
        <v>0</v>
      </c>
      <c r="AG620" s="6">
        <v>0</v>
      </c>
      <c r="AH620" s="6">
        <v>0</v>
      </c>
      <c r="AI620" s="9">
        <v>-2056.5173424444442</v>
      </c>
      <c r="AJ620" t="s">
        <v>6</v>
      </c>
      <c r="AO620" s="9">
        <f t="shared" si="185"/>
        <v>-2056.5173424444442</v>
      </c>
      <c r="AP620" s="37">
        <f t="shared" si="172"/>
        <v>-2056.5173424444442</v>
      </c>
      <c r="AQ620" s="9">
        <f t="shared" si="186"/>
        <v>-2056.5173424444442</v>
      </c>
      <c r="AT620" s="10"/>
      <c r="BU620" s="1"/>
      <c r="CC620" s="11"/>
      <c r="CD620" s="11"/>
    </row>
    <row r="621" spans="1:82" ht="15" customHeight="1" x14ac:dyDescent="0.25">
      <c r="A621">
        <v>44149</v>
      </c>
      <c r="B621" t="s">
        <v>671</v>
      </c>
      <c r="C621" t="s">
        <v>672</v>
      </c>
      <c r="D621">
        <v>11837</v>
      </c>
      <c r="E621" t="s">
        <v>127</v>
      </c>
      <c r="F621" t="s">
        <v>3</v>
      </c>
      <c r="G621" t="s">
        <v>4</v>
      </c>
      <c r="H621" t="s">
        <v>443</v>
      </c>
      <c r="I621" s="1"/>
      <c r="J621" s="1">
        <v>44958</v>
      </c>
      <c r="K621" s="1">
        <v>44986</v>
      </c>
      <c r="L621" s="1">
        <v>44958</v>
      </c>
      <c r="M621" s="2">
        <v>423972.54</v>
      </c>
      <c r="N621" t="s">
        <v>6</v>
      </c>
      <c r="O621">
        <v>5.6000000000000001E-2</v>
      </c>
      <c r="P621" t="s">
        <v>8</v>
      </c>
      <c r="Q621" s="4"/>
      <c r="R621" s="1">
        <v>44958</v>
      </c>
      <c r="S621" s="1">
        <v>44958</v>
      </c>
      <c r="T621" s="1">
        <v>44986</v>
      </c>
      <c r="U621" s="1">
        <v>44958</v>
      </c>
      <c r="V621" s="5">
        <v>7.7777777777777779E-2</v>
      </c>
      <c r="W621">
        <v>28</v>
      </c>
      <c r="X621" s="6">
        <v>0</v>
      </c>
      <c r="Y621" s="6">
        <v>0</v>
      </c>
      <c r="Z621" s="6">
        <v>-1846.6359520000001</v>
      </c>
      <c r="AA621" s="6">
        <v>-1846.6359520000001</v>
      </c>
      <c r="AB621">
        <v>0</v>
      </c>
      <c r="AC621">
        <v>0</v>
      </c>
      <c r="AD621" s="7">
        <v>423972.54</v>
      </c>
      <c r="AE621" s="13">
        <v>5.6000000000000001E-2</v>
      </c>
      <c r="AF621" s="8">
        <v>0</v>
      </c>
      <c r="AG621" s="6">
        <v>0</v>
      </c>
      <c r="AH621" s="6">
        <v>0</v>
      </c>
      <c r="AI621" s="9">
        <v>-1846.6359520000001</v>
      </c>
      <c r="AJ621" t="s">
        <v>6</v>
      </c>
      <c r="AO621" s="9">
        <f t="shared" si="185"/>
        <v>-1846.6359520000001</v>
      </c>
      <c r="AP621" s="37">
        <f t="shared" si="172"/>
        <v>-1846.6359520000001</v>
      </c>
      <c r="AQ621" s="9">
        <f t="shared" si="186"/>
        <v>-1846.6359520000001</v>
      </c>
      <c r="AT621" s="10"/>
      <c r="BU621" s="1"/>
      <c r="CC621" s="11"/>
      <c r="CD621" s="11"/>
    </row>
    <row r="622" spans="1:82" ht="15" customHeight="1" x14ac:dyDescent="0.25">
      <c r="A622">
        <v>44150</v>
      </c>
      <c r="B622" t="s">
        <v>671</v>
      </c>
      <c r="C622" t="s">
        <v>672</v>
      </c>
      <c r="D622">
        <v>11837</v>
      </c>
      <c r="E622" t="s">
        <v>127</v>
      </c>
      <c r="F622" t="s">
        <v>3</v>
      </c>
      <c r="G622" t="s">
        <v>4</v>
      </c>
      <c r="H622" t="s">
        <v>443</v>
      </c>
      <c r="I622" s="1"/>
      <c r="J622" s="1">
        <v>44986</v>
      </c>
      <c r="K622" s="1">
        <v>45017</v>
      </c>
      <c r="L622" s="1">
        <v>44986</v>
      </c>
      <c r="M622" s="2">
        <v>421466.71</v>
      </c>
      <c r="N622" t="s">
        <v>6</v>
      </c>
      <c r="O622">
        <v>5.6000000000000001E-2</v>
      </c>
      <c r="P622" t="s">
        <v>8</v>
      </c>
      <c r="Q622" s="4"/>
      <c r="R622" s="1">
        <v>44986</v>
      </c>
      <c r="S622" s="1">
        <v>44986</v>
      </c>
      <c r="T622" s="1">
        <v>45017</v>
      </c>
      <c r="U622" s="1">
        <v>44986</v>
      </c>
      <c r="V622" s="5">
        <v>8.611111111111111E-2</v>
      </c>
      <c r="W622">
        <v>31</v>
      </c>
      <c r="X622" s="6">
        <v>0</v>
      </c>
      <c r="Y622" s="6">
        <v>0</v>
      </c>
      <c r="Z622" s="6">
        <v>-2032.406134888889</v>
      </c>
      <c r="AA622" s="6">
        <v>-2032.406134888889</v>
      </c>
      <c r="AB622">
        <v>0</v>
      </c>
      <c r="AC622">
        <v>0</v>
      </c>
      <c r="AD622" s="7">
        <v>421466.71</v>
      </c>
      <c r="AE622" s="13">
        <v>5.6000000000000001E-2</v>
      </c>
      <c r="AF622" s="8">
        <v>0</v>
      </c>
      <c r="AG622" s="6">
        <v>0</v>
      </c>
      <c r="AH622" s="6">
        <v>0</v>
      </c>
      <c r="AI622" s="9">
        <v>-2032.406134888889</v>
      </c>
      <c r="AJ622" t="s">
        <v>6</v>
      </c>
      <c r="AO622" s="9">
        <f t="shared" si="185"/>
        <v>-2032.406134888889</v>
      </c>
      <c r="AP622" s="37">
        <f t="shared" si="172"/>
        <v>-2032.406134888889</v>
      </c>
      <c r="AQ622" s="9">
        <f t="shared" si="186"/>
        <v>-2032.406134888889</v>
      </c>
      <c r="AT622" s="10"/>
      <c r="BU622" s="1"/>
      <c r="CC622" s="11"/>
      <c r="CD622" s="11"/>
    </row>
    <row r="623" spans="1:82" ht="15" customHeight="1" x14ac:dyDescent="0.25">
      <c r="A623">
        <v>44151</v>
      </c>
      <c r="B623" t="s">
        <v>671</v>
      </c>
      <c r="C623" t="s">
        <v>672</v>
      </c>
      <c r="D623">
        <v>11837</v>
      </c>
      <c r="E623" t="s">
        <v>127</v>
      </c>
      <c r="F623" t="s">
        <v>3</v>
      </c>
      <c r="G623" t="s">
        <v>4</v>
      </c>
      <c r="H623" t="s">
        <v>443</v>
      </c>
      <c r="I623" s="1"/>
      <c r="J623" s="1">
        <v>45017</v>
      </c>
      <c r="K623" s="1">
        <v>45047</v>
      </c>
      <c r="L623" s="1">
        <v>45017</v>
      </c>
      <c r="M623" s="2">
        <v>418949.18</v>
      </c>
      <c r="N623" t="s">
        <v>6</v>
      </c>
      <c r="O623">
        <v>5.6000000000000001E-2</v>
      </c>
      <c r="P623" t="s">
        <v>8</v>
      </c>
      <c r="Q623" s="4"/>
      <c r="R623" s="1">
        <v>45017</v>
      </c>
      <c r="S623" s="1">
        <v>45017</v>
      </c>
      <c r="T623" s="1">
        <v>45047</v>
      </c>
      <c r="U623" s="1">
        <v>45017</v>
      </c>
      <c r="V623" s="5">
        <v>8.3333333333333329E-2</v>
      </c>
      <c r="W623">
        <v>30</v>
      </c>
      <c r="X623" s="6">
        <v>0</v>
      </c>
      <c r="Y623" s="6">
        <v>0</v>
      </c>
      <c r="Z623" s="6">
        <v>-1955.0961733333334</v>
      </c>
      <c r="AA623" s="6">
        <v>-1955.0961733333334</v>
      </c>
      <c r="AB623">
        <v>0</v>
      </c>
      <c r="AC623">
        <v>0</v>
      </c>
      <c r="AD623" s="7">
        <v>418949.18</v>
      </c>
      <c r="AE623" s="13">
        <v>5.6000000000000001E-2</v>
      </c>
      <c r="AF623" s="8">
        <v>0</v>
      </c>
      <c r="AG623" s="6">
        <v>0</v>
      </c>
      <c r="AH623" s="6">
        <v>0</v>
      </c>
      <c r="AI623" s="9">
        <v>-1955.0961733333334</v>
      </c>
      <c r="AJ623" t="s">
        <v>6</v>
      </c>
      <c r="AO623" s="9">
        <f t="shared" si="185"/>
        <v>-1955.0961733333334</v>
      </c>
      <c r="AP623" s="37">
        <f t="shared" si="172"/>
        <v>-1955.0961733333334</v>
      </c>
      <c r="AQ623" s="9">
        <f t="shared" si="186"/>
        <v>-1955.0961733333334</v>
      </c>
      <c r="AT623" s="10"/>
      <c r="BU623" s="1"/>
      <c r="CC623" s="11"/>
      <c r="CD623" s="11"/>
    </row>
    <row r="624" spans="1:82" ht="15" customHeight="1" x14ac:dyDescent="0.25">
      <c r="A624">
        <v>44152</v>
      </c>
      <c r="B624" t="s">
        <v>671</v>
      </c>
      <c r="C624" t="s">
        <v>672</v>
      </c>
      <c r="D624">
        <v>11837</v>
      </c>
      <c r="E624" t="s">
        <v>127</v>
      </c>
      <c r="F624" t="s">
        <v>3</v>
      </c>
      <c r="G624" t="s">
        <v>4</v>
      </c>
      <c r="H624" t="s">
        <v>443</v>
      </c>
      <c r="I624" s="1"/>
      <c r="J624" s="1">
        <v>45047</v>
      </c>
      <c r="K624" s="1">
        <v>45078</v>
      </c>
      <c r="L624" s="1">
        <v>45047</v>
      </c>
      <c r="M624" s="2">
        <v>416419.9</v>
      </c>
      <c r="N624" t="s">
        <v>6</v>
      </c>
      <c r="O624">
        <v>5.6000000000000001E-2</v>
      </c>
      <c r="P624" t="s">
        <v>8</v>
      </c>
      <c r="Q624" s="4"/>
      <c r="R624" s="1">
        <v>45047</v>
      </c>
      <c r="S624" s="1">
        <v>45047</v>
      </c>
      <c r="T624" s="1">
        <v>45078</v>
      </c>
      <c r="U624" s="1">
        <v>45047</v>
      </c>
      <c r="V624" s="5">
        <v>8.611111111111111E-2</v>
      </c>
      <c r="W624">
        <v>31</v>
      </c>
      <c r="X624" s="6">
        <v>0</v>
      </c>
      <c r="Y624" s="6">
        <v>0</v>
      </c>
      <c r="Z624" s="6">
        <v>-2008.0692955555555</v>
      </c>
      <c r="AA624" s="6">
        <v>-2008.0692955555555</v>
      </c>
      <c r="AB624">
        <v>0</v>
      </c>
      <c r="AC624">
        <v>0</v>
      </c>
      <c r="AD624" s="7">
        <v>416419.9</v>
      </c>
      <c r="AE624" s="13">
        <v>5.6000000000000001E-2</v>
      </c>
      <c r="AF624" s="8">
        <v>0</v>
      </c>
      <c r="AG624" s="6">
        <v>0</v>
      </c>
      <c r="AH624" s="6">
        <v>0</v>
      </c>
      <c r="AI624" s="9">
        <v>-2008.0692955555555</v>
      </c>
      <c r="AJ624" t="s">
        <v>6</v>
      </c>
      <c r="AO624" s="9">
        <f t="shared" si="185"/>
        <v>-2008.0692955555555</v>
      </c>
      <c r="AP624" s="37">
        <f t="shared" si="172"/>
        <v>-2008.0692955555555</v>
      </c>
      <c r="AQ624" s="9">
        <f t="shared" si="186"/>
        <v>-2008.0692955555555</v>
      </c>
      <c r="AT624" s="10"/>
      <c r="BU624" s="1"/>
      <c r="CC624" s="11"/>
      <c r="CD624" s="11"/>
    </row>
    <row r="625" spans="1:82" ht="15" customHeight="1" x14ac:dyDescent="0.25">
      <c r="A625">
        <v>43052</v>
      </c>
      <c r="B625" t="s">
        <v>673</v>
      </c>
      <c r="C625" t="s">
        <v>674</v>
      </c>
      <c r="D625">
        <v>11838</v>
      </c>
      <c r="E625" t="s">
        <v>2</v>
      </c>
      <c r="F625" t="s">
        <v>3</v>
      </c>
      <c r="G625" t="s">
        <v>4</v>
      </c>
      <c r="H625" t="s">
        <v>156</v>
      </c>
      <c r="I625" s="1">
        <v>44924</v>
      </c>
      <c r="J625" s="1">
        <v>44927</v>
      </c>
      <c r="K625" s="1">
        <v>45017</v>
      </c>
      <c r="L625" s="1">
        <v>44927</v>
      </c>
      <c r="M625" s="2">
        <v>231287.88</v>
      </c>
      <c r="N625" t="s">
        <v>6</v>
      </c>
      <c r="O625" t="s">
        <v>15</v>
      </c>
      <c r="P625" t="s">
        <v>8</v>
      </c>
      <c r="Q625" s="4"/>
      <c r="R625" s="1">
        <v>44924</v>
      </c>
      <c r="S625" s="1">
        <v>44927</v>
      </c>
      <c r="T625" s="1">
        <v>45017</v>
      </c>
      <c r="U625" s="1">
        <v>44927</v>
      </c>
      <c r="V625" s="5">
        <v>0.25</v>
      </c>
      <c r="W625">
        <v>90</v>
      </c>
      <c r="X625" s="6">
        <v>0</v>
      </c>
      <c r="Y625" s="6">
        <v>0</v>
      </c>
      <c r="Z625" s="6">
        <v>-1262.8318248</v>
      </c>
      <c r="AA625" s="6">
        <v>-1262.8318248</v>
      </c>
      <c r="AB625">
        <v>0</v>
      </c>
      <c r="AC625">
        <v>0</v>
      </c>
      <c r="AD625" s="7">
        <v>231287.88</v>
      </c>
      <c r="AE625" s="13">
        <v>2.1840000000000002E-2</v>
      </c>
      <c r="AF625" s="8">
        <v>0</v>
      </c>
      <c r="AG625" s="6">
        <v>0</v>
      </c>
      <c r="AH625" s="6">
        <v>0</v>
      </c>
      <c r="AI625" s="9">
        <v>-1262.8318248</v>
      </c>
      <c r="AJ625" t="s">
        <v>6</v>
      </c>
      <c r="AK625">
        <f>VLOOKUP(I625,$AR$3:$AS$604,2,FALSE)</f>
        <v>2.1840000000000002</v>
      </c>
      <c r="AL625" s="8">
        <f>AK625/100+$AT$1</f>
        <v>3.184E-2</v>
      </c>
      <c r="AM625" s="35">
        <f>AK625/100-$AT$1</f>
        <v>1.1840000000000002E-2</v>
      </c>
      <c r="AN625" s="4">
        <f>IF(AND(RIGHT(O625,3)="Max",AM625&lt;0%),0%,AM625)</f>
        <v>1.1840000000000002E-2</v>
      </c>
      <c r="AO625" s="36">
        <f>-(((AL625+AF625)*AD625*V625))</f>
        <v>-1841.0515248000002</v>
      </c>
      <c r="AP625" s="37">
        <f t="shared" si="172"/>
        <v>-1262.8318248</v>
      </c>
      <c r="AQ625" s="36">
        <f>-(((AN625+AF625)*AD625*V625))</f>
        <v>-684.61212480000006</v>
      </c>
      <c r="AT625" s="10"/>
      <c r="BU625" s="1"/>
      <c r="CC625" s="11"/>
      <c r="CD625" s="11"/>
    </row>
    <row r="626" spans="1:82" ht="15" customHeight="1" x14ac:dyDescent="0.25">
      <c r="A626">
        <v>20023</v>
      </c>
      <c r="B626" t="s">
        <v>1498</v>
      </c>
      <c r="C626" t="s">
        <v>1499</v>
      </c>
      <c r="D626">
        <v>11843</v>
      </c>
      <c r="E626" t="s">
        <v>127</v>
      </c>
      <c r="F626" t="s">
        <v>3</v>
      </c>
      <c r="G626" t="s">
        <v>4</v>
      </c>
      <c r="H626" t="s">
        <v>729</v>
      </c>
      <c r="I626" s="1"/>
      <c r="J626" s="1">
        <v>44957</v>
      </c>
      <c r="K626" s="1">
        <v>44985</v>
      </c>
      <c r="L626" s="1">
        <v>44985</v>
      </c>
      <c r="M626" s="2">
        <v>6011524.6900000004</v>
      </c>
      <c r="N626" t="s">
        <v>6</v>
      </c>
      <c r="O626">
        <v>3.9800000000000002E-2</v>
      </c>
      <c r="P626" t="s">
        <v>109</v>
      </c>
      <c r="Q626" s="4"/>
      <c r="R626" s="1">
        <v>44985</v>
      </c>
      <c r="S626" s="1">
        <v>44957</v>
      </c>
      <c r="T626" s="1">
        <v>44985</v>
      </c>
      <c r="U626" s="1">
        <v>44985</v>
      </c>
      <c r="V626" s="5">
        <v>7.7777777777777779E-2</v>
      </c>
      <c r="W626">
        <v>28</v>
      </c>
      <c r="X626" s="6">
        <v>0</v>
      </c>
      <c r="Y626" s="6">
        <v>0</v>
      </c>
      <c r="Z626" s="6">
        <v>-18609.008651488894</v>
      </c>
      <c r="AA626" s="6">
        <v>-18609.008651488894</v>
      </c>
      <c r="AB626">
        <v>0</v>
      </c>
      <c r="AC626">
        <v>0</v>
      </c>
      <c r="AD626" s="7">
        <v>6011524.6900000004</v>
      </c>
      <c r="AE626" s="13">
        <v>3.9800000000000002E-2</v>
      </c>
      <c r="AF626" s="8">
        <v>0</v>
      </c>
      <c r="AG626" s="6">
        <v>0</v>
      </c>
      <c r="AH626" s="6">
        <v>0</v>
      </c>
      <c r="AI626" s="9">
        <v>-18609.008651488894</v>
      </c>
      <c r="AJ626" t="s">
        <v>6</v>
      </c>
      <c r="AO626" s="9">
        <f t="shared" ref="AO626:AO630" si="187">AI626</f>
        <v>-18609.008651488894</v>
      </c>
      <c r="AP626" s="37">
        <f t="shared" si="172"/>
        <v>-18609.008651488894</v>
      </c>
      <c r="AQ626" s="9">
        <f t="shared" ref="AQ626:AQ630" si="188">AI626</f>
        <v>-18609.008651488894</v>
      </c>
      <c r="AT626" s="10"/>
      <c r="BU626" s="1"/>
      <c r="CC626" s="11"/>
      <c r="CD626" s="11"/>
    </row>
    <row r="627" spans="1:82" ht="15" customHeight="1" x14ac:dyDescent="0.25">
      <c r="A627">
        <v>20024</v>
      </c>
      <c r="B627" t="s">
        <v>1498</v>
      </c>
      <c r="C627" t="s">
        <v>1499</v>
      </c>
      <c r="D627">
        <v>11843</v>
      </c>
      <c r="E627" t="s">
        <v>127</v>
      </c>
      <c r="F627" t="s">
        <v>3</v>
      </c>
      <c r="G627" t="s">
        <v>4</v>
      </c>
      <c r="H627" t="s">
        <v>729</v>
      </c>
      <c r="I627" s="1"/>
      <c r="J627" s="1">
        <v>44985</v>
      </c>
      <c r="K627" s="1">
        <v>45016</v>
      </c>
      <c r="L627" s="1">
        <v>45016</v>
      </c>
      <c r="M627" s="2">
        <v>5972618.8300000001</v>
      </c>
      <c r="N627" t="s">
        <v>6</v>
      </c>
      <c r="O627">
        <v>3.9800000000000002E-2</v>
      </c>
      <c r="P627" t="s">
        <v>109</v>
      </c>
      <c r="Q627" s="4"/>
      <c r="R627" s="1">
        <v>45016</v>
      </c>
      <c r="S627" s="1">
        <v>44985</v>
      </c>
      <c r="T627" s="1">
        <v>45016</v>
      </c>
      <c r="U627" s="1">
        <v>45016</v>
      </c>
      <c r="V627" s="5">
        <v>9.166666666666666E-2</v>
      </c>
      <c r="W627">
        <v>33</v>
      </c>
      <c r="X627" s="6">
        <v>0</v>
      </c>
      <c r="Y627" s="6">
        <v>0</v>
      </c>
      <c r="Z627" s="6">
        <v>-21790.104364783332</v>
      </c>
      <c r="AA627" s="6">
        <v>-21790.104364783332</v>
      </c>
      <c r="AB627">
        <v>0</v>
      </c>
      <c r="AC627">
        <v>0</v>
      </c>
      <c r="AD627" s="7">
        <v>5972618.8300000001</v>
      </c>
      <c r="AE627" s="13">
        <v>3.9800000000000002E-2</v>
      </c>
      <c r="AF627" s="8">
        <v>0</v>
      </c>
      <c r="AG627" s="6">
        <v>0</v>
      </c>
      <c r="AH627" s="6">
        <v>0</v>
      </c>
      <c r="AI627" s="9">
        <v>-21790.104364783332</v>
      </c>
      <c r="AJ627" t="s">
        <v>6</v>
      </c>
      <c r="AO627" s="9">
        <f t="shared" si="187"/>
        <v>-21790.104364783332</v>
      </c>
      <c r="AP627" s="37">
        <f t="shared" si="172"/>
        <v>-21790.104364783332</v>
      </c>
      <c r="AQ627" s="9">
        <f t="shared" si="188"/>
        <v>-21790.104364783332</v>
      </c>
      <c r="AT627" s="10"/>
      <c r="BU627" s="1"/>
      <c r="CC627" s="11"/>
      <c r="CD627" s="11"/>
    </row>
    <row r="628" spans="1:82" ht="15" customHeight="1" x14ac:dyDescent="0.25">
      <c r="A628">
        <v>20025</v>
      </c>
      <c r="B628" t="s">
        <v>1498</v>
      </c>
      <c r="C628" t="s">
        <v>1499</v>
      </c>
      <c r="D628">
        <v>11843</v>
      </c>
      <c r="E628" t="s">
        <v>127</v>
      </c>
      <c r="F628" t="s">
        <v>3</v>
      </c>
      <c r="G628" t="s">
        <v>4</v>
      </c>
      <c r="H628" t="s">
        <v>729</v>
      </c>
      <c r="I628" s="1"/>
      <c r="J628" s="1">
        <v>45016</v>
      </c>
      <c r="K628" s="1">
        <v>45046</v>
      </c>
      <c r="L628" s="1">
        <v>45046</v>
      </c>
      <c r="M628" s="2">
        <v>5933583.9400000004</v>
      </c>
      <c r="N628" t="s">
        <v>6</v>
      </c>
      <c r="O628">
        <v>3.9800000000000002E-2</v>
      </c>
      <c r="P628" t="s">
        <v>109</v>
      </c>
      <c r="Q628" s="4"/>
      <c r="R628" s="1">
        <v>45046</v>
      </c>
      <c r="S628" s="1">
        <v>45016</v>
      </c>
      <c r="T628" s="1">
        <v>45046</v>
      </c>
      <c r="U628" s="1">
        <v>45046</v>
      </c>
      <c r="V628" s="5">
        <v>8.3333333333333329E-2</v>
      </c>
      <c r="W628">
        <v>30</v>
      </c>
      <c r="X628" s="6">
        <v>0</v>
      </c>
      <c r="Y628" s="6">
        <v>0</v>
      </c>
      <c r="Z628" s="6">
        <v>-19679.720067666669</v>
      </c>
      <c r="AA628" s="6">
        <v>-19679.720067666669</v>
      </c>
      <c r="AB628">
        <v>0</v>
      </c>
      <c r="AC628">
        <v>0</v>
      </c>
      <c r="AD628" s="7">
        <v>5933583.9400000004</v>
      </c>
      <c r="AE628" s="13">
        <v>3.9800000000000002E-2</v>
      </c>
      <c r="AF628" s="8">
        <v>0</v>
      </c>
      <c r="AG628" s="6">
        <v>0</v>
      </c>
      <c r="AH628" s="6">
        <v>0</v>
      </c>
      <c r="AI628" s="9">
        <v>-19679.720067666669</v>
      </c>
      <c r="AJ628" t="s">
        <v>6</v>
      </c>
      <c r="AO628" s="9">
        <f t="shared" si="187"/>
        <v>-19679.720067666669</v>
      </c>
      <c r="AP628" s="37">
        <f t="shared" si="172"/>
        <v>-19679.720067666669</v>
      </c>
      <c r="AQ628" s="9">
        <f t="shared" si="188"/>
        <v>-19679.720067666669</v>
      </c>
      <c r="AT628" s="10"/>
      <c r="BU628" s="1"/>
      <c r="CC628" s="11"/>
      <c r="CD628" s="11"/>
    </row>
    <row r="629" spans="1:82" ht="15" customHeight="1" x14ac:dyDescent="0.25">
      <c r="A629">
        <v>20026</v>
      </c>
      <c r="B629" t="s">
        <v>1498</v>
      </c>
      <c r="C629" t="s">
        <v>1499</v>
      </c>
      <c r="D629">
        <v>11843</v>
      </c>
      <c r="E629" t="s">
        <v>127</v>
      </c>
      <c r="F629" t="s">
        <v>3</v>
      </c>
      <c r="G629" t="s">
        <v>4</v>
      </c>
      <c r="H629" t="s">
        <v>729</v>
      </c>
      <c r="I629" s="1"/>
      <c r="J629" s="1">
        <v>45046</v>
      </c>
      <c r="K629" s="1">
        <v>45077</v>
      </c>
      <c r="L629" s="1">
        <v>45077</v>
      </c>
      <c r="M629" s="2">
        <v>5894419.5800000001</v>
      </c>
      <c r="N629" t="s">
        <v>6</v>
      </c>
      <c r="O629">
        <v>3.9800000000000002E-2</v>
      </c>
      <c r="P629" t="s">
        <v>109</v>
      </c>
      <c r="Q629" s="4"/>
      <c r="R629" s="1">
        <v>45077</v>
      </c>
      <c r="S629" s="1">
        <v>45046</v>
      </c>
      <c r="T629" s="1">
        <v>45077</v>
      </c>
      <c r="U629" s="1">
        <v>45077</v>
      </c>
      <c r="V629" s="5">
        <v>8.3333333333333329E-2</v>
      </c>
      <c r="W629">
        <v>30</v>
      </c>
      <c r="X629" s="6">
        <v>0</v>
      </c>
      <c r="Y629" s="6">
        <v>0</v>
      </c>
      <c r="Z629" s="6">
        <v>-19549.824940333332</v>
      </c>
      <c r="AA629" s="6">
        <v>-19549.824940333332</v>
      </c>
      <c r="AB629">
        <v>0</v>
      </c>
      <c r="AC629">
        <v>0</v>
      </c>
      <c r="AD629" s="7">
        <v>5894419.5800000001</v>
      </c>
      <c r="AE629" s="13">
        <v>3.9800000000000002E-2</v>
      </c>
      <c r="AF629" s="8">
        <v>0</v>
      </c>
      <c r="AG629" s="6">
        <v>0</v>
      </c>
      <c r="AH629" s="6">
        <v>0</v>
      </c>
      <c r="AI629" s="9">
        <v>-19549.824940333332</v>
      </c>
      <c r="AJ629" t="s">
        <v>6</v>
      </c>
      <c r="AO629" s="9">
        <f t="shared" si="187"/>
        <v>-19549.824940333332</v>
      </c>
      <c r="AP629" s="37">
        <f t="shared" si="172"/>
        <v>-19549.824940333332</v>
      </c>
      <c r="AQ629" s="9">
        <f t="shared" si="188"/>
        <v>-19549.824940333332</v>
      </c>
      <c r="AT629" s="10"/>
      <c r="BU629" s="1"/>
      <c r="CC629" s="11"/>
      <c r="CD629" s="11"/>
    </row>
    <row r="630" spans="1:82" ht="15" customHeight="1" x14ac:dyDescent="0.25">
      <c r="A630">
        <v>20027</v>
      </c>
      <c r="B630" t="s">
        <v>1498</v>
      </c>
      <c r="C630" t="s">
        <v>1499</v>
      </c>
      <c r="D630">
        <v>11843</v>
      </c>
      <c r="E630" t="s">
        <v>127</v>
      </c>
      <c r="F630" t="s">
        <v>3</v>
      </c>
      <c r="G630" t="s">
        <v>4</v>
      </c>
      <c r="H630" t="s">
        <v>729</v>
      </c>
      <c r="I630" s="1"/>
      <c r="J630" s="1">
        <v>45077</v>
      </c>
      <c r="K630" s="1">
        <v>45107</v>
      </c>
      <c r="L630" s="1">
        <v>45107</v>
      </c>
      <c r="M630" s="2">
        <v>5855125.3200000003</v>
      </c>
      <c r="N630" t="s">
        <v>6</v>
      </c>
      <c r="O630">
        <v>3.9800000000000002E-2</v>
      </c>
      <c r="P630" t="s">
        <v>109</v>
      </c>
      <c r="Q630" s="4"/>
      <c r="R630" s="1">
        <v>45107</v>
      </c>
      <c r="S630" s="1">
        <v>45077</v>
      </c>
      <c r="T630" s="1">
        <v>45107</v>
      </c>
      <c r="U630" s="1">
        <v>45107</v>
      </c>
      <c r="V630" s="5">
        <v>8.3333333333333329E-2</v>
      </c>
      <c r="W630">
        <v>30</v>
      </c>
      <c r="X630" s="6">
        <v>0</v>
      </c>
      <c r="Y630" s="6">
        <v>0</v>
      </c>
      <c r="Z630" s="6">
        <v>-19419.498978</v>
      </c>
      <c r="AA630" s="6">
        <v>-19419.498978</v>
      </c>
      <c r="AB630">
        <v>0</v>
      </c>
      <c r="AC630">
        <v>0</v>
      </c>
      <c r="AD630" s="7">
        <v>5855125.3200000003</v>
      </c>
      <c r="AE630" s="13">
        <v>3.9800000000000002E-2</v>
      </c>
      <c r="AF630" s="8">
        <v>0</v>
      </c>
      <c r="AG630" s="6">
        <v>0</v>
      </c>
      <c r="AH630" s="6">
        <v>0</v>
      </c>
      <c r="AI630" s="9">
        <v>-19419.498978</v>
      </c>
      <c r="AJ630" t="s">
        <v>6</v>
      </c>
      <c r="AO630" s="9">
        <f t="shared" si="187"/>
        <v>-19419.498978</v>
      </c>
      <c r="AP630" s="37">
        <f t="shared" si="172"/>
        <v>-19419.498978</v>
      </c>
      <c r="AQ630" s="9">
        <f t="shared" si="188"/>
        <v>-19419.498978</v>
      </c>
      <c r="AT630" s="10"/>
      <c r="BU630" s="1"/>
      <c r="CC630" s="11"/>
      <c r="CD630" s="11"/>
    </row>
    <row r="631" spans="1:82" ht="15" customHeight="1" x14ac:dyDescent="0.25">
      <c r="A631">
        <v>17830</v>
      </c>
      <c r="B631" t="s">
        <v>675</v>
      </c>
      <c r="C631" t="s">
        <v>676</v>
      </c>
      <c r="D631">
        <v>11845</v>
      </c>
      <c r="E631" t="s">
        <v>2</v>
      </c>
      <c r="F631" t="s">
        <v>3</v>
      </c>
      <c r="G631" t="s">
        <v>4</v>
      </c>
      <c r="H631" t="s">
        <v>95</v>
      </c>
      <c r="I631" s="1">
        <v>44938</v>
      </c>
      <c r="J631" s="1">
        <v>44942</v>
      </c>
      <c r="K631" s="1">
        <v>45033</v>
      </c>
      <c r="L631" s="1">
        <v>45033</v>
      </c>
      <c r="M631" s="2">
        <v>11431000</v>
      </c>
      <c r="N631" t="s">
        <v>6</v>
      </c>
      <c r="O631" t="s">
        <v>7</v>
      </c>
      <c r="P631" t="s">
        <v>8</v>
      </c>
      <c r="Q631" s="4">
        <v>1.35E-2</v>
      </c>
      <c r="R631" s="1">
        <v>44729</v>
      </c>
      <c r="S631" s="1">
        <v>44733</v>
      </c>
      <c r="T631" s="1">
        <v>45098</v>
      </c>
      <c r="U631" s="1">
        <v>45098</v>
      </c>
      <c r="V631" s="5">
        <v>1.0138888888888888</v>
      </c>
      <c r="W631">
        <v>365</v>
      </c>
      <c r="X631" s="6">
        <v>0</v>
      </c>
      <c r="Y631" s="6">
        <v>0</v>
      </c>
      <c r="Z631" s="6">
        <v>0</v>
      </c>
      <c r="AA631" s="6">
        <v>0</v>
      </c>
      <c r="AB631">
        <v>0</v>
      </c>
      <c r="AC631">
        <v>0</v>
      </c>
      <c r="AD631" s="7">
        <v>11238500</v>
      </c>
      <c r="AE631" s="13">
        <v>0</v>
      </c>
      <c r="AF631" s="8">
        <v>1.35E-2</v>
      </c>
      <c r="AG631" s="6">
        <v>0</v>
      </c>
      <c r="AH631" s="6">
        <v>-153826.96875</v>
      </c>
      <c r="AI631" s="9">
        <v>-153826.96875</v>
      </c>
      <c r="AJ631" t="s">
        <v>6</v>
      </c>
      <c r="AK631">
        <f t="shared" ref="AK631:AK639" si="189">VLOOKUP(I631,$AR$3:$AS$604,2,FALSE)</f>
        <v>2.2879999999999998</v>
      </c>
      <c r="AL631" s="8">
        <f t="shared" ref="AL631:AL639" si="190">AK631/100+$AT$1</f>
        <v>3.288E-2</v>
      </c>
      <c r="AM631" s="35">
        <f t="shared" ref="AM631:AM639" si="191">AK631/100-$AT$1</f>
        <v>1.2879999999999997E-2</v>
      </c>
      <c r="AN631" s="4">
        <f t="shared" ref="AN631:AN639" si="192">IF(AND(RIGHT(O631,3)="Max",AM631&lt;0%),0%,AM631)</f>
        <v>1.2879999999999997E-2</v>
      </c>
      <c r="AO631" s="36">
        <f t="shared" ref="AO631:AO639" si="193">-(((AL631+AF631)*AD631*V631))</f>
        <v>-528481.0970833333</v>
      </c>
      <c r="AP631" s="37">
        <f t="shared" si="172"/>
        <v>-153826.96875</v>
      </c>
      <c r="AQ631" s="36">
        <f t="shared" ref="AQ631:AQ639" si="194">-(((AN631+AF631)*AD631*V631))</f>
        <v>-300589.29152777774</v>
      </c>
      <c r="AT631" s="10"/>
      <c r="BU631" s="1"/>
      <c r="CC631" s="11"/>
      <c r="CD631" s="11"/>
    </row>
    <row r="632" spans="1:82" ht="15" customHeight="1" x14ac:dyDescent="0.25">
      <c r="A632">
        <v>20647</v>
      </c>
      <c r="B632" t="s">
        <v>677</v>
      </c>
      <c r="C632" t="s">
        <v>678</v>
      </c>
      <c r="D632">
        <v>11846</v>
      </c>
      <c r="E632" t="s">
        <v>2</v>
      </c>
      <c r="F632" t="s">
        <v>3</v>
      </c>
      <c r="G632" t="s">
        <v>4</v>
      </c>
      <c r="H632" t="s">
        <v>679</v>
      </c>
      <c r="I632" s="1">
        <v>45014</v>
      </c>
      <c r="J632" s="1">
        <v>45016</v>
      </c>
      <c r="K632" s="1">
        <v>45107</v>
      </c>
      <c r="L632" s="1">
        <v>45107</v>
      </c>
      <c r="M632" s="2">
        <v>1051721.3</v>
      </c>
      <c r="N632" t="s">
        <v>6</v>
      </c>
      <c r="O632" t="s">
        <v>7</v>
      </c>
      <c r="P632" t="s">
        <v>8</v>
      </c>
      <c r="Q632" s="4">
        <v>1.35E-2</v>
      </c>
      <c r="R632" s="1">
        <v>45014</v>
      </c>
      <c r="S632" s="1">
        <v>45016</v>
      </c>
      <c r="T632" s="1">
        <v>45107</v>
      </c>
      <c r="U632" s="1">
        <v>45107</v>
      </c>
      <c r="V632" s="5">
        <v>0.25277777777777777</v>
      </c>
      <c r="W632">
        <v>91</v>
      </c>
      <c r="X632" s="6">
        <v>0</v>
      </c>
      <c r="Y632" s="6">
        <v>0</v>
      </c>
      <c r="Z632" s="6">
        <v>-8015.4309576249998</v>
      </c>
      <c r="AA632" s="6">
        <v>-8015.4309576249998</v>
      </c>
      <c r="AB632">
        <v>0</v>
      </c>
      <c r="AC632">
        <v>0</v>
      </c>
      <c r="AD632" s="7">
        <v>1051721.3</v>
      </c>
      <c r="AE632" s="13">
        <v>3.015E-2</v>
      </c>
      <c r="AF632" s="8">
        <v>1.35E-2</v>
      </c>
      <c r="AG632" s="6">
        <v>0</v>
      </c>
      <c r="AH632" s="6">
        <v>-3588.99893625</v>
      </c>
      <c r="AI632" s="9">
        <v>-11604.429893875</v>
      </c>
      <c r="AJ632" t="s">
        <v>6</v>
      </c>
      <c r="AK632">
        <f t="shared" si="189"/>
        <v>3.0150000000000001</v>
      </c>
      <c r="AL632" s="8">
        <f t="shared" si="190"/>
        <v>4.0149999999999998E-2</v>
      </c>
      <c r="AM632" s="35">
        <f t="shared" si="191"/>
        <v>2.0150000000000001E-2</v>
      </c>
      <c r="AN632" s="4">
        <f t="shared" si="192"/>
        <v>2.0150000000000001E-2</v>
      </c>
      <c r="AO632" s="36">
        <f t="shared" si="193"/>
        <v>-14262.947624430555</v>
      </c>
      <c r="AP632" s="37">
        <f t="shared" si="172"/>
        <v>-11604.429893875</v>
      </c>
      <c r="AQ632" s="36">
        <f t="shared" si="194"/>
        <v>-8945.9121633194445</v>
      </c>
      <c r="AT632" s="10"/>
      <c r="BU632" s="1"/>
      <c r="CC632" s="11"/>
      <c r="CD632" s="11"/>
    </row>
    <row r="633" spans="1:82" ht="15" customHeight="1" x14ac:dyDescent="0.25">
      <c r="A633">
        <v>17888</v>
      </c>
      <c r="B633" t="s">
        <v>680</v>
      </c>
      <c r="C633" t="s">
        <v>681</v>
      </c>
      <c r="D633">
        <v>11847</v>
      </c>
      <c r="E633" t="s">
        <v>2</v>
      </c>
      <c r="F633" t="s">
        <v>3</v>
      </c>
      <c r="G633" t="s">
        <v>4</v>
      </c>
      <c r="H633" t="s">
        <v>95</v>
      </c>
      <c r="I633" s="1">
        <v>44938</v>
      </c>
      <c r="J633" s="1">
        <v>44942</v>
      </c>
      <c r="K633" s="1">
        <v>45033</v>
      </c>
      <c r="L633" s="1">
        <v>45033</v>
      </c>
      <c r="M633" s="2">
        <v>6532000</v>
      </c>
      <c r="N633" t="s">
        <v>6</v>
      </c>
      <c r="O633" t="s">
        <v>7</v>
      </c>
      <c r="P633" t="s">
        <v>8</v>
      </c>
      <c r="Q633" s="4">
        <v>1.35E-2</v>
      </c>
      <c r="R633" s="1">
        <v>44729</v>
      </c>
      <c r="S633" s="1">
        <v>44733</v>
      </c>
      <c r="T633" s="1">
        <v>45098</v>
      </c>
      <c r="U633" s="1">
        <v>45098</v>
      </c>
      <c r="V633" s="5">
        <v>1.0138888888888888</v>
      </c>
      <c r="W633">
        <v>365</v>
      </c>
      <c r="X633" s="6">
        <v>0</v>
      </c>
      <c r="Y633" s="6">
        <v>0</v>
      </c>
      <c r="Z633" s="6">
        <v>0</v>
      </c>
      <c r="AA633" s="6">
        <v>0</v>
      </c>
      <c r="AB633">
        <v>0</v>
      </c>
      <c r="AC633">
        <v>0</v>
      </c>
      <c r="AD633" s="7">
        <v>6422000</v>
      </c>
      <c r="AE633" s="13">
        <v>0</v>
      </c>
      <c r="AF633" s="8">
        <v>1.35E-2</v>
      </c>
      <c r="AG633" s="6">
        <v>0</v>
      </c>
      <c r="AH633" s="6">
        <v>-87901.125</v>
      </c>
      <c r="AI633" s="9">
        <v>-87901.125</v>
      </c>
      <c r="AJ633" t="s">
        <v>6</v>
      </c>
      <c r="AK633">
        <f t="shared" si="189"/>
        <v>2.2879999999999998</v>
      </c>
      <c r="AL633" s="8">
        <f t="shared" si="190"/>
        <v>3.288E-2</v>
      </c>
      <c r="AM633" s="35">
        <f t="shared" si="191"/>
        <v>1.2879999999999997E-2</v>
      </c>
      <c r="AN633" s="4">
        <f t="shared" si="192"/>
        <v>1.2879999999999997E-2</v>
      </c>
      <c r="AO633" s="36">
        <f t="shared" si="193"/>
        <v>-301989.1983333333</v>
      </c>
      <c r="AP633" s="37">
        <f t="shared" si="172"/>
        <v>-87901.125</v>
      </c>
      <c r="AQ633" s="36">
        <f t="shared" si="194"/>
        <v>-171765.30944444443</v>
      </c>
      <c r="AT633" s="10"/>
      <c r="BU633" s="1"/>
      <c r="CC633" s="11"/>
      <c r="CD633" s="11"/>
    </row>
    <row r="634" spans="1:82" ht="15" customHeight="1" x14ac:dyDescent="0.25">
      <c r="A634">
        <v>20235</v>
      </c>
      <c r="B634" t="s">
        <v>682</v>
      </c>
      <c r="C634" t="s">
        <v>683</v>
      </c>
      <c r="D634">
        <v>11848</v>
      </c>
      <c r="E634" t="s">
        <v>2</v>
      </c>
      <c r="F634" t="s">
        <v>3</v>
      </c>
      <c r="G634" t="s">
        <v>4</v>
      </c>
      <c r="H634" t="s">
        <v>482</v>
      </c>
      <c r="I634" s="1">
        <v>44970</v>
      </c>
      <c r="J634" s="1">
        <v>44972</v>
      </c>
      <c r="K634" s="1">
        <v>45061</v>
      </c>
      <c r="L634" s="1">
        <v>45061</v>
      </c>
      <c r="M634" s="2">
        <v>13820178.6</v>
      </c>
      <c r="N634" t="s">
        <v>6</v>
      </c>
      <c r="O634" t="s">
        <v>7</v>
      </c>
      <c r="P634" t="s">
        <v>8</v>
      </c>
      <c r="Q634" s="4">
        <v>8.9999999999999993E-3</v>
      </c>
      <c r="R634" s="1">
        <v>44970</v>
      </c>
      <c r="S634" s="1">
        <v>44972</v>
      </c>
      <c r="T634" s="1">
        <v>45061</v>
      </c>
      <c r="U634" s="1">
        <v>45061</v>
      </c>
      <c r="V634" s="5">
        <v>0.24722222222222223</v>
      </c>
      <c r="W634">
        <v>89</v>
      </c>
      <c r="X634" s="6">
        <v>0</v>
      </c>
      <c r="Y634" s="6">
        <v>0</v>
      </c>
      <c r="Z634" s="6">
        <v>-90678.030733099993</v>
      </c>
      <c r="AA634" s="6">
        <v>-90678.030733099993</v>
      </c>
      <c r="AB634">
        <v>0</v>
      </c>
      <c r="AC634">
        <v>0</v>
      </c>
      <c r="AD634" s="7">
        <v>13820178.6</v>
      </c>
      <c r="AE634" s="13">
        <v>2.6539999999999998E-2</v>
      </c>
      <c r="AF634" s="8">
        <v>8.9999999999999993E-3</v>
      </c>
      <c r="AG634" s="6">
        <v>0</v>
      </c>
      <c r="AH634" s="6">
        <v>-30749.897385</v>
      </c>
      <c r="AI634" s="9">
        <v>-121427.9281181</v>
      </c>
      <c r="AJ634" t="s">
        <v>6</v>
      </c>
      <c r="AK634">
        <f t="shared" si="189"/>
        <v>2.6539999999999999</v>
      </c>
      <c r="AL634" s="8">
        <f t="shared" si="190"/>
        <v>3.6539999999999996E-2</v>
      </c>
      <c r="AM634" s="35">
        <f t="shared" si="191"/>
        <v>1.6539999999999999E-2</v>
      </c>
      <c r="AN634" s="4">
        <f t="shared" si="192"/>
        <v>1.6539999999999999E-2</v>
      </c>
      <c r="AO634" s="36">
        <f t="shared" si="193"/>
        <v>-155594.48076810001</v>
      </c>
      <c r="AP634" s="37">
        <f t="shared" si="172"/>
        <v>-121427.9281181</v>
      </c>
      <c r="AQ634" s="36">
        <f t="shared" si="194"/>
        <v>-87261.375468099999</v>
      </c>
      <c r="AT634" s="10"/>
      <c r="BU634" s="1"/>
      <c r="CC634" s="11"/>
      <c r="CD634" s="11"/>
    </row>
    <row r="635" spans="1:82" ht="15" customHeight="1" x14ac:dyDescent="0.25">
      <c r="A635">
        <v>20836</v>
      </c>
      <c r="B635" t="s">
        <v>687</v>
      </c>
      <c r="C635" t="s">
        <v>688</v>
      </c>
      <c r="D635">
        <v>11851</v>
      </c>
      <c r="E635" t="s">
        <v>2</v>
      </c>
      <c r="F635" t="s">
        <v>3</v>
      </c>
      <c r="G635" t="s">
        <v>4</v>
      </c>
      <c r="H635" t="s">
        <v>651</v>
      </c>
      <c r="I635" s="1">
        <v>44953</v>
      </c>
      <c r="J635" s="1">
        <v>44957</v>
      </c>
      <c r="K635" s="1">
        <v>44985</v>
      </c>
      <c r="L635" s="1">
        <v>44985</v>
      </c>
      <c r="M635" s="2">
        <v>3649320.64</v>
      </c>
      <c r="N635" t="s">
        <v>6</v>
      </c>
      <c r="O635" t="s">
        <v>7</v>
      </c>
      <c r="P635" t="s">
        <v>8</v>
      </c>
      <c r="Q635" s="4">
        <v>2.2499999999999999E-2</v>
      </c>
      <c r="R635" s="1">
        <v>44953</v>
      </c>
      <c r="S635" s="1">
        <v>44957</v>
      </c>
      <c r="T635" s="1">
        <v>44985</v>
      </c>
      <c r="U635" s="1">
        <v>44985</v>
      </c>
      <c r="V635" s="5">
        <v>7.7777777777777779E-2</v>
      </c>
      <c r="W635">
        <v>28</v>
      </c>
      <c r="X635" s="6">
        <v>0</v>
      </c>
      <c r="Y635" s="6">
        <v>0</v>
      </c>
      <c r="Z635" s="6">
        <v>-7073.1943604622238</v>
      </c>
      <c r="AA635" s="6">
        <v>-7073.1943604622238</v>
      </c>
      <c r="AB635">
        <v>0</v>
      </c>
      <c r="AC635">
        <v>0</v>
      </c>
      <c r="AD635" s="7">
        <v>3649320.64</v>
      </c>
      <c r="AE635" s="13">
        <v>2.4920000000000001E-2</v>
      </c>
      <c r="AF635" s="8">
        <v>2.2499999999999999E-2</v>
      </c>
      <c r="AG635" s="6">
        <v>0</v>
      </c>
      <c r="AH635" s="6">
        <v>-6386.3111200000003</v>
      </c>
      <c r="AI635" s="9">
        <v>-13459.505480462223</v>
      </c>
      <c r="AJ635" t="s">
        <v>6</v>
      </c>
      <c r="AK635">
        <f t="shared" si="189"/>
        <v>2.492</v>
      </c>
      <c r="AL635" s="8">
        <f t="shared" si="190"/>
        <v>3.492E-2</v>
      </c>
      <c r="AM635" s="35">
        <f t="shared" si="191"/>
        <v>1.4920000000000001E-2</v>
      </c>
      <c r="AN635" s="4">
        <f t="shared" si="192"/>
        <v>1.4920000000000001E-2</v>
      </c>
      <c r="AO635" s="36">
        <f t="shared" si="193"/>
        <v>-16297.865978240001</v>
      </c>
      <c r="AP635" s="37">
        <f t="shared" si="172"/>
        <v>-13459.505480462223</v>
      </c>
      <c r="AQ635" s="36">
        <f t="shared" si="194"/>
        <v>-10621.144982684445</v>
      </c>
      <c r="AT635" s="10"/>
      <c r="BU635" s="1"/>
      <c r="CC635" s="11"/>
      <c r="CD635" s="11"/>
    </row>
    <row r="636" spans="1:82" ht="15" customHeight="1" x14ac:dyDescent="0.25">
      <c r="A636">
        <v>20837</v>
      </c>
      <c r="B636" t="s">
        <v>687</v>
      </c>
      <c r="C636" t="s">
        <v>688</v>
      </c>
      <c r="D636">
        <v>11851</v>
      </c>
      <c r="E636" t="s">
        <v>2</v>
      </c>
      <c r="F636" t="s">
        <v>3</v>
      </c>
      <c r="G636" t="s">
        <v>4</v>
      </c>
      <c r="H636" t="s">
        <v>651</v>
      </c>
      <c r="I636" s="1">
        <v>44953</v>
      </c>
      <c r="J636" s="1">
        <v>44985</v>
      </c>
      <c r="K636" s="1">
        <v>45016</v>
      </c>
      <c r="L636" s="1">
        <v>45016</v>
      </c>
      <c r="M636" s="2">
        <v>3595654.16</v>
      </c>
      <c r="N636" t="s">
        <v>6</v>
      </c>
      <c r="O636" t="s">
        <v>7</v>
      </c>
      <c r="P636" t="s">
        <v>8</v>
      </c>
      <c r="Q636" s="4">
        <v>2.2499999999999999E-2</v>
      </c>
      <c r="R636" s="1">
        <v>44953</v>
      </c>
      <c r="S636" s="1">
        <v>44985</v>
      </c>
      <c r="T636" s="1">
        <v>45016</v>
      </c>
      <c r="U636" s="1">
        <v>45016</v>
      </c>
      <c r="V636" s="5">
        <v>8.611111111111111E-2</v>
      </c>
      <c r="W636">
        <v>31</v>
      </c>
      <c r="X636" s="6">
        <v>0</v>
      </c>
      <c r="Y636" s="6">
        <v>0</v>
      </c>
      <c r="Z636" s="6">
        <v>-7715.8743102311109</v>
      </c>
      <c r="AA636" s="6">
        <v>-7715.8743102311109</v>
      </c>
      <c r="AB636">
        <v>0</v>
      </c>
      <c r="AC636">
        <v>0</v>
      </c>
      <c r="AD636" s="7">
        <v>3595654.16</v>
      </c>
      <c r="AE636" s="13">
        <v>2.4920000000000001E-2</v>
      </c>
      <c r="AF636" s="8">
        <v>2.2499999999999999E-2</v>
      </c>
      <c r="AG636" s="6">
        <v>0</v>
      </c>
      <c r="AH636" s="6">
        <v>-6966.5799350000007</v>
      </c>
      <c r="AI636" s="9">
        <v>-14682.454245231111</v>
      </c>
      <c r="AJ636" t="s">
        <v>6</v>
      </c>
      <c r="AK636">
        <f t="shared" si="189"/>
        <v>2.492</v>
      </c>
      <c r="AL636" s="8">
        <f t="shared" si="190"/>
        <v>3.492E-2</v>
      </c>
      <c r="AM636" s="35">
        <f t="shared" si="191"/>
        <v>1.4920000000000001E-2</v>
      </c>
      <c r="AN636" s="4">
        <f t="shared" si="192"/>
        <v>1.4920000000000001E-2</v>
      </c>
      <c r="AO636" s="36">
        <f t="shared" si="193"/>
        <v>-17778.71199412</v>
      </c>
      <c r="AP636" s="37">
        <f t="shared" si="172"/>
        <v>-14682.454245231111</v>
      </c>
      <c r="AQ636" s="36">
        <f t="shared" si="194"/>
        <v>-11586.196496342223</v>
      </c>
      <c r="AT636" s="10"/>
      <c r="BU636" s="1"/>
      <c r="CC636" s="11"/>
      <c r="CD636" s="11"/>
    </row>
    <row r="637" spans="1:82" ht="15" customHeight="1" x14ac:dyDescent="0.25">
      <c r="A637">
        <v>20838</v>
      </c>
      <c r="B637" t="s">
        <v>687</v>
      </c>
      <c r="C637" t="s">
        <v>688</v>
      </c>
      <c r="D637">
        <v>11851</v>
      </c>
      <c r="E637" t="s">
        <v>2</v>
      </c>
      <c r="F637" t="s">
        <v>3</v>
      </c>
      <c r="G637" t="s">
        <v>4</v>
      </c>
      <c r="H637" t="s">
        <v>651</v>
      </c>
      <c r="I637" s="1">
        <v>44953</v>
      </c>
      <c r="J637" s="1">
        <v>45016</v>
      </c>
      <c r="K637" s="1">
        <v>45044</v>
      </c>
      <c r="L637" s="1">
        <v>45044</v>
      </c>
      <c r="M637" s="2">
        <v>3541987.68</v>
      </c>
      <c r="N637" t="s">
        <v>6</v>
      </c>
      <c r="O637" t="s">
        <v>7</v>
      </c>
      <c r="P637" t="s">
        <v>8</v>
      </c>
      <c r="Q637" s="4">
        <v>2.2499999999999999E-2</v>
      </c>
      <c r="R637" s="1">
        <v>44953</v>
      </c>
      <c r="S637" s="1">
        <v>45016</v>
      </c>
      <c r="T637" s="1">
        <v>45044</v>
      </c>
      <c r="U637" s="1">
        <v>45044</v>
      </c>
      <c r="V637" s="5">
        <v>7.7777777777777779E-2</v>
      </c>
      <c r="W637">
        <v>28</v>
      </c>
      <c r="X637" s="6">
        <v>0</v>
      </c>
      <c r="Y637" s="6">
        <v>0</v>
      </c>
      <c r="Z637" s="6">
        <v>-6865.1592322133338</v>
      </c>
      <c r="AA637" s="6">
        <v>-6865.1592322133338</v>
      </c>
      <c r="AB637">
        <v>0</v>
      </c>
      <c r="AC637">
        <v>0</v>
      </c>
      <c r="AD637" s="7">
        <v>3541987.68</v>
      </c>
      <c r="AE637" s="13">
        <v>2.4920000000000001E-2</v>
      </c>
      <c r="AF637" s="8">
        <v>2.2499999999999999E-2</v>
      </c>
      <c r="AG637" s="6">
        <v>0</v>
      </c>
      <c r="AH637" s="6">
        <v>-6198.4784400000008</v>
      </c>
      <c r="AI637" s="9">
        <v>-13063.637672213335</v>
      </c>
      <c r="AJ637" t="s">
        <v>6</v>
      </c>
      <c r="AK637">
        <f t="shared" si="189"/>
        <v>2.492</v>
      </c>
      <c r="AL637" s="8">
        <f t="shared" si="190"/>
        <v>3.492E-2</v>
      </c>
      <c r="AM637" s="35">
        <f t="shared" si="191"/>
        <v>1.4920000000000001E-2</v>
      </c>
      <c r="AN637" s="4">
        <f t="shared" si="192"/>
        <v>1.4920000000000001E-2</v>
      </c>
      <c r="AO637" s="36">
        <f t="shared" si="193"/>
        <v>-15818.516978880001</v>
      </c>
      <c r="AP637" s="37">
        <f t="shared" si="172"/>
        <v>-13063.637672213335</v>
      </c>
      <c r="AQ637" s="36">
        <f t="shared" si="194"/>
        <v>-10308.758365546668</v>
      </c>
      <c r="AT637" s="10"/>
      <c r="BU637" s="1"/>
      <c r="CC637" s="11"/>
      <c r="CD637" s="11"/>
    </row>
    <row r="638" spans="1:82" ht="15" customHeight="1" x14ac:dyDescent="0.25">
      <c r="A638">
        <v>20839</v>
      </c>
      <c r="B638" t="s">
        <v>687</v>
      </c>
      <c r="C638" t="s">
        <v>688</v>
      </c>
      <c r="D638">
        <v>11851</v>
      </c>
      <c r="E638" t="s">
        <v>2</v>
      </c>
      <c r="F638" t="s">
        <v>3</v>
      </c>
      <c r="G638" t="s">
        <v>4</v>
      </c>
      <c r="H638" t="s">
        <v>651</v>
      </c>
      <c r="I638" s="1">
        <v>45042</v>
      </c>
      <c r="J638" s="1">
        <v>45044</v>
      </c>
      <c r="K638" s="1">
        <v>45077</v>
      </c>
      <c r="L638" s="1">
        <v>45077</v>
      </c>
      <c r="M638" s="2">
        <v>3488321.2</v>
      </c>
      <c r="N638" t="s">
        <v>6</v>
      </c>
      <c r="O638" t="s">
        <v>7</v>
      </c>
      <c r="P638" t="s">
        <v>8</v>
      </c>
      <c r="Q638" s="4">
        <v>2.2499999999999999E-2</v>
      </c>
      <c r="R638" s="1">
        <v>45042</v>
      </c>
      <c r="S638" s="1">
        <v>45044</v>
      </c>
      <c r="T638" s="1">
        <v>45077</v>
      </c>
      <c r="U638" s="1">
        <v>45077</v>
      </c>
      <c r="V638" s="5">
        <v>9.166666666666666E-2</v>
      </c>
      <c r="W638">
        <v>33</v>
      </c>
      <c r="X638" s="6">
        <v>0</v>
      </c>
      <c r="Y638" s="6">
        <v>0</v>
      </c>
      <c r="Z638" s="6">
        <v>-10366.709219533332</v>
      </c>
      <c r="AA638" s="6">
        <v>-10366.709219533332</v>
      </c>
      <c r="AB638">
        <v>0</v>
      </c>
      <c r="AC638">
        <v>0</v>
      </c>
      <c r="AD638" s="7">
        <v>3488321.2</v>
      </c>
      <c r="AE638" s="13">
        <v>3.2419999999999997E-2</v>
      </c>
      <c r="AF638" s="8">
        <v>2.2499999999999999E-2</v>
      </c>
      <c r="AG638" s="6">
        <v>0</v>
      </c>
      <c r="AH638" s="6">
        <v>-7194.6624749999992</v>
      </c>
      <c r="AI638" s="9">
        <v>-17561.371694533329</v>
      </c>
      <c r="AJ638" t="s">
        <v>6</v>
      </c>
      <c r="AK638">
        <f t="shared" si="189"/>
        <v>3.242</v>
      </c>
      <c r="AL638" s="8">
        <f t="shared" si="190"/>
        <v>4.2419999999999999E-2</v>
      </c>
      <c r="AM638" s="35">
        <f t="shared" si="191"/>
        <v>2.2419999999999995E-2</v>
      </c>
      <c r="AN638" s="4">
        <f t="shared" si="192"/>
        <v>2.2419999999999995E-2</v>
      </c>
      <c r="AO638" s="36">
        <f t="shared" si="193"/>
        <v>-20758.999461200001</v>
      </c>
      <c r="AP638" s="37">
        <f t="shared" si="172"/>
        <v>-17561.371694533329</v>
      </c>
      <c r="AQ638" s="36">
        <f t="shared" si="194"/>
        <v>-14363.743927866664</v>
      </c>
      <c r="AT638" s="10"/>
      <c r="BU638" s="1"/>
      <c r="CC638" s="11"/>
      <c r="CD638" s="11"/>
    </row>
    <row r="639" spans="1:82" ht="15" customHeight="1" x14ac:dyDescent="0.25">
      <c r="A639">
        <v>20840</v>
      </c>
      <c r="B639" t="s">
        <v>687</v>
      </c>
      <c r="C639" t="s">
        <v>688</v>
      </c>
      <c r="D639">
        <v>11851</v>
      </c>
      <c r="E639" t="s">
        <v>2</v>
      </c>
      <c r="F639" t="s">
        <v>3</v>
      </c>
      <c r="G639" t="s">
        <v>4</v>
      </c>
      <c r="H639" t="s">
        <v>651</v>
      </c>
      <c r="I639" s="1">
        <v>45042</v>
      </c>
      <c r="J639" s="1">
        <v>45077</v>
      </c>
      <c r="K639" s="1">
        <v>45107</v>
      </c>
      <c r="L639" s="1">
        <v>45107</v>
      </c>
      <c r="M639" s="2">
        <v>3434654.72</v>
      </c>
      <c r="N639" t="s">
        <v>6</v>
      </c>
      <c r="O639" t="s">
        <v>7</v>
      </c>
      <c r="P639" t="s">
        <v>8</v>
      </c>
      <c r="Q639" s="4">
        <v>2.2499999999999999E-2</v>
      </c>
      <c r="R639" s="1">
        <v>45042</v>
      </c>
      <c r="S639" s="1">
        <v>45077</v>
      </c>
      <c r="T639" s="1">
        <v>45107</v>
      </c>
      <c r="U639" s="1">
        <v>45107</v>
      </c>
      <c r="V639" s="5">
        <v>8.3333333333333329E-2</v>
      </c>
      <c r="W639">
        <v>30</v>
      </c>
      <c r="X639" s="6">
        <v>0</v>
      </c>
      <c r="Y639" s="6">
        <v>0</v>
      </c>
      <c r="Z639" s="6">
        <v>-9279.2921685333331</v>
      </c>
      <c r="AA639" s="6">
        <v>-9279.2921685333331</v>
      </c>
      <c r="AB639">
        <v>0</v>
      </c>
      <c r="AC639">
        <v>0</v>
      </c>
      <c r="AD639" s="7">
        <v>3434654.72</v>
      </c>
      <c r="AE639" s="13">
        <v>3.2419999999999997E-2</v>
      </c>
      <c r="AF639" s="8">
        <v>2.2499999999999999E-2</v>
      </c>
      <c r="AG639" s="6">
        <v>0</v>
      </c>
      <c r="AH639" s="6">
        <v>-6439.9775999999993</v>
      </c>
      <c r="AI639" s="9">
        <v>-15719.269768533333</v>
      </c>
      <c r="AJ639" t="s">
        <v>6</v>
      </c>
      <c r="AK639">
        <f t="shared" si="189"/>
        <v>3.242</v>
      </c>
      <c r="AL639" s="8">
        <f t="shared" si="190"/>
        <v>4.2419999999999999E-2</v>
      </c>
      <c r="AM639" s="35">
        <f t="shared" si="191"/>
        <v>2.2419999999999995E-2</v>
      </c>
      <c r="AN639" s="4">
        <f t="shared" si="192"/>
        <v>2.2419999999999995E-2</v>
      </c>
      <c r="AO639" s="36">
        <f t="shared" si="193"/>
        <v>-18581.482035200002</v>
      </c>
      <c r="AP639" s="37">
        <f t="shared" si="172"/>
        <v>-15719.269768533333</v>
      </c>
      <c r="AQ639" s="36">
        <f t="shared" si="194"/>
        <v>-12857.057501866666</v>
      </c>
      <c r="AT639" s="10"/>
      <c r="BU639" s="1"/>
      <c r="CC639" s="11"/>
      <c r="CD639" s="11"/>
    </row>
    <row r="640" spans="1:82" ht="15" customHeight="1" x14ac:dyDescent="0.25">
      <c r="A640">
        <v>21447</v>
      </c>
      <c r="B640" t="s">
        <v>689</v>
      </c>
      <c r="C640" t="s">
        <v>690</v>
      </c>
      <c r="D640">
        <v>11854</v>
      </c>
      <c r="E640" t="s">
        <v>127</v>
      </c>
      <c r="F640" t="s">
        <v>3</v>
      </c>
      <c r="G640" t="s">
        <v>4</v>
      </c>
      <c r="H640" t="s">
        <v>188</v>
      </c>
      <c r="I640" s="1"/>
      <c r="J640" s="1">
        <v>44944</v>
      </c>
      <c r="K640" s="1">
        <v>44975</v>
      </c>
      <c r="L640" s="1">
        <v>44975</v>
      </c>
      <c r="M640" s="2">
        <v>4331505.12</v>
      </c>
      <c r="N640" t="s">
        <v>6</v>
      </c>
      <c r="O640">
        <v>0.02</v>
      </c>
      <c r="P640" t="s">
        <v>8</v>
      </c>
      <c r="Q640" s="4"/>
      <c r="R640" s="1">
        <v>44975</v>
      </c>
      <c r="S640" s="1">
        <v>44944</v>
      </c>
      <c r="T640" s="1">
        <v>44975</v>
      </c>
      <c r="U640" s="1">
        <v>44975</v>
      </c>
      <c r="V640" s="5">
        <v>8.611111111111111E-2</v>
      </c>
      <c r="W640">
        <v>31</v>
      </c>
      <c r="X640" s="6">
        <v>0</v>
      </c>
      <c r="Y640" s="6">
        <v>0</v>
      </c>
      <c r="Z640" s="6">
        <v>-7459.8143733333336</v>
      </c>
      <c r="AA640" s="6">
        <v>-7459.8143733333336</v>
      </c>
      <c r="AB640">
        <v>0</v>
      </c>
      <c r="AC640">
        <v>0</v>
      </c>
      <c r="AD640" s="7">
        <v>4331505.12</v>
      </c>
      <c r="AE640" s="13">
        <v>0.02</v>
      </c>
      <c r="AF640" s="8">
        <v>0</v>
      </c>
      <c r="AG640" s="6">
        <v>0</v>
      </c>
      <c r="AH640" s="6">
        <v>0</v>
      </c>
      <c r="AI640" s="9">
        <v>-7459.8143733333336</v>
      </c>
      <c r="AJ640" t="s">
        <v>6</v>
      </c>
      <c r="AO640" s="9">
        <f t="shared" ref="AO640:AO644" si="195">AI640</f>
        <v>-7459.8143733333336</v>
      </c>
      <c r="AP640" s="37">
        <f t="shared" si="172"/>
        <v>-7459.8143733333336</v>
      </c>
      <c r="AQ640" s="9">
        <f t="shared" ref="AQ640:AQ644" si="196">AI640</f>
        <v>-7459.8143733333336</v>
      </c>
      <c r="AT640" s="10"/>
      <c r="BU640" s="1"/>
      <c r="CC640" s="11"/>
      <c r="CD640" s="11"/>
    </row>
    <row r="641" spans="1:82" ht="15" customHeight="1" x14ac:dyDescent="0.25">
      <c r="A641">
        <v>21448</v>
      </c>
      <c r="B641" t="s">
        <v>689</v>
      </c>
      <c r="C641" t="s">
        <v>690</v>
      </c>
      <c r="D641">
        <v>11854</v>
      </c>
      <c r="E641" t="s">
        <v>127</v>
      </c>
      <c r="F641" t="s">
        <v>3</v>
      </c>
      <c r="G641" t="s">
        <v>4</v>
      </c>
      <c r="H641" t="s">
        <v>188</v>
      </c>
      <c r="I641" s="1"/>
      <c r="J641" s="1">
        <v>44975</v>
      </c>
      <c r="K641" s="1">
        <v>45003</v>
      </c>
      <c r="L641" s="1">
        <v>45003</v>
      </c>
      <c r="M641" s="2">
        <v>4304443.6100000003</v>
      </c>
      <c r="N641" t="s">
        <v>6</v>
      </c>
      <c r="O641">
        <v>0.02</v>
      </c>
      <c r="P641" t="s">
        <v>8</v>
      </c>
      <c r="Q641" s="4"/>
      <c r="R641" s="1">
        <v>45003</v>
      </c>
      <c r="S641" s="1">
        <v>44975</v>
      </c>
      <c r="T641" s="1">
        <v>45003</v>
      </c>
      <c r="U641" s="1">
        <v>45003</v>
      </c>
      <c r="V641" s="5">
        <v>7.7777777777777779E-2</v>
      </c>
      <c r="W641">
        <v>28</v>
      </c>
      <c r="X641" s="6">
        <v>0</v>
      </c>
      <c r="Y641" s="6">
        <v>0</v>
      </c>
      <c r="Z641" s="6">
        <v>-6695.8011711111121</v>
      </c>
      <c r="AA641" s="6">
        <v>-6695.8011711111121</v>
      </c>
      <c r="AB641">
        <v>0</v>
      </c>
      <c r="AC641">
        <v>0</v>
      </c>
      <c r="AD641" s="7">
        <v>4304443.6100000003</v>
      </c>
      <c r="AE641" s="13">
        <v>0.02</v>
      </c>
      <c r="AF641" s="8">
        <v>0</v>
      </c>
      <c r="AG641" s="6">
        <v>0</v>
      </c>
      <c r="AH641" s="6">
        <v>0</v>
      </c>
      <c r="AI641" s="9">
        <v>-6695.8011711111121</v>
      </c>
      <c r="AJ641" t="s">
        <v>6</v>
      </c>
      <c r="AO641" s="9">
        <f t="shared" si="195"/>
        <v>-6695.8011711111121</v>
      </c>
      <c r="AP641" s="37">
        <f t="shared" si="172"/>
        <v>-6695.8011711111121</v>
      </c>
      <c r="AQ641" s="9">
        <f t="shared" si="196"/>
        <v>-6695.8011711111121</v>
      </c>
      <c r="AT641" s="10"/>
      <c r="BU641" s="1"/>
      <c r="CC641" s="11"/>
      <c r="CD641" s="11"/>
    </row>
    <row r="642" spans="1:82" ht="15" customHeight="1" x14ac:dyDescent="0.25">
      <c r="A642">
        <v>21449</v>
      </c>
      <c r="B642" t="s">
        <v>689</v>
      </c>
      <c r="C642" t="s">
        <v>690</v>
      </c>
      <c r="D642">
        <v>11854</v>
      </c>
      <c r="E642" t="s">
        <v>127</v>
      </c>
      <c r="F642" t="s">
        <v>3</v>
      </c>
      <c r="G642" t="s">
        <v>4</v>
      </c>
      <c r="H642" t="s">
        <v>188</v>
      </c>
      <c r="I642" s="1"/>
      <c r="J642" s="1">
        <v>45003</v>
      </c>
      <c r="K642" s="1">
        <v>45034</v>
      </c>
      <c r="L642" s="1">
        <v>45034</v>
      </c>
      <c r="M642" s="2">
        <v>4277336.99</v>
      </c>
      <c r="N642" t="s">
        <v>6</v>
      </c>
      <c r="O642">
        <v>0.02</v>
      </c>
      <c r="P642" t="s">
        <v>8</v>
      </c>
      <c r="Q642" s="4"/>
      <c r="R642" s="1">
        <v>45034</v>
      </c>
      <c r="S642" s="1">
        <v>45003</v>
      </c>
      <c r="T642" s="1">
        <v>45034</v>
      </c>
      <c r="U642" s="1">
        <v>45034</v>
      </c>
      <c r="V642" s="5">
        <v>8.611111111111111E-2</v>
      </c>
      <c r="W642">
        <v>31</v>
      </c>
      <c r="X642" s="6">
        <v>0</v>
      </c>
      <c r="Y642" s="6">
        <v>0</v>
      </c>
      <c r="Z642" s="6">
        <v>-7366.5248161111122</v>
      </c>
      <c r="AA642" s="6">
        <v>-7366.5248161111122</v>
      </c>
      <c r="AB642">
        <v>0</v>
      </c>
      <c r="AC642">
        <v>0</v>
      </c>
      <c r="AD642" s="7">
        <v>4277336.99</v>
      </c>
      <c r="AE642" s="13">
        <v>0.02</v>
      </c>
      <c r="AF642" s="8">
        <v>0</v>
      </c>
      <c r="AG642" s="6">
        <v>0</v>
      </c>
      <c r="AH642" s="6">
        <v>0</v>
      </c>
      <c r="AI642" s="9">
        <v>-7366.5248161111122</v>
      </c>
      <c r="AJ642" t="s">
        <v>6</v>
      </c>
      <c r="AO642" s="9">
        <f t="shared" si="195"/>
        <v>-7366.5248161111122</v>
      </c>
      <c r="AP642" s="37">
        <f t="shared" si="172"/>
        <v>-7366.5248161111122</v>
      </c>
      <c r="AQ642" s="9">
        <f t="shared" si="196"/>
        <v>-7366.5248161111122</v>
      </c>
      <c r="AT642" s="10"/>
      <c r="BU642" s="1"/>
      <c r="CC642" s="11"/>
      <c r="CD642" s="11"/>
    </row>
    <row r="643" spans="1:82" ht="15" customHeight="1" x14ac:dyDescent="0.25">
      <c r="A643">
        <v>21450</v>
      </c>
      <c r="B643" t="s">
        <v>689</v>
      </c>
      <c r="C643" t="s">
        <v>690</v>
      </c>
      <c r="D643">
        <v>11854</v>
      </c>
      <c r="E643" t="s">
        <v>127</v>
      </c>
      <c r="F643" t="s">
        <v>3</v>
      </c>
      <c r="G643" t="s">
        <v>4</v>
      </c>
      <c r="H643" t="s">
        <v>188</v>
      </c>
      <c r="I643" s="1"/>
      <c r="J643" s="1">
        <v>45034</v>
      </c>
      <c r="K643" s="1">
        <v>45064</v>
      </c>
      <c r="L643" s="1">
        <v>45064</v>
      </c>
      <c r="M643" s="2">
        <v>4250185.1900000004</v>
      </c>
      <c r="N643" t="s">
        <v>6</v>
      </c>
      <c r="O643">
        <v>0.02</v>
      </c>
      <c r="P643" t="s">
        <v>8</v>
      </c>
      <c r="Q643" s="4"/>
      <c r="R643" s="1">
        <v>45064</v>
      </c>
      <c r="S643" s="1">
        <v>45034</v>
      </c>
      <c r="T643" s="1">
        <v>45064</v>
      </c>
      <c r="U643" s="1">
        <v>45064</v>
      </c>
      <c r="V643" s="5">
        <v>8.3333333333333329E-2</v>
      </c>
      <c r="W643">
        <v>30</v>
      </c>
      <c r="X643" s="6">
        <v>0</v>
      </c>
      <c r="Y643" s="6">
        <v>0</v>
      </c>
      <c r="Z643" s="6">
        <v>-7083.641983333333</v>
      </c>
      <c r="AA643" s="6">
        <v>-7083.641983333333</v>
      </c>
      <c r="AB643">
        <v>0</v>
      </c>
      <c r="AC643">
        <v>0</v>
      </c>
      <c r="AD643" s="7">
        <v>4250185.1900000004</v>
      </c>
      <c r="AE643" s="13">
        <v>0.02</v>
      </c>
      <c r="AF643" s="8">
        <v>0</v>
      </c>
      <c r="AG643" s="6">
        <v>0</v>
      </c>
      <c r="AH643" s="6">
        <v>0</v>
      </c>
      <c r="AI643" s="9">
        <v>-7083.641983333333</v>
      </c>
      <c r="AJ643" t="s">
        <v>6</v>
      </c>
      <c r="AO643" s="9">
        <f t="shared" si="195"/>
        <v>-7083.641983333333</v>
      </c>
      <c r="AP643" s="37">
        <f t="shared" ref="AP643:AP706" si="197">AI643</f>
        <v>-7083.641983333333</v>
      </c>
      <c r="AQ643" s="9">
        <f t="shared" si="196"/>
        <v>-7083.641983333333</v>
      </c>
      <c r="AT643" s="10"/>
      <c r="BU643" s="1"/>
      <c r="CC643" s="11"/>
      <c r="CD643" s="11"/>
    </row>
    <row r="644" spans="1:82" ht="15" customHeight="1" x14ac:dyDescent="0.25">
      <c r="A644">
        <v>21451</v>
      </c>
      <c r="B644" t="s">
        <v>689</v>
      </c>
      <c r="C644" t="s">
        <v>690</v>
      </c>
      <c r="D644">
        <v>11854</v>
      </c>
      <c r="E644" t="s">
        <v>127</v>
      </c>
      <c r="F644" t="s">
        <v>3</v>
      </c>
      <c r="G644" t="s">
        <v>4</v>
      </c>
      <c r="H644" t="s">
        <v>188</v>
      </c>
      <c r="I644" s="1"/>
      <c r="J644" s="1">
        <v>45064</v>
      </c>
      <c r="K644" s="1">
        <v>45095</v>
      </c>
      <c r="L644" s="1">
        <v>45095</v>
      </c>
      <c r="M644" s="2">
        <v>4222988.1399999997</v>
      </c>
      <c r="N644" t="s">
        <v>6</v>
      </c>
      <c r="O644">
        <v>0.02</v>
      </c>
      <c r="P644" t="s">
        <v>8</v>
      </c>
      <c r="Q644" s="4"/>
      <c r="R644" s="1">
        <v>45095</v>
      </c>
      <c r="S644" s="1">
        <v>45064</v>
      </c>
      <c r="T644" s="1">
        <v>45095</v>
      </c>
      <c r="U644" s="1">
        <v>45095</v>
      </c>
      <c r="V644" s="5">
        <v>8.611111111111111E-2</v>
      </c>
      <c r="W644">
        <v>31</v>
      </c>
      <c r="X644" s="6">
        <v>0</v>
      </c>
      <c r="Y644" s="6">
        <v>0</v>
      </c>
      <c r="Z644" s="6">
        <v>-7272.9240188888889</v>
      </c>
      <c r="AA644" s="6">
        <v>-7272.9240188888889</v>
      </c>
      <c r="AB644">
        <v>0</v>
      </c>
      <c r="AC644">
        <v>0</v>
      </c>
      <c r="AD644" s="7">
        <v>4222988.1399999997</v>
      </c>
      <c r="AE644" s="13">
        <v>0.02</v>
      </c>
      <c r="AF644" s="8">
        <v>0</v>
      </c>
      <c r="AG644" s="6">
        <v>0</v>
      </c>
      <c r="AH644" s="6">
        <v>0</v>
      </c>
      <c r="AI644" s="9">
        <v>-7272.9240188888889</v>
      </c>
      <c r="AJ644" t="s">
        <v>6</v>
      </c>
      <c r="AO644" s="9">
        <f t="shared" si="195"/>
        <v>-7272.9240188888889</v>
      </c>
      <c r="AP644" s="37">
        <f t="shared" si="197"/>
        <v>-7272.9240188888889</v>
      </c>
      <c r="AQ644" s="9">
        <f t="shared" si="196"/>
        <v>-7272.9240188888889</v>
      </c>
      <c r="AT644" s="10"/>
      <c r="BU644" s="1"/>
      <c r="CC644" s="11"/>
      <c r="CD644" s="11"/>
    </row>
    <row r="645" spans="1:82" ht="15" customHeight="1" x14ac:dyDescent="0.25">
      <c r="A645">
        <v>20921</v>
      </c>
      <c r="B645" t="s">
        <v>694</v>
      </c>
      <c r="C645" t="s">
        <v>695</v>
      </c>
      <c r="D645">
        <v>11856</v>
      </c>
      <c r="E645" t="s">
        <v>2</v>
      </c>
      <c r="F645" t="s">
        <v>3</v>
      </c>
      <c r="G645" t="s">
        <v>4</v>
      </c>
      <c r="H645" t="s">
        <v>679</v>
      </c>
      <c r="I645" s="1">
        <v>45014</v>
      </c>
      <c r="J645" s="1">
        <v>45016</v>
      </c>
      <c r="K645" s="1">
        <v>45107</v>
      </c>
      <c r="L645" s="1">
        <v>45107</v>
      </c>
      <c r="M645" s="2">
        <v>3944495.3</v>
      </c>
      <c r="N645" t="s">
        <v>6</v>
      </c>
      <c r="O645" t="s">
        <v>7</v>
      </c>
      <c r="P645" t="s">
        <v>8</v>
      </c>
      <c r="Q645" s="4">
        <v>1.5699999999999999E-2</v>
      </c>
      <c r="R645" s="1">
        <v>45014</v>
      </c>
      <c r="S645" s="1">
        <v>45016</v>
      </c>
      <c r="T645" s="1">
        <v>45107</v>
      </c>
      <c r="U645" s="1">
        <v>45107</v>
      </c>
      <c r="V645" s="5">
        <v>0.25277777777777777</v>
      </c>
      <c r="W645">
        <v>91</v>
      </c>
      <c r="X645" s="6">
        <v>0</v>
      </c>
      <c r="Y645" s="6">
        <v>0</v>
      </c>
      <c r="Z645" s="6">
        <v>-30061.984805124994</v>
      </c>
      <c r="AA645" s="6">
        <v>-30061.984805124994</v>
      </c>
      <c r="AB645">
        <v>0</v>
      </c>
      <c r="AC645">
        <v>0</v>
      </c>
      <c r="AD645" s="7">
        <v>3944495.3</v>
      </c>
      <c r="AE645" s="13">
        <v>3.015E-2</v>
      </c>
      <c r="AF645" s="8">
        <v>1.5699999999999999E-2</v>
      </c>
      <c r="AG645" s="6">
        <v>0</v>
      </c>
      <c r="AH645" s="6">
        <v>-15654.167875305553</v>
      </c>
      <c r="AI645" s="9">
        <v>-45716.152680430547</v>
      </c>
      <c r="AJ645" t="s">
        <v>6</v>
      </c>
      <c r="AK645">
        <f t="shared" ref="AK645:AK674" si="198">VLOOKUP(I645,$AR$3:$AS$604,2,FALSE)</f>
        <v>3.0150000000000001</v>
      </c>
      <c r="AL645" s="8">
        <f t="shared" ref="AL645:AL674" si="199">AK645/100+$AT$1</f>
        <v>4.0149999999999998E-2</v>
      </c>
      <c r="AM645" s="35">
        <f t="shared" ref="AM645:AM674" si="200">AK645/100-$AT$1</f>
        <v>2.0150000000000001E-2</v>
      </c>
      <c r="AN645" s="4">
        <f t="shared" ref="AN645:AN674" si="201">IF(AND(RIGHT(O645,3)="Max",AM645&lt;0%),0%,AM645)</f>
        <v>2.0150000000000001E-2</v>
      </c>
      <c r="AO645" s="36">
        <f t="shared" ref="AO645:AO674" si="202">-(((AL645+AF645)*AD645*V645))</f>
        <v>-55686.960244319438</v>
      </c>
      <c r="AP645" s="37">
        <f t="shared" si="197"/>
        <v>-45716.152680430547</v>
      </c>
      <c r="AQ645" s="36">
        <f t="shared" ref="AQ645:AQ674" si="203">-(((AN645+AF645)*AD645*V645))</f>
        <v>-35745.345116541663</v>
      </c>
      <c r="AT645" s="10"/>
      <c r="BU645" s="1"/>
      <c r="CC645" s="11"/>
      <c r="CD645" s="11"/>
    </row>
    <row r="646" spans="1:82" ht="15" customHeight="1" x14ac:dyDescent="0.25">
      <c r="A646">
        <v>17595</v>
      </c>
      <c r="B646" t="s">
        <v>696</v>
      </c>
      <c r="C646" t="s">
        <v>697</v>
      </c>
      <c r="D646">
        <v>11857</v>
      </c>
      <c r="E646" t="s">
        <v>2</v>
      </c>
      <c r="F646" t="s">
        <v>3</v>
      </c>
      <c r="G646" t="s">
        <v>4</v>
      </c>
      <c r="H646" t="s">
        <v>95</v>
      </c>
      <c r="I646" s="1">
        <v>44938</v>
      </c>
      <c r="J646" s="1">
        <v>44942</v>
      </c>
      <c r="K646" s="1">
        <v>45033</v>
      </c>
      <c r="L646" s="1">
        <v>45033</v>
      </c>
      <c r="M646" s="2">
        <v>13227300</v>
      </c>
      <c r="N646" t="s">
        <v>6</v>
      </c>
      <c r="O646" t="s">
        <v>7</v>
      </c>
      <c r="P646" t="s">
        <v>8</v>
      </c>
      <c r="Q646" s="4">
        <v>1.35E-2</v>
      </c>
      <c r="R646" s="1">
        <v>44729</v>
      </c>
      <c r="S646" s="1">
        <v>44733</v>
      </c>
      <c r="T646" s="1">
        <v>45098</v>
      </c>
      <c r="U646" s="1">
        <v>45098</v>
      </c>
      <c r="V646" s="5">
        <v>1.0138888888888888</v>
      </c>
      <c r="W646">
        <v>365</v>
      </c>
      <c r="X646" s="6">
        <v>0</v>
      </c>
      <c r="Y646" s="6">
        <v>0</v>
      </c>
      <c r="Z646" s="6">
        <v>0</v>
      </c>
      <c r="AA646" s="6">
        <v>0</v>
      </c>
      <c r="AB646">
        <v>0</v>
      </c>
      <c r="AC646">
        <v>0</v>
      </c>
      <c r="AD646" s="7">
        <v>13004550</v>
      </c>
      <c r="AE646" s="13">
        <v>0</v>
      </c>
      <c r="AF646" s="8">
        <v>1.35E-2</v>
      </c>
      <c r="AG646" s="6">
        <v>0</v>
      </c>
      <c r="AH646" s="6">
        <v>-177999.77812499998</v>
      </c>
      <c r="AI646" s="9">
        <v>-177999.77812499998</v>
      </c>
      <c r="AJ646" t="s">
        <v>6</v>
      </c>
      <c r="AK646">
        <f t="shared" si="198"/>
        <v>2.2879999999999998</v>
      </c>
      <c r="AL646" s="8">
        <f t="shared" si="199"/>
        <v>3.288E-2</v>
      </c>
      <c r="AM646" s="35">
        <f t="shared" si="200"/>
        <v>1.2879999999999997E-2</v>
      </c>
      <c r="AN646" s="4">
        <f t="shared" si="201"/>
        <v>1.2879999999999997E-2</v>
      </c>
      <c r="AO646" s="36">
        <f t="shared" si="202"/>
        <v>-611528.12662499992</v>
      </c>
      <c r="AP646" s="37">
        <f t="shared" si="197"/>
        <v>-177999.77812499998</v>
      </c>
      <c r="AQ646" s="36">
        <f t="shared" si="203"/>
        <v>-347824.75162499998</v>
      </c>
      <c r="AT646" s="10"/>
      <c r="BU646" s="1"/>
      <c r="CC646" s="11"/>
      <c r="CD646" s="11"/>
    </row>
    <row r="647" spans="1:82" ht="15" customHeight="1" x14ac:dyDescent="0.25">
      <c r="A647">
        <v>22809</v>
      </c>
      <c r="B647" t="s">
        <v>704</v>
      </c>
      <c r="C647" t="s">
        <v>705</v>
      </c>
      <c r="D647">
        <v>11861</v>
      </c>
      <c r="E647" t="s">
        <v>2</v>
      </c>
      <c r="F647" t="s">
        <v>3</v>
      </c>
      <c r="G647" t="s">
        <v>4</v>
      </c>
      <c r="H647" t="s">
        <v>706</v>
      </c>
      <c r="I647" s="1">
        <v>44924</v>
      </c>
      <c r="J647" s="1">
        <v>44928</v>
      </c>
      <c r="K647" s="1">
        <v>44957</v>
      </c>
      <c r="L647" s="1">
        <v>44957</v>
      </c>
      <c r="M647" s="2">
        <v>1593750</v>
      </c>
      <c r="N647" t="s">
        <v>6</v>
      </c>
      <c r="O647" t="s">
        <v>7</v>
      </c>
      <c r="P647" t="s">
        <v>8</v>
      </c>
      <c r="Q647" s="4">
        <v>1.4999999999999999E-2</v>
      </c>
      <c r="R647" s="1">
        <v>44924</v>
      </c>
      <c r="S647" s="1">
        <v>44928</v>
      </c>
      <c r="T647" s="1">
        <v>44957</v>
      </c>
      <c r="U647" s="1">
        <v>44957</v>
      </c>
      <c r="V647" s="5">
        <v>8.0555555555555561E-2</v>
      </c>
      <c r="W647">
        <v>29</v>
      </c>
      <c r="X647" s="6">
        <v>0</v>
      </c>
      <c r="Y647" s="6">
        <v>0</v>
      </c>
      <c r="Z647" s="6">
        <v>-2803.9375</v>
      </c>
      <c r="AA647" s="6">
        <v>-2803.9375</v>
      </c>
      <c r="AB647">
        <v>0</v>
      </c>
      <c r="AC647">
        <v>0</v>
      </c>
      <c r="AD647" s="7">
        <v>1593750</v>
      </c>
      <c r="AE647" s="13">
        <v>2.1840000000000002E-2</v>
      </c>
      <c r="AF647" s="8">
        <v>1.4999999999999999E-2</v>
      </c>
      <c r="AG647" s="6">
        <v>0</v>
      </c>
      <c r="AH647" s="6">
        <v>-1925.7812500000002</v>
      </c>
      <c r="AI647" s="9">
        <v>-4729.71875</v>
      </c>
      <c r="AJ647" t="s">
        <v>6</v>
      </c>
      <c r="AK647">
        <f t="shared" si="198"/>
        <v>2.1840000000000002</v>
      </c>
      <c r="AL647" s="8">
        <f t="shared" si="199"/>
        <v>3.184E-2</v>
      </c>
      <c r="AM647" s="35">
        <f t="shared" si="200"/>
        <v>1.1840000000000002E-2</v>
      </c>
      <c r="AN647" s="4">
        <f t="shared" si="201"/>
        <v>1.1840000000000002E-2</v>
      </c>
      <c r="AO647" s="36">
        <f t="shared" si="202"/>
        <v>-6013.572916666667</v>
      </c>
      <c r="AP647" s="37">
        <f t="shared" si="197"/>
        <v>-4729.71875</v>
      </c>
      <c r="AQ647" s="36">
        <f t="shared" si="203"/>
        <v>-3445.8645833333339</v>
      </c>
      <c r="AT647" s="10"/>
      <c r="BU647" s="1"/>
      <c r="CC647" s="11"/>
      <c r="CD647" s="11"/>
    </row>
    <row r="648" spans="1:82" ht="15" customHeight="1" x14ac:dyDescent="0.25">
      <c r="A648">
        <v>22810</v>
      </c>
      <c r="B648" t="s">
        <v>704</v>
      </c>
      <c r="C648" t="s">
        <v>705</v>
      </c>
      <c r="D648">
        <v>11861</v>
      </c>
      <c r="E648" t="s">
        <v>2</v>
      </c>
      <c r="F648" t="s">
        <v>3</v>
      </c>
      <c r="G648" t="s">
        <v>4</v>
      </c>
      <c r="H648" t="s">
        <v>706</v>
      </c>
      <c r="I648" s="1">
        <v>44924</v>
      </c>
      <c r="J648" s="1">
        <v>44957</v>
      </c>
      <c r="K648" s="1">
        <v>44985</v>
      </c>
      <c r="L648" s="1">
        <v>44985</v>
      </c>
      <c r="M648" s="2">
        <v>1562500</v>
      </c>
      <c r="N648" t="s">
        <v>6</v>
      </c>
      <c r="O648" t="s">
        <v>7</v>
      </c>
      <c r="P648" t="s">
        <v>8</v>
      </c>
      <c r="Q648" s="4">
        <v>1.4999999999999999E-2</v>
      </c>
      <c r="R648" s="1">
        <v>44924</v>
      </c>
      <c r="S648" s="1">
        <v>44957</v>
      </c>
      <c r="T648" s="1">
        <v>44985</v>
      </c>
      <c r="U648" s="1">
        <v>44985</v>
      </c>
      <c r="V648" s="5">
        <v>7.7777777777777779E-2</v>
      </c>
      <c r="W648">
        <v>28</v>
      </c>
      <c r="X648" s="6">
        <v>0</v>
      </c>
      <c r="Y648" s="6">
        <v>0</v>
      </c>
      <c r="Z648" s="6">
        <v>-2654.1666666666665</v>
      </c>
      <c r="AA648" s="6">
        <v>-2654.1666666666665</v>
      </c>
      <c r="AB648">
        <v>0</v>
      </c>
      <c r="AC648">
        <v>0</v>
      </c>
      <c r="AD648" s="7">
        <v>1562500</v>
      </c>
      <c r="AE648" s="13">
        <v>2.1840000000000002E-2</v>
      </c>
      <c r="AF648" s="8">
        <v>1.4999999999999999E-2</v>
      </c>
      <c r="AG648" s="6">
        <v>0</v>
      </c>
      <c r="AH648" s="6">
        <v>-1822.9166666666667</v>
      </c>
      <c r="AI648" s="9">
        <v>-4477.083333333333</v>
      </c>
      <c r="AJ648" t="s">
        <v>6</v>
      </c>
      <c r="AK648">
        <f t="shared" si="198"/>
        <v>2.1840000000000002</v>
      </c>
      <c r="AL648" s="8">
        <f t="shared" si="199"/>
        <v>3.184E-2</v>
      </c>
      <c r="AM648" s="35">
        <f t="shared" si="200"/>
        <v>1.1840000000000002E-2</v>
      </c>
      <c r="AN648" s="4">
        <f t="shared" si="201"/>
        <v>1.1840000000000002E-2</v>
      </c>
      <c r="AO648" s="36">
        <f t="shared" si="202"/>
        <v>-5692.3611111111113</v>
      </c>
      <c r="AP648" s="37">
        <f t="shared" si="197"/>
        <v>-4477.083333333333</v>
      </c>
      <c r="AQ648" s="36">
        <f t="shared" si="203"/>
        <v>-3261.8055555555561</v>
      </c>
      <c r="AT648" s="10"/>
      <c r="BU648" s="1"/>
      <c r="CC648" s="11"/>
      <c r="CD648" s="11"/>
    </row>
    <row r="649" spans="1:82" ht="15" customHeight="1" x14ac:dyDescent="0.25">
      <c r="A649">
        <v>22811</v>
      </c>
      <c r="B649" t="s">
        <v>704</v>
      </c>
      <c r="C649" t="s">
        <v>705</v>
      </c>
      <c r="D649">
        <v>11861</v>
      </c>
      <c r="E649" t="s">
        <v>2</v>
      </c>
      <c r="F649" t="s">
        <v>3</v>
      </c>
      <c r="G649" t="s">
        <v>4</v>
      </c>
      <c r="H649" t="s">
        <v>706</v>
      </c>
      <c r="I649" s="1">
        <v>44924</v>
      </c>
      <c r="J649" s="1">
        <v>44985</v>
      </c>
      <c r="K649" s="1">
        <v>45016</v>
      </c>
      <c r="L649" s="1">
        <v>45016</v>
      </c>
      <c r="M649" s="2">
        <v>1531250</v>
      </c>
      <c r="N649" t="s">
        <v>6</v>
      </c>
      <c r="O649" t="s">
        <v>7</v>
      </c>
      <c r="P649" t="s">
        <v>8</v>
      </c>
      <c r="Q649" s="4">
        <v>1.4999999999999999E-2</v>
      </c>
      <c r="R649" s="1">
        <v>44924</v>
      </c>
      <c r="S649" s="1">
        <v>44985</v>
      </c>
      <c r="T649" s="1">
        <v>45016</v>
      </c>
      <c r="U649" s="1">
        <v>45016</v>
      </c>
      <c r="V649" s="5">
        <v>8.611111111111111E-2</v>
      </c>
      <c r="W649">
        <v>31</v>
      </c>
      <c r="X649" s="6">
        <v>0</v>
      </c>
      <c r="Y649" s="6">
        <v>0</v>
      </c>
      <c r="Z649" s="6">
        <v>-2879.7708333333335</v>
      </c>
      <c r="AA649" s="6">
        <v>-2879.7708333333335</v>
      </c>
      <c r="AB649">
        <v>0</v>
      </c>
      <c r="AC649">
        <v>0</v>
      </c>
      <c r="AD649" s="7">
        <v>1531250</v>
      </c>
      <c r="AE649" s="13">
        <v>2.1840000000000002E-2</v>
      </c>
      <c r="AF649" s="8">
        <v>1.4999999999999999E-2</v>
      </c>
      <c r="AG649" s="6">
        <v>0</v>
      </c>
      <c r="AH649" s="6">
        <v>-1977.8645833333333</v>
      </c>
      <c r="AI649" s="9">
        <v>-4857.635416666667</v>
      </c>
      <c r="AJ649" t="s">
        <v>6</v>
      </c>
      <c r="AK649">
        <f t="shared" si="198"/>
        <v>2.1840000000000002</v>
      </c>
      <c r="AL649" s="8">
        <f t="shared" si="199"/>
        <v>3.184E-2</v>
      </c>
      <c r="AM649" s="35">
        <f t="shared" si="200"/>
        <v>1.1840000000000002E-2</v>
      </c>
      <c r="AN649" s="4">
        <f t="shared" si="201"/>
        <v>1.1840000000000002E-2</v>
      </c>
      <c r="AO649" s="36">
        <f t="shared" si="202"/>
        <v>-6176.2118055555557</v>
      </c>
      <c r="AP649" s="37">
        <f t="shared" si="197"/>
        <v>-4857.635416666667</v>
      </c>
      <c r="AQ649" s="36">
        <f t="shared" si="203"/>
        <v>-3539.0590277777783</v>
      </c>
      <c r="AT649" s="10"/>
      <c r="BU649" s="1"/>
      <c r="CC649" s="11"/>
      <c r="CD649" s="11"/>
    </row>
    <row r="650" spans="1:82" ht="15" customHeight="1" x14ac:dyDescent="0.25">
      <c r="A650">
        <v>22812</v>
      </c>
      <c r="B650" t="s">
        <v>704</v>
      </c>
      <c r="C650" t="s">
        <v>705</v>
      </c>
      <c r="D650">
        <v>11861</v>
      </c>
      <c r="E650" t="s">
        <v>2</v>
      </c>
      <c r="F650" t="s">
        <v>3</v>
      </c>
      <c r="G650" t="s">
        <v>4</v>
      </c>
      <c r="H650" t="s">
        <v>706</v>
      </c>
      <c r="I650" s="1">
        <v>45014</v>
      </c>
      <c r="J650" s="1">
        <v>45016</v>
      </c>
      <c r="K650" s="1">
        <v>45046</v>
      </c>
      <c r="L650" s="1">
        <v>45046</v>
      </c>
      <c r="M650" s="2">
        <v>1500000</v>
      </c>
      <c r="N650" t="s">
        <v>6</v>
      </c>
      <c r="O650" t="s">
        <v>7</v>
      </c>
      <c r="P650" t="s">
        <v>8</v>
      </c>
      <c r="Q650" s="4"/>
      <c r="R650" s="1">
        <v>45014</v>
      </c>
      <c r="S650" s="1">
        <v>45016</v>
      </c>
      <c r="T650" s="1">
        <v>45046</v>
      </c>
      <c r="U650" s="1">
        <v>45046</v>
      </c>
      <c r="V650" s="5">
        <v>8.3333333333333329E-2</v>
      </c>
      <c r="W650">
        <v>30</v>
      </c>
      <c r="X650" s="6">
        <v>0</v>
      </c>
      <c r="Y650" s="6">
        <v>0</v>
      </c>
      <c r="Z650" s="6">
        <v>-3768.75</v>
      </c>
      <c r="AA650" s="6">
        <v>-3768.75</v>
      </c>
      <c r="AB650">
        <v>0</v>
      </c>
      <c r="AC650">
        <v>0</v>
      </c>
      <c r="AD650" s="7">
        <v>1500000</v>
      </c>
      <c r="AE650" s="13">
        <v>3.015E-2</v>
      </c>
      <c r="AF650" s="8">
        <v>0</v>
      </c>
      <c r="AG650" s="6">
        <v>0</v>
      </c>
      <c r="AH650" s="6">
        <v>0</v>
      </c>
      <c r="AI650" s="9">
        <v>-3768.75</v>
      </c>
      <c r="AJ650" t="s">
        <v>6</v>
      </c>
      <c r="AK650">
        <f t="shared" si="198"/>
        <v>3.0150000000000001</v>
      </c>
      <c r="AL650" s="8">
        <f t="shared" si="199"/>
        <v>4.0149999999999998E-2</v>
      </c>
      <c r="AM650" s="35">
        <f t="shared" si="200"/>
        <v>2.0150000000000001E-2</v>
      </c>
      <c r="AN650" s="4">
        <f t="shared" si="201"/>
        <v>2.0150000000000001E-2</v>
      </c>
      <c r="AO650" s="36">
        <f t="shared" si="202"/>
        <v>-5018.75</v>
      </c>
      <c r="AP650" s="37">
        <f t="shared" si="197"/>
        <v>-3768.75</v>
      </c>
      <c r="AQ650" s="36">
        <f t="shared" si="203"/>
        <v>-2518.75</v>
      </c>
      <c r="AT650" s="10"/>
      <c r="BU650" s="1"/>
      <c r="CC650" s="11"/>
      <c r="CD650" s="11"/>
    </row>
    <row r="651" spans="1:82" ht="15" customHeight="1" x14ac:dyDescent="0.25">
      <c r="A651">
        <v>22813</v>
      </c>
      <c r="B651" t="s">
        <v>704</v>
      </c>
      <c r="C651" t="s">
        <v>705</v>
      </c>
      <c r="D651">
        <v>11861</v>
      </c>
      <c r="E651" t="s">
        <v>2</v>
      </c>
      <c r="F651" t="s">
        <v>3</v>
      </c>
      <c r="G651" t="s">
        <v>4</v>
      </c>
      <c r="H651" t="s">
        <v>706</v>
      </c>
      <c r="I651" s="1">
        <v>45014</v>
      </c>
      <c r="J651" s="1">
        <v>45016</v>
      </c>
      <c r="K651" s="1">
        <v>45048</v>
      </c>
      <c r="L651" s="1">
        <v>45048</v>
      </c>
      <c r="M651" s="2">
        <v>1500000</v>
      </c>
      <c r="N651" t="s">
        <v>6</v>
      </c>
      <c r="O651" t="s">
        <v>7</v>
      </c>
      <c r="P651" t="s">
        <v>8</v>
      </c>
      <c r="Q651" s="4">
        <v>1.4999999999999999E-2</v>
      </c>
      <c r="R651" s="1">
        <v>45014</v>
      </c>
      <c r="S651" s="1">
        <v>45016</v>
      </c>
      <c r="T651" s="1">
        <v>45048</v>
      </c>
      <c r="U651" s="1">
        <v>45048</v>
      </c>
      <c r="V651" s="5">
        <v>8.8888888888888892E-2</v>
      </c>
      <c r="W651">
        <v>32</v>
      </c>
      <c r="X651" s="6">
        <v>0</v>
      </c>
      <c r="Y651" s="6">
        <v>0</v>
      </c>
      <c r="Z651" s="6">
        <v>-4020</v>
      </c>
      <c r="AA651" s="6">
        <v>-4020</v>
      </c>
      <c r="AB651">
        <v>0</v>
      </c>
      <c r="AC651">
        <v>0</v>
      </c>
      <c r="AD651" s="7">
        <v>1500000</v>
      </c>
      <c r="AE651" s="13">
        <v>3.015E-2</v>
      </c>
      <c r="AF651" s="8">
        <v>1.4999999999999999E-2</v>
      </c>
      <c r="AG651" s="6">
        <v>0</v>
      </c>
      <c r="AH651" s="6">
        <v>-2000</v>
      </c>
      <c r="AI651" s="9">
        <v>-6020</v>
      </c>
      <c r="AJ651" t="s">
        <v>6</v>
      </c>
      <c r="AK651">
        <f t="shared" si="198"/>
        <v>3.0150000000000001</v>
      </c>
      <c r="AL651" s="8">
        <f t="shared" si="199"/>
        <v>4.0149999999999998E-2</v>
      </c>
      <c r="AM651" s="35">
        <f t="shared" si="200"/>
        <v>2.0150000000000001E-2</v>
      </c>
      <c r="AN651" s="4">
        <f t="shared" si="201"/>
        <v>2.0150000000000001E-2</v>
      </c>
      <c r="AO651" s="36">
        <f t="shared" si="202"/>
        <v>-7353.3333333333339</v>
      </c>
      <c r="AP651" s="37">
        <f t="shared" si="197"/>
        <v>-6020</v>
      </c>
      <c r="AQ651" s="36">
        <f t="shared" si="203"/>
        <v>-4686.666666666667</v>
      </c>
      <c r="AT651" s="10"/>
      <c r="BU651" s="1"/>
      <c r="CC651" s="11"/>
      <c r="CD651" s="11"/>
    </row>
    <row r="652" spans="1:82" ht="15" customHeight="1" x14ac:dyDescent="0.25">
      <c r="A652">
        <v>22814</v>
      </c>
      <c r="B652" t="s">
        <v>704</v>
      </c>
      <c r="C652" t="s">
        <v>705</v>
      </c>
      <c r="D652">
        <v>11861</v>
      </c>
      <c r="E652" t="s">
        <v>2</v>
      </c>
      <c r="F652" t="s">
        <v>3</v>
      </c>
      <c r="G652" t="s">
        <v>4</v>
      </c>
      <c r="H652" t="s">
        <v>706</v>
      </c>
      <c r="I652" s="1">
        <v>45014</v>
      </c>
      <c r="J652" s="1">
        <v>45048</v>
      </c>
      <c r="K652" s="1">
        <v>45077</v>
      </c>
      <c r="L652" s="1">
        <v>45077</v>
      </c>
      <c r="M652" s="2">
        <v>1468750</v>
      </c>
      <c r="N652" t="s">
        <v>6</v>
      </c>
      <c r="O652" t="s">
        <v>7</v>
      </c>
      <c r="P652" t="s">
        <v>8</v>
      </c>
      <c r="Q652" s="4">
        <v>1.4999999999999999E-2</v>
      </c>
      <c r="R652" s="1">
        <v>45014</v>
      </c>
      <c r="S652" s="1">
        <v>45048</v>
      </c>
      <c r="T652" s="1">
        <v>45077</v>
      </c>
      <c r="U652" s="1">
        <v>45077</v>
      </c>
      <c r="V652" s="5">
        <v>8.0555555555555561E-2</v>
      </c>
      <c r="W652">
        <v>29</v>
      </c>
      <c r="X652" s="6">
        <v>0</v>
      </c>
      <c r="Y652" s="6">
        <v>0</v>
      </c>
      <c r="Z652" s="6">
        <v>-3567.2265625000005</v>
      </c>
      <c r="AA652" s="6">
        <v>-3567.2265625000005</v>
      </c>
      <c r="AB652">
        <v>0</v>
      </c>
      <c r="AC652">
        <v>0</v>
      </c>
      <c r="AD652" s="7">
        <v>1468750</v>
      </c>
      <c r="AE652" s="13">
        <v>3.015E-2</v>
      </c>
      <c r="AF652" s="8">
        <v>1.4999999999999999E-2</v>
      </c>
      <c r="AG652" s="6">
        <v>0</v>
      </c>
      <c r="AH652" s="6">
        <v>-1774.7395833333335</v>
      </c>
      <c r="AI652" s="9">
        <v>-5341.9661458333339</v>
      </c>
      <c r="AJ652" t="s">
        <v>6</v>
      </c>
      <c r="AK652">
        <f t="shared" si="198"/>
        <v>3.0150000000000001</v>
      </c>
      <c r="AL652" s="8">
        <f t="shared" si="199"/>
        <v>4.0149999999999998E-2</v>
      </c>
      <c r="AM652" s="35">
        <f t="shared" si="200"/>
        <v>2.0150000000000001E-2</v>
      </c>
      <c r="AN652" s="4">
        <f t="shared" si="201"/>
        <v>2.0150000000000001E-2</v>
      </c>
      <c r="AO652" s="36">
        <f t="shared" si="202"/>
        <v>-6525.1258680555557</v>
      </c>
      <c r="AP652" s="37">
        <f t="shared" si="197"/>
        <v>-5341.9661458333339</v>
      </c>
      <c r="AQ652" s="36">
        <f t="shared" si="203"/>
        <v>-4158.8064236111113</v>
      </c>
      <c r="AT652" s="10"/>
      <c r="BU652" s="1"/>
      <c r="CC652" s="11"/>
      <c r="CD652" s="11"/>
    </row>
    <row r="653" spans="1:82" ht="15" customHeight="1" x14ac:dyDescent="0.25">
      <c r="A653">
        <v>22815</v>
      </c>
      <c r="B653" t="s">
        <v>704</v>
      </c>
      <c r="C653" t="s">
        <v>705</v>
      </c>
      <c r="D653">
        <v>11861</v>
      </c>
      <c r="E653" t="s">
        <v>2</v>
      </c>
      <c r="F653" t="s">
        <v>3</v>
      </c>
      <c r="G653" t="s">
        <v>4</v>
      </c>
      <c r="H653" t="s">
        <v>706</v>
      </c>
      <c r="I653" s="1">
        <v>45014</v>
      </c>
      <c r="J653" s="1">
        <v>45077</v>
      </c>
      <c r="K653" s="1">
        <v>45107</v>
      </c>
      <c r="L653" s="1">
        <v>45107</v>
      </c>
      <c r="M653" s="2">
        <v>1437500</v>
      </c>
      <c r="N653" t="s">
        <v>6</v>
      </c>
      <c r="O653" t="s">
        <v>7</v>
      </c>
      <c r="P653" t="s">
        <v>8</v>
      </c>
      <c r="Q653" s="4">
        <v>1.4999999999999999E-2</v>
      </c>
      <c r="R653" s="1">
        <v>45014</v>
      </c>
      <c r="S653" s="1">
        <v>45077</v>
      </c>
      <c r="T653" s="1">
        <v>45107</v>
      </c>
      <c r="U653" s="1">
        <v>45107</v>
      </c>
      <c r="V653" s="5">
        <v>8.3333333333333329E-2</v>
      </c>
      <c r="W653">
        <v>30</v>
      </c>
      <c r="X653" s="6">
        <v>0</v>
      </c>
      <c r="Y653" s="6">
        <v>0</v>
      </c>
      <c r="Z653" s="6">
        <v>-3611.71875</v>
      </c>
      <c r="AA653" s="6">
        <v>-3611.71875</v>
      </c>
      <c r="AB653">
        <v>0</v>
      </c>
      <c r="AC653">
        <v>0</v>
      </c>
      <c r="AD653" s="7">
        <v>1437500</v>
      </c>
      <c r="AE653" s="13">
        <v>3.015E-2</v>
      </c>
      <c r="AF653" s="8">
        <v>1.4999999999999999E-2</v>
      </c>
      <c r="AG653" s="6">
        <v>0</v>
      </c>
      <c r="AH653" s="6">
        <v>-1796.875</v>
      </c>
      <c r="AI653" s="9">
        <v>-5408.59375</v>
      </c>
      <c r="AJ653" t="s">
        <v>6</v>
      </c>
      <c r="AK653">
        <f t="shared" si="198"/>
        <v>3.0150000000000001</v>
      </c>
      <c r="AL653" s="8">
        <f t="shared" si="199"/>
        <v>4.0149999999999998E-2</v>
      </c>
      <c r="AM653" s="35">
        <f t="shared" si="200"/>
        <v>2.0150000000000001E-2</v>
      </c>
      <c r="AN653" s="4">
        <f t="shared" si="201"/>
        <v>2.0150000000000001E-2</v>
      </c>
      <c r="AO653" s="36">
        <f t="shared" si="202"/>
        <v>-6606.5104166666661</v>
      </c>
      <c r="AP653" s="37">
        <f t="shared" si="197"/>
        <v>-5408.59375</v>
      </c>
      <c r="AQ653" s="36">
        <f t="shared" si="203"/>
        <v>-4210.677083333333</v>
      </c>
      <c r="AT653" s="10"/>
      <c r="BU653" s="1"/>
      <c r="CC653" s="11"/>
      <c r="CD653" s="11"/>
    </row>
    <row r="654" spans="1:82" ht="15" customHeight="1" x14ac:dyDescent="0.25">
      <c r="A654">
        <v>21007</v>
      </c>
      <c r="B654" t="s">
        <v>707</v>
      </c>
      <c r="C654" t="s">
        <v>708</v>
      </c>
      <c r="D654">
        <v>11866</v>
      </c>
      <c r="E654" t="s">
        <v>2</v>
      </c>
      <c r="F654" t="s">
        <v>3</v>
      </c>
      <c r="G654" t="s">
        <v>4</v>
      </c>
      <c r="H654" t="s">
        <v>435</v>
      </c>
      <c r="I654" s="1">
        <v>44924</v>
      </c>
      <c r="J654" s="1">
        <v>44957</v>
      </c>
      <c r="K654" s="1">
        <v>44985</v>
      </c>
      <c r="L654" s="1">
        <v>44985</v>
      </c>
      <c r="M654" s="2">
        <v>6206666.7800000003</v>
      </c>
      <c r="N654" t="s">
        <v>6</v>
      </c>
      <c r="O654" t="s">
        <v>7</v>
      </c>
      <c r="P654" t="s">
        <v>8</v>
      </c>
      <c r="Q654" s="4">
        <v>1.375E-2</v>
      </c>
      <c r="R654" s="1">
        <v>44924</v>
      </c>
      <c r="S654" s="1">
        <v>44957</v>
      </c>
      <c r="T654" s="1">
        <v>44985</v>
      </c>
      <c r="U654" s="1">
        <v>44985</v>
      </c>
      <c r="V654" s="5">
        <v>7.7777777777777779E-2</v>
      </c>
      <c r="W654">
        <v>28</v>
      </c>
      <c r="X654" s="6">
        <v>0</v>
      </c>
      <c r="Y654" s="6">
        <v>0</v>
      </c>
      <c r="Z654" s="6">
        <v>-10543.057970293336</v>
      </c>
      <c r="AA654" s="6">
        <v>-10543.057970293336</v>
      </c>
      <c r="AB654">
        <v>0</v>
      </c>
      <c r="AC654">
        <v>0</v>
      </c>
      <c r="AD654" s="7">
        <v>6206666.7800000003</v>
      </c>
      <c r="AE654" s="13">
        <v>2.1840000000000002E-2</v>
      </c>
      <c r="AF654" s="8">
        <v>1.375E-2</v>
      </c>
      <c r="AG654" s="6">
        <v>0</v>
      </c>
      <c r="AH654" s="6">
        <v>-6637.6853063888893</v>
      </c>
      <c r="AI654" s="9">
        <v>-17180.743276682224</v>
      </c>
      <c r="AJ654" t="s">
        <v>6</v>
      </c>
      <c r="AK654">
        <f t="shared" si="198"/>
        <v>2.1840000000000002</v>
      </c>
      <c r="AL654" s="8">
        <f t="shared" si="199"/>
        <v>3.184E-2</v>
      </c>
      <c r="AM654" s="35">
        <f t="shared" si="200"/>
        <v>1.1840000000000002E-2</v>
      </c>
      <c r="AN654" s="4">
        <f t="shared" si="201"/>
        <v>1.1840000000000002E-2</v>
      </c>
      <c r="AO654" s="36">
        <f t="shared" si="202"/>
        <v>-22008.150772237779</v>
      </c>
      <c r="AP654" s="37">
        <f t="shared" si="197"/>
        <v>-17180.743276682224</v>
      </c>
      <c r="AQ654" s="36">
        <f t="shared" si="203"/>
        <v>-12353.335781126669</v>
      </c>
      <c r="AT654" s="10"/>
      <c r="BU654" s="1"/>
      <c r="CC654" s="11"/>
      <c r="CD654" s="11"/>
    </row>
    <row r="655" spans="1:82" ht="15" customHeight="1" x14ac:dyDescent="0.25">
      <c r="A655">
        <v>21008</v>
      </c>
      <c r="B655" t="s">
        <v>707</v>
      </c>
      <c r="C655" t="s">
        <v>708</v>
      </c>
      <c r="D655">
        <v>11866</v>
      </c>
      <c r="E655" t="s">
        <v>2</v>
      </c>
      <c r="F655" t="s">
        <v>3</v>
      </c>
      <c r="G655" t="s">
        <v>4</v>
      </c>
      <c r="H655" t="s">
        <v>435</v>
      </c>
      <c r="I655" s="1">
        <v>44924</v>
      </c>
      <c r="J655" s="1">
        <v>44985</v>
      </c>
      <c r="K655" s="1">
        <v>45016</v>
      </c>
      <c r="L655" s="1">
        <v>45016</v>
      </c>
      <c r="M655" s="2">
        <v>6183333.4500000002</v>
      </c>
      <c r="N655" t="s">
        <v>6</v>
      </c>
      <c r="O655" t="s">
        <v>7</v>
      </c>
      <c r="P655" t="s">
        <v>8</v>
      </c>
      <c r="Q655" s="4">
        <v>1.375E-2</v>
      </c>
      <c r="R655" s="1">
        <v>44924</v>
      </c>
      <c r="S655" s="1">
        <v>44985</v>
      </c>
      <c r="T655" s="1">
        <v>45016</v>
      </c>
      <c r="U655" s="1">
        <v>45016</v>
      </c>
      <c r="V655" s="5">
        <v>8.611111111111111E-2</v>
      </c>
      <c r="W655">
        <v>31</v>
      </c>
      <c r="X655" s="6">
        <v>0</v>
      </c>
      <c r="Y655" s="6">
        <v>0</v>
      </c>
      <c r="Z655" s="6">
        <v>-11628.789108300001</v>
      </c>
      <c r="AA655" s="6">
        <v>-11628.789108300001</v>
      </c>
      <c r="AB655">
        <v>0</v>
      </c>
      <c r="AC655">
        <v>0</v>
      </c>
      <c r="AD655" s="7">
        <v>6183333.4500000002</v>
      </c>
      <c r="AE655" s="13">
        <v>2.1840000000000002E-2</v>
      </c>
      <c r="AF655" s="8">
        <v>1.375E-2</v>
      </c>
      <c r="AG655" s="6">
        <v>0</v>
      </c>
      <c r="AH655" s="6">
        <v>-7321.2385640624998</v>
      </c>
      <c r="AI655" s="9">
        <v>-18950.027672362499</v>
      </c>
      <c r="AJ655" t="s">
        <v>6</v>
      </c>
      <c r="AK655">
        <f t="shared" si="198"/>
        <v>2.1840000000000002</v>
      </c>
      <c r="AL655" s="8">
        <f t="shared" si="199"/>
        <v>3.184E-2</v>
      </c>
      <c r="AM655" s="35">
        <f t="shared" si="200"/>
        <v>1.1840000000000002E-2</v>
      </c>
      <c r="AN655" s="4">
        <f t="shared" si="201"/>
        <v>1.1840000000000002E-2</v>
      </c>
      <c r="AO655" s="36">
        <f t="shared" si="202"/>
        <v>-24274.564809862502</v>
      </c>
      <c r="AP655" s="37">
        <f t="shared" si="197"/>
        <v>-18950.027672362499</v>
      </c>
      <c r="AQ655" s="36">
        <f t="shared" si="203"/>
        <v>-13625.4905348625</v>
      </c>
      <c r="AT655" s="10"/>
      <c r="BU655" s="1"/>
      <c r="CC655" s="11"/>
      <c r="CD655" s="11"/>
    </row>
    <row r="656" spans="1:82" ht="15" customHeight="1" x14ac:dyDescent="0.25">
      <c r="A656">
        <v>21009</v>
      </c>
      <c r="B656" t="s">
        <v>707</v>
      </c>
      <c r="C656" t="s">
        <v>708</v>
      </c>
      <c r="D656">
        <v>11866</v>
      </c>
      <c r="E656" t="s">
        <v>2</v>
      </c>
      <c r="F656" t="s">
        <v>3</v>
      </c>
      <c r="G656" t="s">
        <v>4</v>
      </c>
      <c r="H656" t="s">
        <v>435</v>
      </c>
      <c r="I656" s="1">
        <v>45014</v>
      </c>
      <c r="J656" s="1">
        <v>45016</v>
      </c>
      <c r="K656" s="1">
        <v>45046</v>
      </c>
      <c r="L656" s="1">
        <v>45046</v>
      </c>
      <c r="M656" s="2">
        <v>6160000.1200000001</v>
      </c>
      <c r="N656" t="s">
        <v>6</v>
      </c>
      <c r="O656" t="s">
        <v>7</v>
      </c>
      <c r="P656" t="s">
        <v>8</v>
      </c>
      <c r="Q656" s="4">
        <v>1.375E-2</v>
      </c>
      <c r="R656" s="1">
        <v>45014</v>
      </c>
      <c r="S656" s="1">
        <v>45016</v>
      </c>
      <c r="T656" s="1">
        <v>45046</v>
      </c>
      <c r="U656" s="1">
        <v>45046</v>
      </c>
      <c r="V656" s="5">
        <v>8.3333333333333329E-2</v>
      </c>
      <c r="W656">
        <v>30</v>
      </c>
      <c r="X656" s="6">
        <v>0</v>
      </c>
      <c r="Y656" s="6">
        <v>0</v>
      </c>
      <c r="Z656" s="6">
        <v>-15477.000301499998</v>
      </c>
      <c r="AA656" s="6">
        <v>-15477.000301499998</v>
      </c>
      <c r="AB656">
        <v>0</v>
      </c>
      <c r="AC656">
        <v>0</v>
      </c>
      <c r="AD656" s="7">
        <v>6160000.1200000001</v>
      </c>
      <c r="AE656" s="13">
        <v>3.015E-2</v>
      </c>
      <c r="AF656" s="8">
        <v>1.375E-2</v>
      </c>
      <c r="AG656" s="6">
        <v>0</v>
      </c>
      <c r="AH656" s="6">
        <v>-7058.3334708333332</v>
      </c>
      <c r="AI656" s="9">
        <v>-22535.333772333332</v>
      </c>
      <c r="AJ656" t="s">
        <v>6</v>
      </c>
      <c r="AK656">
        <f t="shared" si="198"/>
        <v>3.0150000000000001</v>
      </c>
      <c r="AL656" s="8">
        <f t="shared" si="199"/>
        <v>4.0149999999999998E-2</v>
      </c>
      <c r="AM656" s="35">
        <f t="shared" si="200"/>
        <v>2.0150000000000001E-2</v>
      </c>
      <c r="AN656" s="4">
        <f t="shared" si="201"/>
        <v>2.0150000000000001E-2</v>
      </c>
      <c r="AO656" s="36">
        <f t="shared" si="202"/>
        <v>-27668.667205666665</v>
      </c>
      <c r="AP656" s="37">
        <f t="shared" si="197"/>
        <v>-22535.333772333332</v>
      </c>
      <c r="AQ656" s="36">
        <f t="shared" si="203"/>
        <v>-17402.000338999998</v>
      </c>
      <c r="AT656" s="10"/>
      <c r="BU656" s="1"/>
      <c r="CC656" s="11"/>
      <c r="CD656" s="11"/>
    </row>
    <row r="657" spans="1:82" ht="15" customHeight="1" x14ac:dyDescent="0.25">
      <c r="A657">
        <v>21010</v>
      </c>
      <c r="B657" t="s">
        <v>707</v>
      </c>
      <c r="C657" t="s">
        <v>708</v>
      </c>
      <c r="D657">
        <v>11866</v>
      </c>
      <c r="E657" t="s">
        <v>2</v>
      </c>
      <c r="F657" t="s">
        <v>3</v>
      </c>
      <c r="G657" t="s">
        <v>4</v>
      </c>
      <c r="H657" t="s">
        <v>435</v>
      </c>
      <c r="I657" s="1">
        <v>45014</v>
      </c>
      <c r="J657" s="1">
        <v>45046</v>
      </c>
      <c r="K657" s="1">
        <v>45077</v>
      </c>
      <c r="L657" s="1">
        <v>45077</v>
      </c>
      <c r="M657" s="2">
        <v>6136666.79</v>
      </c>
      <c r="N657" t="s">
        <v>6</v>
      </c>
      <c r="O657" t="s">
        <v>7</v>
      </c>
      <c r="P657" t="s">
        <v>8</v>
      </c>
      <c r="Q657" s="4">
        <v>1.375E-2</v>
      </c>
      <c r="R657" s="1">
        <v>45014</v>
      </c>
      <c r="S657" s="1">
        <v>45046</v>
      </c>
      <c r="T657" s="1">
        <v>45077</v>
      </c>
      <c r="U657" s="1">
        <v>45077</v>
      </c>
      <c r="V657" s="5">
        <v>8.611111111111111E-2</v>
      </c>
      <c r="W657">
        <v>31</v>
      </c>
      <c r="X657" s="6">
        <v>0</v>
      </c>
      <c r="Y657" s="6">
        <v>0</v>
      </c>
      <c r="Z657" s="6">
        <v>-15932.321153537499</v>
      </c>
      <c r="AA657" s="6">
        <v>-15932.321153537499</v>
      </c>
      <c r="AB657">
        <v>0</v>
      </c>
      <c r="AC657">
        <v>0</v>
      </c>
      <c r="AD657" s="7">
        <v>6136666.79</v>
      </c>
      <c r="AE657" s="13">
        <v>3.015E-2</v>
      </c>
      <c r="AF657" s="8">
        <v>1.375E-2</v>
      </c>
      <c r="AG657" s="6">
        <v>0</v>
      </c>
      <c r="AH657" s="6">
        <v>-7265.9839423263893</v>
      </c>
      <c r="AI657" s="9">
        <v>-23198.305095863889</v>
      </c>
      <c r="AJ657" t="s">
        <v>6</v>
      </c>
      <c r="AK657">
        <f t="shared" si="198"/>
        <v>3.0150000000000001</v>
      </c>
      <c r="AL657" s="8">
        <f t="shared" si="199"/>
        <v>4.0149999999999998E-2</v>
      </c>
      <c r="AM657" s="35">
        <f t="shared" si="200"/>
        <v>2.0150000000000001E-2</v>
      </c>
      <c r="AN657" s="4">
        <f t="shared" si="201"/>
        <v>2.0150000000000001E-2</v>
      </c>
      <c r="AO657" s="36">
        <f t="shared" si="202"/>
        <v>-28482.657053919444</v>
      </c>
      <c r="AP657" s="37">
        <f t="shared" si="197"/>
        <v>-23198.305095863889</v>
      </c>
      <c r="AQ657" s="36">
        <f t="shared" si="203"/>
        <v>-17913.953137808334</v>
      </c>
      <c r="AT657" s="10"/>
      <c r="BU657" s="1"/>
      <c r="CC657" s="11"/>
      <c r="CD657" s="11"/>
    </row>
    <row r="658" spans="1:82" ht="15" customHeight="1" x14ac:dyDescent="0.25">
      <c r="A658">
        <v>21011</v>
      </c>
      <c r="B658" t="s">
        <v>707</v>
      </c>
      <c r="C658" t="s">
        <v>708</v>
      </c>
      <c r="D658">
        <v>11866</v>
      </c>
      <c r="E658" t="s">
        <v>2</v>
      </c>
      <c r="F658" t="s">
        <v>3</v>
      </c>
      <c r="G658" t="s">
        <v>4</v>
      </c>
      <c r="H658" t="s">
        <v>435</v>
      </c>
      <c r="I658" s="1">
        <v>45014</v>
      </c>
      <c r="J658" s="1">
        <v>45077</v>
      </c>
      <c r="K658" s="1">
        <v>45107</v>
      </c>
      <c r="L658" s="1">
        <v>45107</v>
      </c>
      <c r="M658" s="2">
        <v>6113333.46</v>
      </c>
      <c r="N658" t="s">
        <v>6</v>
      </c>
      <c r="O658" t="s">
        <v>7</v>
      </c>
      <c r="P658" t="s">
        <v>8</v>
      </c>
      <c r="Q658" s="4">
        <v>1.375E-2</v>
      </c>
      <c r="R658" s="1">
        <v>45014</v>
      </c>
      <c r="S658" s="1">
        <v>45077</v>
      </c>
      <c r="T658" s="1">
        <v>45107</v>
      </c>
      <c r="U658" s="1">
        <v>45107</v>
      </c>
      <c r="V658" s="5">
        <v>8.3333333333333329E-2</v>
      </c>
      <c r="W658">
        <v>30</v>
      </c>
      <c r="X658" s="6">
        <v>0</v>
      </c>
      <c r="Y658" s="6">
        <v>0</v>
      </c>
      <c r="Z658" s="6">
        <v>-15359.75031825</v>
      </c>
      <c r="AA658" s="6">
        <v>-15359.75031825</v>
      </c>
      <c r="AB658">
        <v>0</v>
      </c>
      <c r="AC658">
        <v>0</v>
      </c>
      <c r="AD658" s="7">
        <v>6113333.46</v>
      </c>
      <c r="AE658" s="13">
        <v>3.015E-2</v>
      </c>
      <c r="AF658" s="8">
        <v>1.375E-2</v>
      </c>
      <c r="AG658" s="6">
        <v>0</v>
      </c>
      <c r="AH658" s="6">
        <v>-7004.8612562499993</v>
      </c>
      <c r="AI658" s="9">
        <v>-22364.611574499999</v>
      </c>
      <c r="AJ658" t="s">
        <v>6</v>
      </c>
      <c r="AK658">
        <f t="shared" si="198"/>
        <v>3.0150000000000001</v>
      </c>
      <c r="AL658" s="8">
        <f t="shared" si="199"/>
        <v>4.0149999999999998E-2</v>
      </c>
      <c r="AM658" s="35">
        <f t="shared" si="200"/>
        <v>2.0150000000000001E-2</v>
      </c>
      <c r="AN658" s="4">
        <f t="shared" si="201"/>
        <v>2.0150000000000001E-2</v>
      </c>
      <c r="AO658" s="36">
        <f t="shared" si="202"/>
        <v>-27459.056124499999</v>
      </c>
      <c r="AP658" s="37">
        <f t="shared" si="197"/>
        <v>-22364.611574499999</v>
      </c>
      <c r="AQ658" s="36">
        <f t="shared" si="203"/>
        <v>-17270.167024499999</v>
      </c>
      <c r="AT658" s="10"/>
      <c r="BU658" s="1"/>
      <c r="CC658" s="11"/>
      <c r="CD658" s="11"/>
    </row>
    <row r="659" spans="1:82" ht="15" customHeight="1" x14ac:dyDescent="0.25">
      <c r="A659">
        <v>23208</v>
      </c>
      <c r="B659" t="s">
        <v>709</v>
      </c>
      <c r="C659" t="s">
        <v>710</v>
      </c>
      <c r="D659">
        <v>11867</v>
      </c>
      <c r="E659" t="s">
        <v>2</v>
      </c>
      <c r="F659" t="s">
        <v>3</v>
      </c>
      <c r="G659" t="s">
        <v>4</v>
      </c>
      <c r="H659" t="s">
        <v>679</v>
      </c>
      <c r="I659" s="1">
        <v>45013</v>
      </c>
      <c r="J659" s="1">
        <v>45015</v>
      </c>
      <c r="K659" s="1">
        <v>45107</v>
      </c>
      <c r="L659" s="1">
        <v>45107</v>
      </c>
      <c r="M659" s="2">
        <v>13839196</v>
      </c>
      <c r="N659" t="s">
        <v>6</v>
      </c>
      <c r="O659" t="s">
        <v>7</v>
      </c>
      <c r="P659" t="s">
        <v>8</v>
      </c>
      <c r="Q659" s="4">
        <v>1.1900000000000001E-2</v>
      </c>
      <c r="R659" s="1">
        <v>45013</v>
      </c>
      <c r="S659" s="1">
        <v>45015</v>
      </c>
      <c r="T659" s="1">
        <v>45107</v>
      </c>
      <c r="U659" s="1">
        <v>45107</v>
      </c>
      <c r="V659" s="5">
        <v>0.25555555555555554</v>
      </c>
      <c r="W659">
        <v>92</v>
      </c>
      <c r="X659" s="6">
        <v>0</v>
      </c>
      <c r="Y659" s="6">
        <v>0</v>
      </c>
      <c r="Z659" s="6">
        <v>-105746.83432444444</v>
      </c>
      <c r="AA659" s="6">
        <v>-105746.83432444444</v>
      </c>
      <c r="AB659">
        <v>0</v>
      </c>
      <c r="AC659">
        <v>0</v>
      </c>
      <c r="AD659" s="7">
        <v>13839196</v>
      </c>
      <c r="AE659" s="13">
        <v>2.9900000000000003E-2</v>
      </c>
      <c r="AF659" s="8">
        <v>1.1900000000000001E-2</v>
      </c>
      <c r="AG659" s="6">
        <v>0</v>
      </c>
      <c r="AH659" s="6">
        <v>-42086.532724444449</v>
      </c>
      <c r="AI659" s="9">
        <v>-147833.36704888887</v>
      </c>
      <c r="AJ659" t="s">
        <v>6</v>
      </c>
      <c r="AK659">
        <f t="shared" si="198"/>
        <v>2.99</v>
      </c>
      <c r="AL659" s="8">
        <f t="shared" si="199"/>
        <v>3.9900000000000005E-2</v>
      </c>
      <c r="AM659" s="35">
        <f t="shared" si="200"/>
        <v>1.9900000000000001E-2</v>
      </c>
      <c r="AN659" s="4">
        <f t="shared" si="201"/>
        <v>1.9900000000000001E-2</v>
      </c>
      <c r="AO659" s="36">
        <f t="shared" si="202"/>
        <v>-183200.20127111112</v>
      </c>
      <c r="AP659" s="37">
        <f t="shared" si="197"/>
        <v>-147833.36704888887</v>
      </c>
      <c r="AQ659" s="36">
        <f t="shared" si="203"/>
        <v>-112466.53282666666</v>
      </c>
      <c r="AT659" s="10"/>
      <c r="BU659" s="1"/>
      <c r="CC659" s="11"/>
      <c r="CD659" s="11"/>
    </row>
    <row r="660" spans="1:82" ht="15" customHeight="1" x14ac:dyDescent="0.25">
      <c r="A660">
        <v>7202</v>
      </c>
      <c r="B660" t="s">
        <v>1500</v>
      </c>
      <c r="C660" t="s">
        <v>1501</v>
      </c>
      <c r="D660">
        <v>11871</v>
      </c>
      <c r="E660" t="s">
        <v>2</v>
      </c>
      <c r="F660" t="s">
        <v>3</v>
      </c>
      <c r="G660" t="s">
        <v>4</v>
      </c>
      <c r="H660" t="s">
        <v>823</v>
      </c>
      <c r="I660" s="1">
        <v>44952</v>
      </c>
      <c r="J660" s="1">
        <v>44956</v>
      </c>
      <c r="K660" s="1">
        <v>44957</v>
      </c>
      <c r="L660" s="1">
        <v>44957</v>
      </c>
      <c r="M660" s="2">
        <v>5256000</v>
      </c>
      <c r="N660" t="s">
        <v>6</v>
      </c>
      <c r="O660" t="s">
        <v>7</v>
      </c>
      <c r="P660" t="s">
        <v>8</v>
      </c>
      <c r="Q660" s="4">
        <v>1.7999999999999999E-2</v>
      </c>
      <c r="R660" s="1">
        <v>44952</v>
      </c>
      <c r="S660" s="1">
        <v>44956</v>
      </c>
      <c r="T660" s="1">
        <v>44957</v>
      </c>
      <c r="U660" s="1">
        <v>44957</v>
      </c>
      <c r="V660" s="5">
        <v>2.7777777777777779E-3</v>
      </c>
      <c r="W660">
        <v>1</v>
      </c>
      <c r="X660" s="6">
        <v>0</v>
      </c>
      <c r="Y660" s="6">
        <v>0</v>
      </c>
      <c r="Z660" s="6">
        <v>-360.32800000000003</v>
      </c>
      <c r="AA660" s="6">
        <v>-360.32800000000003</v>
      </c>
      <c r="AB660">
        <v>0</v>
      </c>
      <c r="AC660">
        <v>0</v>
      </c>
      <c r="AD660" s="7">
        <v>5256000</v>
      </c>
      <c r="AE660" s="13">
        <v>2.4680000000000001E-2</v>
      </c>
      <c r="AF660" s="8">
        <v>1.7999999999999999E-2</v>
      </c>
      <c r="AG660" s="6">
        <v>0</v>
      </c>
      <c r="AH660" s="6">
        <v>-262.8</v>
      </c>
      <c r="AI660" s="9">
        <v>-623.12800000000004</v>
      </c>
      <c r="AJ660" t="s">
        <v>6</v>
      </c>
      <c r="AK660">
        <f t="shared" si="198"/>
        <v>2.468</v>
      </c>
      <c r="AL660" s="8">
        <f t="shared" si="199"/>
        <v>3.4680000000000002E-2</v>
      </c>
      <c r="AM660" s="35">
        <f t="shared" si="200"/>
        <v>1.468E-2</v>
      </c>
      <c r="AN660" s="4">
        <f t="shared" si="201"/>
        <v>1.468E-2</v>
      </c>
      <c r="AO660" s="36">
        <f t="shared" si="202"/>
        <v>-769.12800000000004</v>
      </c>
      <c r="AP660" s="37">
        <f t="shared" si="197"/>
        <v>-623.12800000000004</v>
      </c>
      <c r="AQ660" s="36">
        <f t="shared" si="203"/>
        <v>-477.12800000000004</v>
      </c>
      <c r="AT660" s="10"/>
      <c r="BU660" s="1"/>
      <c r="CC660" s="11"/>
      <c r="CD660" s="11"/>
    </row>
    <row r="661" spans="1:82" ht="15" customHeight="1" x14ac:dyDescent="0.25">
      <c r="A661">
        <v>23343</v>
      </c>
      <c r="B661" t="s">
        <v>715</v>
      </c>
      <c r="C661" t="s">
        <v>716</v>
      </c>
      <c r="D661">
        <v>11874</v>
      </c>
      <c r="E661" t="s">
        <v>2</v>
      </c>
      <c r="F661" t="s">
        <v>3</v>
      </c>
      <c r="G661" t="s">
        <v>4</v>
      </c>
      <c r="H661" t="s">
        <v>679</v>
      </c>
      <c r="I661" s="1">
        <v>45014</v>
      </c>
      <c r="J661" s="1">
        <v>45016</v>
      </c>
      <c r="K661" s="1">
        <v>45107</v>
      </c>
      <c r="L661" s="1">
        <v>45107</v>
      </c>
      <c r="M661" s="2">
        <v>5576271.1600000001</v>
      </c>
      <c r="N661" t="s">
        <v>6</v>
      </c>
      <c r="O661" t="s">
        <v>7</v>
      </c>
      <c r="P661" t="s">
        <v>8</v>
      </c>
      <c r="Q661" s="4">
        <v>1.4E-2</v>
      </c>
      <c r="R661" s="1">
        <v>45014</v>
      </c>
      <c r="S661" s="1">
        <v>45016</v>
      </c>
      <c r="T661" s="1">
        <v>45107</v>
      </c>
      <c r="U661" s="1">
        <v>45107</v>
      </c>
      <c r="V661" s="5">
        <v>0.25277777777777777</v>
      </c>
      <c r="W661">
        <v>91</v>
      </c>
      <c r="X661" s="6">
        <v>0</v>
      </c>
      <c r="Y661" s="6">
        <v>0</v>
      </c>
      <c r="Z661" s="6">
        <v>-42498.156578150003</v>
      </c>
      <c r="AA661" s="6">
        <v>-42498.156578150003</v>
      </c>
      <c r="AB661">
        <v>0</v>
      </c>
      <c r="AC661">
        <v>0</v>
      </c>
      <c r="AD661" s="7">
        <v>5576271.1600000001</v>
      </c>
      <c r="AE661" s="13">
        <v>3.015E-2</v>
      </c>
      <c r="AF661" s="8">
        <v>1.4E-2</v>
      </c>
      <c r="AG661" s="6">
        <v>0</v>
      </c>
      <c r="AH661" s="6">
        <v>-19733.804049555558</v>
      </c>
      <c r="AI661" s="9">
        <v>-62231.960627705557</v>
      </c>
      <c r="AJ661" t="s">
        <v>6</v>
      </c>
      <c r="AK661">
        <f t="shared" si="198"/>
        <v>3.0150000000000001</v>
      </c>
      <c r="AL661" s="8">
        <f t="shared" si="199"/>
        <v>4.0149999999999998E-2</v>
      </c>
      <c r="AM661" s="35">
        <f t="shared" si="200"/>
        <v>2.0150000000000001E-2</v>
      </c>
      <c r="AN661" s="4">
        <f t="shared" si="201"/>
        <v>2.0150000000000001E-2</v>
      </c>
      <c r="AO661" s="36">
        <f t="shared" si="202"/>
        <v>-76327.534948816654</v>
      </c>
      <c r="AP661" s="37">
        <f t="shared" si="197"/>
        <v>-62231.960627705557</v>
      </c>
      <c r="AQ661" s="36">
        <f t="shared" si="203"/>
        <v>-48136.386306594439</v>
      </c>
      <c r="AT661" s="10"/>
      <c r="BU661" s="1"/>
      <c r="CC661" s="11"/>
      <c r="CD661" s="11"/>
    </row>
    <row r="662" spans="1:82" ht="15" customHeight="1" x14ac:dyDescent="0.25">
      <c r="A662">
        <v>23289</v>
      </c>
      <c r="B662" t="s">
        <v>717</v>
      </c>
      <c r="C662" t="s">
        <v>718</v>
      </c>
      <c r="D662">
        <v>11878</v>
      </c>
      <c r="E662" t="s">
        <v>2</v>
      </c>
      <c r="F662" t="s">
        <v>3</v>
      </c>
      <c r="G662" t="s">
        <v>4</v>
      </c>
      <c r="H662" t="s">
        <v>719</v>
      </c>
      <c r="I662" s="1">
        <v>45014</v>
      </c>
      <c r="J662" s="1">
        <v>45016</v>
      </c>
      <c r="K662" s="1">
        <v>45107</v>
      </c>
      <c r="L662" s="1">
        <v>45107</v>
      </c>
      <c r="M662" s="2">
        <v>25000000.039999999</v>
      </c>
      <c r="N662" t="s">
        <v>6</v>
      </c>
      <c r="O662" t="s">
        <v>7</v>
      </c>
      <c r="P662" t="s">
        <v>8</v>
      </c>
      <c r="Q662" s="4">
        <v>1.6E-2</v>
      </c>
      <c r="R662" s="1">
        <v>45014</v>
      </c>
      <c r="S662" s="1">
        <v>45016</v>
      </c>
      <c r="T662" s="1">
        <v>45107</v>
      </c>
      <c r="U662" s="1">
        <v>45107</v>
      </c>
      <c r="V662" s="5">
        <v>0.25277777777777777</v>
      </c>
      <c r="W662">
        <v>91</v>
      </c>
      <c r="X662" s="6">
        <v>0</v>
      </c>
      <c r="Y662" s="6">
        <v>0</v>
      </c>
      <c r="Z662" s="6">
        <v>-190531.25030484999</v>
      </c>
      <c r="AA662" s="6">
        <v>-190531.25030484999</v>
      </c>
      <c r="AB662">
        <v>0</v>
      </c>
      <c r="AC662">
        <v>0</v>
      </c>
      <c r="AD662" s="7">
        <v>25000000.039999999</v>
      </c>
      <c r="AE662" s="13">
        <v>3.015E-2</v>
      </c>
      <c r="AF662" s="8">
        <v>1.6E-2</v>
      </c>
      <c r="AG662" s="6">
        <v>0</v>
      </c>
      <c r="AH662" s="6">
        <v>-101111.11127288888</v>
      </c>
      <c r="AI662" s="9">
        <v>-291642.36157773889</v>
      </c>
      <c r="AJ662" t="s">
        <v>6</v>
      </c>
      <c r="AK662">
        <f t="shared" si="198"/>
        <v>3.0150000000000001</v>
      </c>
      <c r="AL662" s="8">
        <f t="shared" si="199"/>
        <v>4.0149999999999998E-2</v>
      </c>
      <c r="AM662" s="35">
        <f t="shared" si="200"/>
        <v>2.0150000000000001E-2</v>
      </c>
      <c r="AN662" s="4">
        <f t="shared" si="201"/>
        <v>2.0150000000000001E-2</v>
      </c>
      <c r="AO662" s="36">
        <f t="shared" si="202"/>
        <v>-354836.8061232944</v>
      </c>
      <c r="AP662" s="37">
        <f t="shared" si="197"/>
        <v>-291642.36157773889</v>
      </c>
      <c r="AQ662" s="36">
        <f t="shared" si="203"/>
        <v>-228447.91703218332</v>
      </c>
      <c r="AT662" s="10"/>
      <c r="BU662" s="1"/>
      <c r="CC662" s="11"/>
      <c r="CD662" s="11"/>
    </row>
    <row r="663" spans="1:82" ht="15" customHeight="1" x14ac:dyDescent="0.25">
      <c r="A663">
        <v>23428</v>
      </c>
      <c r="B663" t="s">
        <v>722</v>
      </c>
      <c r="C663" t="s">
        <v>723</v>
      </c>
      <c r="D663">
        <v>11883</v>
      </c>
      <c r="E663" t="s">
        <v>2</v>
      </c>
      <c r="F663" t="s">
        <v>3</v>
      </c>
      <c r="G663" t="s">
        <v>4</v>
      </c>
      <c r="H663" t="s">
        <v>156</v>
      </c>
      <c r="I663" s="1">
        <v>44951</v>
      </c>
      <c r="J663" s="1">
        <v>44953</v>
      </c>
      <c r="K663" s="1">
        <v>45043</v>
      </c>
      <c r="L663" s="1">
        <v>45043</v>
      </c>
      <c r="M663" s="2">
        <v>24888888.899999999</v>
      </c>
      <c r="N663" t="s">
        <v>6</v>
      </c>
      <c r="O663" t="s">
        <v>7</v>
      </c>
      <c r="P663" t="s">
        <v>8</v>
      </c>
      <c r="Q663" s="4">
        <v>0.05</v>
      </c>
      <c r="R663" s="1">
        <v>44951</v>
      </c>
      <c r="S663" s="1">
        <v>44953</v>
      </c>
      <c r="T663" s="1">
        <v>45043</v>
      </c>
      <c r="U663" s="1">
        <v>45043</v>
      </c>
      <c r="V663" s="5">
        <v>0.25</v>
      </c>
      <c r="W663">
        <v>90</v>
      </c>
      <c r="X663" s="6">
        <v>0</v>
      </c>
      <c r="Y663" s="6">
        <v>0</v>
      </c>
      <c r="Z663" s="6">
        <v>-152942.22229050001</v>
      </c>
      <c r="AA663" s="6">
        <v>-152942.22229050001</v>
      </c>
      <c r="AB663">
        <v>0</v>
      </c>
      <c r="AC663">
        <v>0</v>
      </c>
      <c r="AD663" s="7">
        <v>24888888.899999999</v>
      </c>
      <c r="AE663" s="13">
        <v>2.4580000000000001E-2</v>
      </c>
      <c r="AF663" s="8">
        <v>0.05</v>
      </c>
      <c r="AG663" s="6">
        <v>0</v>
      </c>
      <c r="AH663" s="6">
        <v>-311111.11125000002</v>
      </c>
      <c r="AI663" s="9">
        <v>-464053.33354050003</v>
      </c>
      <c r="AJ663" t="s">
        <v>6</v>
      </c>
      <c r="AK663">
        <f t="shared" si="198"/>
        <v>2.4580000000000002</v>
      </c>
      <c r="AL663" s="8">
        <f t="shared" si="199"/>
        <v>3.458E-2</v>
      </c>
      <c r="AM663" s="35">
        <f t="shared" si="200"/>
        <v>1.4580000000000001E-2</v>
      </c>
      <c r="AN663" s="4">
        <f t="shared" si="201"/>
        <v>1.4580000000000001E-2</v>
      </c>
      <c r="AO663" s="36">
        <f t="shared" si="202"/>
        <v>-526275.55579050002</v>
      </c>
      <c r="AP663" s="37">
        <f t="shared" si="197"/>
        <v>-464053.33354050003</v>
      </c>
      <c r="AQ663" s="36">
        <f t="shared" si="203"/>
        <v>-401831.11129049998</v>
      </c>
      <c r="AT663" s="10"/>
      <c r="BU663" s="1"/>
      <c r="CC663" s="11"/>
      <c r="CD663" s="11"/>
    </row>
    <row r="664" spans="1:82" ht="15" customHeight="1" x14ac:dyDescent="0.25">
      <c r="A664">
        <v>17425</v>
      </c>
      <c r="B664" t="s">
        <v>724</v>
      </c>
      <c r="C664" t="s">
        <v>725</v>
      </c>
      <c r="D664">
        <v>11884</v>
      </c>
      <c r="E664" t="s">
        <v>2</v>
      </c>
      <c r="F664" t="s">
        <v>3</v>
      </c>
      <c r="G664" t="s">
        <v>4</v>
      </c>
      <c r="H664" t="s">
        <v>726</v>
      </c>
      <c r="I664" s="1">
        <v>44915</v>
      </c>
      <c r="J664" s="1">
        <v>44948</v>
      </c>
      <c r="K664" s="1">
        <v>44979</v>
      </c>
      <c r="L664" s="1">
        <v>44979</v>
      </c>
      <c r="M664" s="2">
        <v>1852888.42</v>
      </c>
      <c r="N664" t="s">
        <v>6</v>
      </c>
      <c r="O664" t="s">
        <v>7</v>
      </c>
      <c r="P664" t="s">
        <v>8</v>
      </c>
      <c r="Q664" s="4">
        <v>2.4E-2</v>
      </c>
      <c r="R664" s="1">
        <v>44915</v>
      </c>
      <c r="S664" s="1">
        <v>44948</v>
      </c>
      <c r="T664" s="1">
        <v>44979</v>
      </c>
      <c r="U664" s="1">
        <v>44979</v>
      </c>
      <c r="V664" s="5">
        <v>8.611111111111111E-2</v>
      </c>
      <c r="W664">
        <v>31</v>
      </c>
      <c r="X664" s="6">
        <v>0</v>
      </c>
      <c r="Y664" s="6">
        <v>0</v>
      </c>
      <c r="Z664" s="6">
        <v>-3320.3245795172215</v>
      </c>
      <c r="AA664" s="6">
        <v>-3320.3245795172215</v>
      </c>
      <c r="AB664">
        <v>0</v>
      </c>
      <c r="AC664">
        <v>0</v>
      </c>
      <c r="AD664" s="7">
        <v>1852888.42</v>
      </c>
      <c r="AE664" s="13">
        <v>2.0809999999999999E-2</v>
      </c>
      <c r="AF664" s="8">
        <v>2.4E-2</v>
      </c>
      <c r="AG664" s="6">
        <v>0</v>
      </c>
      <c r="AH664" s="6">
        <v>-3829.3027346666663</v>
      </c>
      <c r="AI664" s="9">
        <v>-7149.6273141838883</v>
      </c>
      <c r="AJ664" t="s">
        <v>6</v>
      </c>
      <c r="AK664">
        <f t="shared" si="198"/>
        <v>2.081</v>
      </c>
      <c r="AL664" s="8">
        <f t="shared" si="199"/>
        <v>3.0809999999999997E-2</v>
      </c>
      <c r="AM664" s="35">
        <f t="shared" si="200"/>
        <v>1.0809999999999998E-2</v>
      </c>
      <c r="AN664" s="4">
        <f t="shared" si="201"/>
        <v>1.0809999999999998E-2</v>
      </c>
      <c r="AO664" s="36">
        <f t="shared" si="202"/>
        <v>-8745.1701202949989</v>
      </c>
      <c r="AP664" s="37">
        <f t="shared" si="197"/>
        <v>-7149.6273141838883</v>
      </c>
      <c r="AQ664" s="36">
        <f t="shared" si="203"/>
        <v>-5554.0845080727777</v>
      </c>
      <c r="AT664" s="10"/>
      <c r="BU664" s="1"/>
      <c r="CC664" s="11"/>
      <c r="CD664" s="11"/>
    </row>
    <row r="665" spans="1:82" ht="15" customHeight="1" x14ac:dyDescent="0.25">
      <c r="A665">
        <v>17426</v>
      </c>
      <c r="B665" t="s">
        <v>724</v>
      </c>
      <c r="C665" t="s">
        <v>725</v>
      </c>
      <c r="D665">
        <v>11884</v>
      </c>
      <c r="E665" t="s">
        <v>2</v>
      </c>
      <c r="F665" t="s">
        <v>3</v>
      </c>
      <c r="G665" t="s">
        <v>4</v>
      </c>
      <c r="H665" t="s">
        <v>726</v>
      </c>
      <c r="I665" s="1">
        <v>44915</v>
      </c>
      <c r="J665" s="1">
        <v>44979</v>
      </c>
      <c r="K665" s="1">
        <v>45007</v>
      </c>
      <c r="L665" s="1">
        <v>45007</v>
      </c>
      <c r="M665" s="2">
        <v>1835044.46</v>
      </c>
      <c r="N665" t="s">
        <v>6</v>
      </c>
      <c r="O665" t="s">
        <v>7</v>
      </c>
      <c r="P665" t="s">
        <v>8</v>
      </c>
      <c r="Q665" s="4">
        <v>2.4E-2</v>
      </c>
      <c r="R665" s="1">
        <v>44915</v>
      </c>
      <c r="S665" s="1">
        <v>44979</v>
      </c>
      <c r="T665" s="1">
        <v>45007</v>
      </c>
      <c r="U665" s="1">
        <v>45007</v>
      </c>
      <c r="V665" s="5">
        <v>7.7777777777777779E-2</v>
      </c>
      <c r="W665">
        <v>28</v>
      </c>
      <c r="X665" s="6">
        <v>0</v>
      </c>
      <c r="Y665" s="6">
        <v>0</v>
      </c>
      <c r="Z665" s="6">
        <v>-2970.1214054244442</v>
      </c>
      <c r="AA665" s="6">
        <v>-2970.1214054244442</v>
      </c>
      <c r="AB665">
        <v>0</v>
      </c>
      <c r="AC665">
        <v>0</v>
      </c>
      <c r="AD665" s="7">
        <v>1835044.46</v>
      </c>
      <c r="AE665" s="13">
        <v>2.0809999999999999E-2</v>
      </c>
      <c r="AF665" s="8">
        <v>2.4E-2</v>
      </c>
      <c r="AG665" s="6">
        <v>0</v>
      </c>
      <c r="AH665" s="6">
        <v>-3425.4163253333336</v>
      </c>
      <c r="AI665" s="9">
        <v>-6395.5377307577783</v>
      </c>
      <c r="AJ665" t="s">
        <v>6</v>
      </c>
      <c r="AK665">
        <f t="shared" si="198"/>
        <v>2.081</v>
      </c>
      <c r="AL665" s="8">
        <f t="shared" si="199"/>
        <v>3.0809999999999997E-2</v>
      </c>
      <c r="AM665" s="35">
        <f t="shared" si="200"/>
        <v>1.0809999999999998E-2</v>
      </c>
      <c r="AN665" s="4">
        <f t="shared" si="201"/>
        <v>1.0809999999999998E-2</v>
      </c>
      <c r="AO665" s="36">
        <f t="shared" si="202"/>
        <v>-7822.7945329799995</v>
      </c>
      <c r="AP665" s="37">
        <f t="shared" si="197"/>
        <v>-6395.5377307577783</v>
      </c>
      <c r="AQ665" s="36">
        <f t="shared" si="203"/>
        <v>-4968.2809285355552</v>
      </c>
      <c r="AT665" s="10"/>
      <c r="BU665" s="1"/>
      <c r="CC665" s="11"/>
      <c r="CD665" s="11"/>
    </row>
    <row r="666" spans="1:82" ht="15" customHeight="1" x14ac:dyDescent="0.25">
      <c r="A666">
        <v>17427</v>
      </c>
      <c r="B666" t="s">
        <v>724</v>
      </c>
      <c r="C666" t="s">
        <v>725</v>
      </c>
      <c r="D666">
        <v>11884</v>
      </c>
      <c r="E666" t="s">
        <v>2</v>
      </c>
      <c r="F666" t="s">
        <v>3</v>
      </c>
      <c r="G666" t="s">
        <v>4</v>
      </c>
      <c r="H666" t="s">
        <v>726</v>
      </c>
      <c r="I666" s="1">
        <v>45005</v>
      </c>
      <c r="J666" s="1">
        <v>45007</v>
      </c>
      <c r="K666" s="1">
        <v>45038</v>
      </c>
      <c r="L666" s="1">
        <v>45038</v>
      </c>
      <c r="M666" s="2">
        <v>1817167.19</v>
      </c>
      <c r="N666" t="s">
        <v>6</v>
      </c>
      <c r="O666" t="s">
        <v>7</v>
      </c>
      <c r="P666" t="s">
        <v>8</v>
      </c>
      <c r="Q666" s="4">
        <v>2.4E-2</v>
      </c>
      <c r="R666" s="1">
        <v>45005</v>
      </c>
      <c r="S666" s="1">
        <v>45007</v>
      </c>
      <c r="T666" s="1">
        <v>45038</v>
      </c>
      <c r="U666" s="1">
        <v>45038</v>
      </c>
      <c r="V666" s="5">
        <v>8.611111111111111E-2</v>
      </c>
      <c r="W666">
        <v>31</v>
      </c>
      <c r="X666" s="6">
        <v>0</v>
      </c>
      <c r="Y666" s="6">
        <v>0</v>
      </c>
      <c r="Z666" s="6">
        <v>-4525.3520254966661</v>
      </c>
      <c r="AA666" s="6">
        <v>-4525.3520254966661</v>
      </c>
      <c r="AB666">
        <v>0</v>
      </c>
      <c r="AC666">
        <v>0</v>
      </c>
      <c r="AD666" s="7">
        <v>1817167.19</v>
      </c>
      <c r="AE666" s="13">
        <v>2.8919999999999998E-2</v>
      </c>
      <c r="AF666" s="8">
        <v>2.4E-2</v>
      </c>
      <c r="AG666" s="6">
        <v>0</v>
      </c>
      <c r="AH666" s="6">
        <v>-3755.4788593333337</v>
      </c>
      <c r="AI666" s="9">
        <v>-8280.8308848300003</v>
      </c>
      <c r="AJ666" t="s">
        <v>6</v>
      </c>
      <c r="AK666">
        <f t="shared" si="198"/>
        <v>2.8919999999999999</v>
      </c>
      <c r="AL666" s="8">
        <f t="shared" si="199"/>
        <v>3.8919999999999996E-2</v>
      </c>
      <c r="AM666" s="35">
        <f t="shared" si="200"/>
        <v>1.8919999999999999E-2</v>
      </c>
      <c r="AN666" s="4">
        <f t="shared" si="201"/>
        <v>1.8919999999999999E-2</v>
      </c>
      <c r="AO666" s="36">
        <f t="shared" si="202"/>
        <v>-9845.6137428855563</v>
      </c>
      <c r="AP666" s="37">
        <f t="shared" si="197"/>
        <v>-8280.8308848300003</v>
      </c>
      <c r="AQ666" s="36">
        <f t="shared" si="203"/>
        <v>-6716.0480267744442</v>
      </c>
      <c r="AT666" s="10"/>
      <c r="BU666" s="1"/>
      <c r="CC666" s="11"/>
      <c r="CD666" s="11"/>
    </row>
    <row r="667" spans="1:82" ht="15" customHeight="1" x14ac:dyDescent="0.25">
      <c r="A667">
        <v>17428</v>
      </c>
      <c r="B667" t="s">
        <v>724</v>
      </c>
      <c r="C667" t="s">
        <v>725</v>
      </c>
      <c r="D667">
        <v>11884</v>
      </c>
      <c r="E667" t="s">
        <v>2</v>
      </c>
      <c r="F667" t="s">
        <v>3</v>
      </c>
      <c r="G667" t="s">
        <v>4</v>
      </c>
      <c r="H667" t="s">
        <v>726</v>
      </c>
      <c r="I667" s="1">
        <v>45005</v>
      </c>
      <c r="J667" s="1">
        <v>45038</v>
      </c>
      <c r="K667" s="1">
        <v>45068</v>
      </c>
      <c r="L667" s="1">
        <v>45068</v>
      </c>
      <c r="M667" s="2">
        <v>1799256.55</v>
      </c>
      <c r="N667" t="s">
        <v>6</v>
      </c>
      <c r="O667" t="s">
        <v>7</v>
      </c>
      <c r="P667" t="s">
        <v>8</v>
      </c>
      <c r="Q667" s="4">
        <v>2.4E-2</v>
      </c>
      <c r="R667" s="1">
        <v>45005</v>
      </c>
      <c r="S667" s="1">
        <v>45038</v>
      </c>
      <c r="T667" s="1">
        <v>45068</v>
      </c>
      <c r="U667" s="1">
        <v>45068</v>
      </c>
      <c r="V667" s="5">
        <v>8.3333333333333329E-2</v>
      </c>
      <c r="W667">
        <v>30</v>
      </c>
      <c r="X667" s="6">
        <v>0</v>
      </c>
      <c r="Y667" s="6">
        <v>0</v>
      </c>
      <c r="Z667" s="6">
        <v>-4336.208285499999</v>
      </c>
      <c r="AA667" s="6">
        <v>-4336.208285499999</v>
      </c>
      <c r="AB667">
        <v>0</v>
      </c>
      <c r="AC667">
        <v>0</v>
      </c>
      <c r="AD667" s="7">
        <v>1799256.55</v>
      </c>
      <c r="AE667" s="13">
        <v>2.8919999999999998E-2</v>
      </c>
      <c r="AF667" s="8">
        <v>2.4E-2</v>
      </c>
      <c r="AG667" s="6">
        <v>0</v>
      </c>
      <c r="AH667" s="6">
        <v>-3598.5131000000001</v>
      </c>
      <c r="AI667" s="9">
        <v>-7934.7213854999991</v>
      </c>
      <c r="AJ667" t="s">
        <v>6</v>
      </c>
      <c r="AK667">
        <f t="shared" si="198"/>
        <v>2.8919999999999999</v>
      </c>
      <c r="AL667" s="8">
        <f t="shared" si="199"/>
        <v>3.8919999999999996E-2</v>
      </c>
      <c r="AM667" s="35">
        <f t="shared" si="200"/>
        <v>1.8919999999999999E-2</v>
      </c>
      <c r="AN667" s="4">
        <f t="shared" si="201"/>
        <v>1.8919999999999999E-2</v>
      </c>
      <c r="AO667" s="36">
        <f t="shared" si="202"/>
        <v>-9434.101843833334</v>
      </c>
      <c r="AP667" s="37">
        <f t="shared" si="197"/>
        <v>-7934.7213854999991</v>
      </c>
      <c r="AQ667" s="36">
        <f t="shared" si="203"/>
        <v>-6435.340927166666</v>
      </c>
      <c r="AT667" s="10"/>
      <c r="BU667" s="1"/>
      <c r="CC667" s="11"/>
      <c r="CD667" s="11"/>
    </row>
    <row r="668" spans="1:82" ht="15" customHeight="1" x14ac:dyDescent="0.25">
      <c r="A668">
        <v>17429</v>
      </c>
      <c r="B668" t="s">
        <v>724</v>
      </c>
      <c r="C668" t="s">
        <v>725</v>
      </c>
      <c r="D668">
        <v>11884</v>
      </c>
      <c r="E668" t="s">
        <v>2</v>
      </c>
      <c r="F668" t="s">
        <v>3</v>
      </c>
      <c r="G668" t="s">
        <v>4</v>
      </c>
      <c r="H668" t="s">
        <v>726</v>
      </c>
      <c r="I668" s="1">
        <v>45005</v>
      </c>
      <c r="J668" s="1">
        <v>45068</v>
      </c>
      <c r="K668" s="1">
        <v>45099</v>
      </c>
      <c r="L668" s="1">
        <v>45099</v>
      </c>
      <c r="M668" s="2">
        <v>1781312.47</v>
      </c>
      <c r="N668" t="s">
        <v>6</v>
      </c>
      <c r="O668" t="s">
        <v>7</v>
      </c>
      <c r="P668" t="s">
        <v>8</v>
      </c>
      <c r="Q668" s="4">
        <v>2.4E-2</v>
      </c>
      <c r="R668" s="1">
        <v>45005</v>
      </c>
      <c r="S668" s="1">
        <v>45068</v>
      </c>
      <c r="T668" s="1">
        <v>45099</v>
      </c>
      <c r="U668" s="1">
        <v>45099</v>
      </c>
      <c r="V668" s="5">
        <v>8.611111111111111E-2</v>
      </c>
      <c r="W668">
        <v>31</v>
      </c>
      <c r="X668" s="6">
        <v>0</v>
      </c>
      <c r="Y668" s="6">
        <v>0</v>
      </c>
      <c r="Z668" s="6">
        <v>-4436.0618211233332</v>
      </c>
      <c r="AA668" s="6">
        <v>-4436.0618211233332</v>
      </c>
      <c r="AB668">
        <v>0</v>
      </c>
      <c r="AC668">
        <v>0</v>
      </c>
      <c r="AD668" s="7">
        <v>1781312.47</v>
      </c>
      <c r="AE668" s="13">
        <v>2.8919999999999998E-2</v>
      </c>
      <c r="AF668" s="8">
        <v>2.4E-2</v>
      </c>
      <c r="AG668" s="6">
        <v>0</v>
      </c>
      <c r="AH668" s="6">
        <v>-3681.379104666667</v>
      </c>
      <c r="AI668" s="9">
        <v>-8117.4409257900006</v>
      </c>
      <c r="AJ668" t="s">
        <v>6</v>
      </c>
      <c r="AK668">
        <f t="shared" si="198"/>
        <v>2.8919999999999999</v>
      </c>
      <c r="AL668" s="8">
        <f t="shared" si="199"/>
        <v>3.8919999999999996E-2</v>
      </c>
      <c r="AM668" s="35">
        <f t="shared" si="200"/>
        <v>1.8919999999999999E-2</v>
      </c>
      <c r="AN668" s="4">
        <f t="shared" si="201"/>
        <v>1.8919999999999999E-2</v>
      </c>
      <c r="AO668" s="36">
        <f t="shared" si="202"/>
        <v>-9651.3488860677771</v>
      </c>
      <c r="AP668" s="37">
        <f t="shared" si="197"/>
        <v>-8117.4409257900006</v>
      </c>
      <c r="AQ668" s="36">
        <f t="shared" si="203"/>
        <v>-6583.5329655122223</v>
      </c>
      <c r="AT668" s="10"/>
      <c r="BU668" s="1"/>
      <c r="CC668" s="11"/>
      <c r="CD668" s="11"/>
    </row>
    <row r="669" spans="1:82" ht="15" customHeight="1" x14ac:dyDescent="0.25">
      <c r="A669">
        <v>13983</v>
      </c>
      <c r="B669" t="s">
        <v>727</v>
      </c>
      <c r="C669" t="s">
        <v>728</v>
      </c>
      <c r="D669">
        <v>11888</v>
      </c>
      <c r="E669" t="s">
        <v>55</v>
      </c>
      <c r="F669" t="s">
        <v>3</v>
      </c>
      <c r="G669" t="s">
        <v>4</v>
      </c>
      <c r="H669" t="s">
        <v>729</v>
      </c>
      <c r="I669" s="1">
        <v>44952</v>
      </c>
      <c r="J669" s="1">
        <v>44956</v>
      </c>
      <c r="K669" s="1">
        <v>44985</v>
      </c>
      <c r="L669" s="1">
        <v>44985</v>
      </c>
      <c r="M669" s="2">
        <v>384615.23</v>
      </c>
      <c r="N669" t="s">
        <v>6</v>
      </c>
      <c r="O669" t="s">
        <v>70</v>
      </c>
      <c r="P669" t="s">
        <v>109</v>
      </c>
      <c r="Q669" s="4">
        <v>3.2500000000000001E-2</v>
      </c>
      <c r="R669" s="1">
        <v>44952</v>
      </c>
      <c r="S669" s="1">
        <v>44956</v>
      </c>
      <c r="T669" s="1">
        <v>44985</v>
      </c>
      <c r="U669" s="1">
        <v>44985</v>
      </c>
      <c r="V669" s="5">
        <v>7.7777777777777779E-2</v>
      </c>
      <c r="W669">
        <v>28</v>
      </c>
      <c r="X669" s="6">
        <v>0</v>
      </c>
      <c r="Y669" s="6">
        <v>0</v>
      </c>
      <c r="Z669" s="6">
        <v>-621.3245365522223</v>
      </c>
      <c r="AA669" s="6">
        <v>-621.3245365522223</v>
      </c>
      <c r="AB669">
        <v>0</v>
      </c>
      <c r="AC669">
        <v>0</v>
      </c>
      <c r="AD669" s="7">
        <v>384615.23</v>
      </c>
      <c r="AE669" s="13">
        <v>2.077E-2</v>
      </c>
      <c r="AF669" s="8">
        <v>3.2500000000000001E-2</v>
      </c>
      <c r="AG669" s="6">
        <v>0</v>
      </c>
      <c r="AH669" s="6">
        <v>-972.22183138888886</v>
      </c>
      <c r="AI669" s="9">
        <v>-1593.5463679411112</v>
      </c>
      <c r="AJ669" t="s">
        <v>6</v>
      </c>
      <c r="AK669">
        <f t="shared" si="198"/>
        <v>2.468</v>
      </c>
      <c r="AL669" s="8">
        <f t="shared" si="199"/>
        <v>3.4680000000000002E-2</v>
      </c>
      <c r="AM669" s="35">
        <f t="shared" si="200"/>
        <v>1.468E-2</v>
      </c>
      <c r="AN669" s="4">
        <f t="shared" si="201"/>
        <v>1.468E-2</v>
      </c>
      <c r="AO669" s="36">
        <f t="shared" si="202"/>
        <v>-2009.6573117755556</v>
      </c>
      <c r="AP669" s="37">
        <f t="shared" si="197"/>
        <v>-1593.5463679411112</v>
      </c>
      <c r="AQ669" s="36">
        <f t="shared" si="203"/>
        <v>-1411.3669539977775</v>
      </c>
      <c r="AT669" s="10"/>
      <c r="BU669" s="1"/>
      <c r="CC669" s="11"/>
      <c r="CD669" s="11"/>
    </row>
    <row r="670" spans="1:82" ht="15" customHeight="1" x14ac:dyDescent="0.25">
      <c r="A670">
        <v>13984</v>
      </c>
      <c r="B670" t="s">
        <v>727</v>
      </c>
      <c r="C670" t="s">
        <v>728</v>
      </c>
      <c r="D670">
        <v>11888</v>
      </c>
      <c r="E670" t="s">
        <v>55</v>
      </c>
      <c r="F670" t="s">
        <v>3</v>
      </c>
      <c r="G670" t="s">
        <v>4</v>
      </c>
      <c r="H670" t="s">
        <v>729</v>
      </c>
      <c r="I670" s="1">
        <v>44981</v>
      </c>
      <c r="J670" s="1">
        <v>44985</v>
      </c>
      <c r="K670" s="1">
        <v>45015</v>
      </c>
      <c r="L670" s="1">
        <v>45015</v>
      </c>
      <c r="M670" s="2">
        <v>376922.92</v>
      </c>
      <c r="N670" t="s">
        <v>6</v>
      </c>
      <c r="O670" t="s">
        <v>70</v>
      </c>
      <c r="P670" t="s">
        <v>109</v>
      </c>
      <c r="Q670" s="4">
        <v>3.2500000000000001E-2</v>
      </c>
      <c r="R670" s="1">
        <v>44981</v>
      </c>
      <c r="S670" s="1">
        <v>44985</v>
      </c>
      <c r="T670" s="1">
        <v>45015</v>
      </c>
      <c r="U670" s="1">
        <v>45015</v>
      </c>
      <c r="V670" s="5">
        <v>8.8888888888888892E-2</v>
      </c>
      <c r="W670">
        <v>32</v>
      </c>
      <c r="X670" s="6">
        <v>0</v>
      </c>
      <c r="Y670" s="6">
        <v>0</v>
      </c>
      <c r="Z670" s="6">
        <v>-813.81846460444444</v>
      </c>
      <c r="AA670" s="6">
        <v>-813.81846460444444</v>
      </c>
      <c r="AB670">
        <v>0</v>
      </c>
      <c r="AC670">
        <v>0</v>
      </c>
      <c r="AD670" s="7">
        <v>376922.92</v>
      </c>
      <c r="AE670" s="13">
        <v>2.4289999999999999E-2</v>
      </c>
      <c r="AF670" s="8">
        <v>3.2500000000000001E-2</v>
      </c>
      <c r="AG670" s="6">
        <v>0</v>
      </c>
      <c r="AH670" s="6">
        <v>-1088.8884355555556</v>
      </c>
      <c r="AI670" s="9">
        <v>-1902.70690016</v>
      </c>
      <c r="AJ670" t="s">
        <v>6</v>
      </c>
      <c r="AK670">
        <f t="shared" si="198"/>
        <v>2.698</v>
      </c>
      <c r="AL670" s="8">
        <f t="shared" si="199"/>
        <v>3.6979999999999999E-2</v>
      </c>
      <c r="AM670" s="35">
        <f t="shared" si="200"/>
        <v>1.6980000000000002E-2</v>
      </c>
      <c r="AN670" s="4">
        <f t="shared" si="201"/>
        <v>1.6980000000000002E-2</v>
      </c>
      <c r="AO670" s="36">
        <f t="shared" si="202"/>
        <v>-2327.87595392</v>
      </c>
      <c r="AP670" s="37">
        <f t="shared" si="197"/>
        <v>-1902.70690016</v>
      </c>
      <c r="AQ670" s="36">
        <f t="shared" si="203"/>
        <v>-1657.790762808889</v>
      </c>
      <c r="AT670" s="10"/>
      <c r="BU670" s="1"/>
      <c r="CC670" s="11"/>
      <c r="CD670" s="11"/>
    </row>
    <row r="671" spans="1:82" ht="15" customHeight="1" x14ac:dyDescent="0.25">
      <c r="A671">
        <v>13985</v>
      </c>
      <c r="B671" t="s">
        <v>727</v>
      </c>
      <c r="C671" t="s">
        <v>728</v>
      </c>
      <c r="D671">
        <v>11888</v>
      </c>
      <c r="E671" t="s">
        <v>55</v>
      </c>
      <c r="F671" t="s">
        <v>3</v>
      </c>
      <c r="G671" t="s">
        <v>4</v>
      </c>
      <c r="H671" t="s">
        <v>729</v>
      </c>
      <c r="I671" s="1">
        <v>45013</v>
      </c>
      <c r="J671" s="1">
        <v>45015</v>
      </c>
      <c r="K671" s="1">
        <v>45046</v>
      </c>
      <c r="L671" s="1">
        <v>45046</v>
      </c>
      <c r="M671" s="2">
        <v>369230.61</v>
      </c>
      <c r="N671" t="s">
        <v>6</v>
      </c>
      <c r="O671" t="s">
        <v>70</v>
      </c>
      <c r="P671" t="s">
        <v>109</v>
      </c>
      <c r="Q671" s="4">
        <v>3.2500000000000001E-2</v>
      </c>
      <c r="R671" s="1">
        <v>45013</v>
      </c>
      <c r="S671" s="1">
        <v>45015</v>
      </c>
      <c r="T671" s="1">
        <v>45046</v>
      </c>
      <c r="U671" s="1">
        <v>45046</v>
      </c>
      <c r="V671" s="5">
        <v>8.3333333333333329E-2</v>
      </c>
      <c r="W671">
        <v>30</v>
      </c>
      <c r="X671" s="6">
        <v>0</v>
      </c>
      <c r="Y671" s="6">
        <v>0</v>
      </c>
      <c r="Z671" s="6">
        <v>-893.53807619999998</v>
      </c>
      <c r="AA671" s="6">
        <v>-893.53807619999998</v>
      </c>
      <c r="AB671">
        <v>0</v>
      </c>
      <c r="AC671">
        <v>0</v>
      </c>
      <c r="AD671" s="7">
        <v>369230.61</v>
      </c>
      <c r="AE671" s="13">
        <v>2.904E-2</v>
      </c>
      <c r="AF671" s="8">
        <v>3.2500000000000001E-2</v>
      </c>
      <c r="AG671" s="6">
        <v>0</v>
      </c>
      <c r="AH671" s="6">
        <v>-999.99956874999998</v>
      </c>
      <c r="AI671" s="9">
        <v>-1893.53764495</v>
      </c>
      <c r="AJ671" t="s">
        <v>6</v>
      </c>
      <c r="AK671">
        <f t="shared" si="198"/>
        <v>2.99</v>
      </c>
      <c r="AL671" s="8">
        <f t="shared" si="199"/>
        <v>3.9900000000000005E-2</v>
      </c>
      <c r="AM671" s="35">
        <f t="shared" si="200"/>
        <v>1.9900000000000001E-2</v>
      </c>
      <c r="AN671" s="4">
        <f t="shared" si="201"/>
        <v>1.9900000000000001E-2</v>
      </c>
      <c r="AO671" s="36">
        <f t="shared" si="202"/>
        <v>-2227.691347</v>
      </c>
      <c r="AP671" s="37">
        <f t="shared" si="197"/>
        <v>-1893.53764495</v>
      </c>
      <c r="AQ671" s="36">
        <f t="shared" si="203"/>
        <v>-1612.3069969999999</v>
      </c>
      <c r="AT671" s="10"/>
      <c r="BU671" s="1"/>
      <c r="CC671" s="11"/>
      <c r="CD671" s="11"/>
    </row>
    <row r="672" spans="1:82" ht="15" customHeight="1" x14ac:dyDescent="0.25">
      <c r="A672">
        <v>13986</v>
      </c>
      <c r="B672" t="s">
        <v>727</v>
      </c>
      <c r="C672" t="s">
        <v>728</v>
      </c>
      <c r="D672">
        <v>11888</v>
      </c>
      <c r="E672" t="s">
        <v>55</v>
      </c>
      <c r="F672" t="s">
        <v>3</v>
      </c>
      <c r="G672" t="s">
        <v>4</v>
      </c>
      <c r="H672" t="s">
        <v>729</v>
      </c>
      <c r="I672" s="1">
        <v>45043</v>
      </c>
      <c r="J672" s="1">
        <v>45046</v>
      </c>
      <c r="K672" s="1">
        <v>45076</v>
      </c>
      <c r="L672" s="1">
        <v>45076</v>
      </c>
      <c r="M672" s="2">
        <v>361538.3</v>
      </c>
      <c r="N672" t="s">
        <v>6</v>
      </c>
      <c r="O672" t="s">
        <v>70</v>
      </c>
      <c r="P672" t="s">
        <v>109</v>
      </c>
      <c r="Q672" s="4">
        <v>3.2500000000000001E-2</v>
      </c>
      <c r="R672" s="1">
        <v>45043</v>
      </c>
      <c r="S672" s="1">
        <v>45046</v>
      </c>
      <c r="T672" s="1">
        <v>45076</v>
      </c>
      <c r="U672" s="1">
        <v>45076</v>
      </c>
      <c r="V672" s="5">
        <v>8.3333333333333329E-2</v>
      </c>
      <c r="W672">
        <v>30</v>
      </c>
      <c r="X672" s="6">
        <v>0</v>
      </c>
      <c r="Y672" s="6">
        <v>0</v>
      </c>
      <c r="Z672" s="6">
        <v>-914.99318091666657</v>
      </c>
      <c r="AA672" s="6">
        <v>-914.99318091666657</v>
      </c>
      <c r="AB672">
        <v>0</v>
      </c>
      <c r="AC672">
        <v>0</v>
      </c>
      <c r="AD672" s="7">
        <v>361538.3</v>
      </c>
      <c r="AE672" s="13">
        <v>3.0369999999999998E-2</v>
      </c>
      <c r="AF672" s="8">
        <v>3.2500000000000001E-2</v>
      </c>
      <c r="AG672" s="6">
        <v>0</v>
      </c>
      <c r="AH672" s="6">
        <v>-979.16622916666665</v>
      </c>
      <c r="AI672" s="9">
        <v>-1894.1594100833331</v>
      </c>
      <c r="AJ672" t="s">
        <v>6</v>
      </c>
      <c r="AK672">
        <f t="shared" si="198"/>
        <v>3.25</v>
      </c>
      <c r="AL672" s="8">
        <f t="shared" si="199"/>
        <v>4.2500000000000003E-2</v>
      </c>
      <c r="AM672" s="35">
        <f t="shared" si="200"/>
        <v>2.2499999999999999E-2</v>
      </c>
      <c r="AN672" s="4">
        <f t="shared" si="201"/>
        <v>2.2499999999999999E-2</v>
      </c>
      <c r="AO672" s="36">
        <f t="shared" si="202"/>
        <v>-2259.6143750000001</v>
      </c>
      <c r="AP672" s="37">
        <f t="shared" si="197"/>
        <v>-1894.1594100833331</v>
      </c>
      <c r="AQ672" s="36">
        <f t="shared" si="203"/>
        <v>-1657.0505416666665</v>
      </c>
      <c r="AT672" s="10"/>
      <c r="BU672" s="1"/>
      <c r="CC672" s="11"/>
      <c r="CD672" s="11"/>
    </row>
    <row r="673" spans="1:82" ht="15" customHeight="1" x14ac:dyDescent="0.25">
      <c r="A673">
        <v>13987</v>
      </c>
      <c r="B673" t="s">
        <v>727</v>
      </c>
      <c r="C673" t="s">
        <v>728</v>
      </c>
      <c r="D673">
        <v>11888</v>
      </c>
      <c r="E673" t="s">
        <v>55</v>
      </c>
      <c r="F673" t="s">
        <v>3</v>
      </c>
      <c r="G673" t="s">
        <v>4</v>
      </c>
      <c r="H673" t="s">
        <v>729</v>
      </c>
      <c r="I673" s="1">
        <v>45072</v>
      </c>
      <c r="J673" s="1">
        <v>45076</v>
      </c>
      <c r="K673" s="1">
        <v>45107</v>
      </c>
      <c r="L673" s="1">
        <v>45107</v>
      </c>
      <c r="M673" s="2">
        <v>353845.99</v>
      </c>
      <c r="N673" t="s">
        <v>6</v>
      </c>
      <c r="O673" t="s">
        <v>70</v>
      </c>
      <c r="P673" t="s">
        <v>109</v>
      </c>
      <c r="Q673" s="4">
        <v>3.2500000000000001E-2</v>
      </c>
      <c r="R673" s="1">
        <v>45072</v>
      </c>
      <c r="S673" s="1">
        <v>45076</v>
      </c>
      <c r="T673" s="1">
        <v>45107</v>
      </c>
      <c r="U673" s="1">
        <v>45107</v>
      </c>
      <c r="V673" s="5">
        <v>8.3333333333333329E-2</v>
      </c>
      <c r="W673">
        <v>30</v>
      </c>
      <c r="X673" s="6">
        <v>0</v>
      </c>
      <c r="Y673" s="6">
        <v>0</v>
      </c>
      <c r="Z673" s="6">
        <v>-943.29443500833315</v>
      </c>
      <c r="AA673" s="6">
        <v>-943.29443500833315</v>
      </c>
      <c r="AB673">
        <v>0</v>
      </c>
      <c r="AC673">
        <v>0</v>
      </c>
      <c r="AD673" s="7">
        <v>353845.99</v>
      </c>
      <c r="AE673" s="13">
        <v>3.1989999999999998E-2</v>
      </c>
      <c r="AF673" s="8">
        <v>3.2500000000000001E-2</v>
      </c>
      <c r="AG673" s="6">
        <v>0</v>
      </c>
      <c r="AH673" s="6">
        <v>-958.33288958333333</v>
      </c>
      <c r="AI673" s="9">
        <v>-1901.6273245916664</v>
      </c>
      <c r="AJ673" t="s">
        <v>6</v>
      </c>
      <c r="AK673">
        <f t="shared" si="198"/>
        <v>3.4620000000000002</v>
      </c>
      <c r="AL673" s="8">
        <f t="shared" si="199"/>
        <v>4.4620000000000007E-2</v>
      </c>
      <c r="AM673" s="35">
        <f t="shared" si="200"/>
        <v>2.4620000000000003E-2</v>
      </c>
      <c r="AN673" s="4">
        <f t="shared" si="201"/>
        <v>2.4620000000000003E-2</v>
      </c>
      <c r="AO673" s="36">
        <f t="shared" si="202"/>
        <v>-2274.0502290666668</v>
      </c>
      <c r="AP673" s="37">
        <f t="shared" si="197"/>
        <v>-1901.6273245916664</v>
      </c>
      <c r="AQ673" s="36">
        <f t="shared" si="203"/>
        <v>-1684.3069123999999</v>
      </c>
      <c r="AT673" s="10"/>
      <c r="BU673" s="1"/>
      <c r="CC673" s="11"/>
      <c r="CD673" s="11"/>
    </row>
    <row r="674" spans="1:82" ht="15" customHeight="1" x14ac:dyDescent="0.25">
      <c r="A674">
        <v>14605</v>
      </c>
      <c r="B674" t="s">
        <v>730</v>
      </c>
      <c r="C674" t="s">
        <v>731</v>
      </c>
      <c r="D674">
        <v>11889</v>
      </c>
      <c r="E674" t="s">
        <v>2</v>
      </c>
      <c r="F674" t="s">
        <v>3</v>
      </c>
      <c r="G674" t="s">
        <v>4</v>
      </c>
      <c r="H674" t="s">
        <v>590</v>
      </c>
      <c r="I674" s="1">
        <v>45013</v>
      </c>
      <c r="J674" s="1">
        <v>45015</v>
      </c>
      <c r="K674" s="1">
        <v>45107</v>
      </c>
      <c r="L674" s="1">
        <v>45107</v>
      </c>
      <c r="M674" s="2">
        <v>369788</v>
      </c>
      <c r="N674" t="s">
        <v>6</v>
      </c>
      <c r="O674" t="s">
        <v>7</v>
      </c>
      <c r="P674" t="s">
        <v>8</v>
      </c>
      <c r="Q674" s="4">
        <v>1.35E-2</v>
      </c>
      <c r="R674" s="1">
        <v>45013</v>
      </c>
      <c r="S674" s="1">
        <v>45015</v>
      </c>
      <c r="T674" s="1">
        <v>45107</v>
      </c>
      <c r="U674" s="1">
        <v>45107</v>
      </c>
      <c r="V674" s="5">
        <v>0.25555555555555554</v>
      </c>
      <c r="W674">
        <v>92</v>
      </c>
      <c r="X674" s="6">
        <v>0</v>
      </c>
      <c r="Y674" s="6">
        <v>0</v>
      </c>
      <c r="Z674" s="6">
        <v>-2825.5911955555553</v>
      </c>
      <c r="AA674" s="6">
        <v>-2825.5911955555553</v>
      </c>
      <c r="AB674">
        <v>0</v>
      </c>
      <c r="AC674">
        <v>0</v>
      </c>
      <c r="AD674" s="7">
        <v>369788</v>
      </c>
      <c r="AE674" s="13">
        <v>2.9900000000000003E-2</v>
      </c>
      <c r="AF674" s="8">
        <v>1.35E-2</v>
      </c>
      <c r="AG674" s="6">
        <v>0</v>
      </c>
      <c r="AH674" s="6">
        <v>-1275.7685999999999</v>
      </c>
      <c r="AI674" s="9">
        <v>-4101.3597955555551</v>
      </c>
      <c r="AJ674" t="s">
        <v>6</v>
      </c>
      <c r="AK674">
        <f t="shared" si="198"/>
        <v>2.99</v>
      </c>
      <c r="AL674" s="8">
        <f t="shared" si="199"/>
        <v>3.9900000000000005E-2</v>
      </c>
      <c r="AM674" s="35">
        <f t="shared" si="200"/>
        <v>1.9900000000000001E-2</v>
      </c>
      <c r="AN674" s="4">
        <f t="shared" si="201"/>
        <v>1.9900000000000001E-2</v>
      </c>
      <c r="AO674" s="36">
        <f t="shared" si="202"/>
        <v>-5046.3735733333333</v>
      </c>
      <c r="AP674" s="37">
        <f t="shared" si="197"/>
        <v>-4101.3597955555551</v>
      </c>
      <c r="AQ674" s="36">
        <f t="shared" si="203"/>
        <v>-3156.3460177777774</v>
      </c>
      <c r="AT674" s="10"/>
      <c r="BU674" s="1"/>
      <c r="CC674" s="11"/>
      <c r="CD674" s="11"/>
    </row>
    <row r="675" spans="1:82" ht="15" customHeight="1" x14ac:dyDescent="0.25">
      <c r="A675">
        <v>24836</v>
      </c>
      <c r="B675" t="s">
        <v>732</v>
      </c>
      <c r="C675" t="s">
        <v>733</v>
      </c>
      <c r="D675">
        <v>11891</v>
      </c>
      <c r="E675" t="s">
        <v>127</v>
      </c>
      <c r="F675" t="s">
        <v>3</v>
      </c>
      <c r="G675" t="s">
        <v>4</v>
      </c>
      <c r="H675" t="s">
        <v>95</v>
      </c>
      <c r="I675" s="1"/>
      <c r="J675" s="1">
        <v>44927</v>
      </c>
      <c r="K675" s="1">
        <v>44958</v>
      </c>
      <c r="L675" s="1">
        <v>44927</v>
      </c>
      <c r="M675" s="2">
        <v>9248514.6199999992</v>
      </c>
      <c r="N675" t="s">
        <v>6</v>
      </c>
      <c r="O675">
        <v>1.2500000000000001E-2</v>
      </c>
      <c r="P675" t="s">
        <v>8</v>
      </c>
      <c r="Q675" s="4"/>
      <c r="R675" s="1">
        <v>44927</v>
      </c>
      <c r="S675" s="1">
        <v>44927</v>
      </c>
      <c r="T675" s="1">
        <v>44958</v>
      </c>
      <c r="U675" s="1">
        <v>44927</v>
      </c>
      <c r="V675" s="5">
        <v>8.611111111111111E-2</v>
      </c>
      <c r="W675">
        <v>31</v>
      </c>
      <c r="X675" s="6">
        <v>0</v>
      </c>
      <c r="Y675" s="6">
        <v>0</v>
      </c>
      <c r="Z675" s="6">
        <v>-9954.9983756944439</v>
      </c>
      <c r="AA675" s="6">
        <v>-9954.9983756944439</v>
      </c>
      <c r="AB675">
        <v>0</v>
      </c>
      <c r="AC675">
        <v>0</v>
      </c>
      <c r="AD675" s="7">
        <v>9248514.6199999992</v>
      </c>
      <c r="AE675" s="13">
        <v>1.2500000000000001E-2</v>
      </c>
      <c r="AF675" s="8">
        <v>0</v>
      </c>
      <c r="AG675" s="6">
        <v>0</v>
      </c>
      <c r="AH675" s="6">
        <v>0</v>
      </c>
      <c r="AI675" s="9">
        <v>-9954.9983756944439</v>
      </c>
      <c r="AJ675" t="s">
        <v>6</v>
      </c>
      <c r="AO675" s="9">
        <f t="shared" ref="AO675:AO679" si="204">AI675</f>
        <v>-9954.9983756944439</v>
      </c>
      <c r="AP675" s="37">
        <f t="shared" si="197"/>
        <v>-9954.9983756944439</v>
      </c>
      <c r="AQ675" s="9">
        <f t="shared" ref="AQ675:AQ679" si="205">AI675</f>
        <v>-9954.9983756944439</v>
      </c>
      <c r="AT675" s="10"/>
      <c r="BU675" s="1"/>
      <c r="CC675" s="11"/>
      <c r="CD675" s="11"/>
    </row>
    <row r="676" spans="1:82" ht="15" customHeight="1" x14ac:dyDescent="0.25">
      <c r="A676">
        <v>24837</v>
      </c>
      <c r="B676" t="s">
        <v>732</v>
      </c>
      <c r="C676" t="s">
        <v>733</v>
      </c>
      <c r="D676">
        <v>11891</v>
      </c>
      <c r="E676" t="s">
        <v>127</v>
      </c>
      <c r="F676" t="s">
        <v>3</v>
      </c>
      <c r="G676" t="s">
        <v>4</v>
      </c>
      <c r="H676" t="s">
        <v>95</v>
      </c>
      <c r="I676" s="1"/>
      <c r="J676" s="1">
        <v>44958</v>
      </c>
      <c r="K676" s="1">
        <v>44986</v>
      </c>
      <c r="L676" s="1">
        <v>44958</v>
      </c>
      <c r="M676" s="2">
        <v>8867771.6199999992</v>
      </c>
      <c r="N676" t="s">
        <v>6</v>
      </c>
      <c r="O676">
        <v>1.2500000000000001E-2</v>
      </c>
      <c r="P676" t="s">
        <v>8</v>
      </c>
      <c r="Q676" s="4"/>
      <c r="R676" s="1">
        <v>44958</v>
      </c>
      <c r="S676" s="1">
        <v>44958</v>
      </c>
      <c r="T676" s="1">
        <v>44986</v>
      </c>
      <c r="U676" s="1">
        <v>44958</v>
      </c>
      <c r="V676" s="5">
        <v>7.7777777777777779E-2</v>
      </c>
      <c r="W676">
        <v>28</v>
      </c>
      <c r="X676" s="6">
        <v>0</v>
      </c>
      <c r="Y676" s="6">
        <v>0</v>
      </c>
      <c r="Z676" s="6">
        <v>-8621.4446305555557</v>
      </c>
      <c r="AA676" s="6">
        <v>-8621.4446305555557</v>
      </c>
      <c r="AB676">
        <v>0</v>
      </c>
      <c r="AC676">
        <v>0</v>
      </c>
      <c r="AD676" s="7">
        <v>8867771.6199999992</v>
      </c>
      <c r="AE676" s="13">
        <v>1.2500000000000001E-2</v>
      </c>
      <c r="AF676" s="8">
        <v>0</v>
      </c>
      <c r="AG676" s="6">
        <v>0</v>
      </c>
      <c r="AH676" s="6">
        <v>0</v>
      </c>
      <c r="AI676" s="9">
        <v>-8621.4446305555557</v>
      </c>
      <c r="AJ676" t="s">
        <v>6</v>
      </c>
      <c r="AO676" s="9">
        <f t="shared" si="204"/>
        <v>-8621.4446305555557</v>
      </c>
      <c r="AP676" s="37">
        <f t="shared" si="197"/>
        <v>-8621.4446305555557</v>
      </c>
      <c r="AQ676" s="9">
        <f t="shared" si="205"/>
        <v>-8621.4446305555557</v>
      </c>
      <c r="AT676" s="10"/>
      <c r="BU676" s="1"/>
      <c r="CC676" s="11"/>
      <c r="CD676" s="11"/>
    </row>
    <row r="677" spans="1:82" ht="15" customHeight="1" x14ac:dyDescent="0.25">
      <c r="A677">
        <v>24838</v>
      </c>
      <c r="B677" t="s">
        <v>732</v>
      </c>
      <c r="C677" t="s">
        <v>733</v>
      </c>
      <c r="D677">
        <v>11891</v>
      </c>
      <c r="E677" t="s">
        <v>127</v>
      </c>
      <c r="F677" t="s">
        <v>3</v>
      </c>
      <c r="G677" t="s">
        <v>4</v>
      </c>
      <c r="H677" t="s">
        <v>95</v>
      </c>
      <c r="I677" s="1"/>
      <c r="J677" s="1">
        <v>44986</v>
      </c>
      <c r="K677" s="1">
        <v>45017</v>
      </c>
      <c r="L677" s="1">
        <v>44986</v>
      </c>
      <c r="M677" s="2">
        <v>8486630.7100000009</v>
      </c>
      <c r="N677" t="s">
        <v>6</v>
      </c>
      <c r="O677">
        <v>1.2500000000000001E-2</v>
      </c>
      <c r="P677" t="s">
        <v>8</v>
      </c>
      <c r="Q677" s="4"/>
      <c r="R677" s="1">
        <v>44986</v>
      </c>
      <c r="S677" s="1">
        <v>44986</v>
      </c>
      <c r="T677" s="1">
        <v>45017</v>
      </c>
      <c r="U677" s="1">
        <v>44986</v>
      </c>
      <c r="V677" s="5">
        <v>8.611111111111111E-2</v>
      </c>
      <c r="W677">
        <v>31</v>
      </c>
      <c r="X677" s="6">
        <v>0</v>
      </c>
      <c r="Y677" s="6">
        <v>0</v>
      </c>
      <c r="Z677" s="6">
        <v>-9134.9150003472241</v>
      </c>
      <c r="AA677" s="6">
        <v>-9134.9150003472241</v>
      </c>
      <c r="AB677">
        <v>0</v>
      </c>
      <c r="AC677">
        <v>0</v>
      </c>
      <c r="AD677" s="7">
        <v>8486630.7100000009</v>
      </c>
      <c r="AE677" s="13">
        <v>1.2500000000000001E-2</v>
      </c>
      <c r="AF677" s="8">
        <v>0</v>
      </c>
      <c r="AG677" s="6">
        <v>0</v>
      </c>
      <c r="AH677" s="6">
        <v>0</v>
      </c>
      <c r="AI677" s="9">
        <v>-9134.9150003472241</v>
      </c>
      <c r="AJ677" t="s">
        <v>6</v>
      </c>
      <c r="AO677" s="9">
        <f t="shared" si="204"/>
        <v>-9134.9150003472241</v>
      </c>
      <c r="AP677" s="37">
        <f t="shared" si="197"/>
        <v>-9134.9150003472241</v>
      </c>
      <c r="AQ677" s="9">
        <f t="shared" si="205"/>
        <v>-9134.9150003472241</v>
      </c>
      <c r="AT677" s="10"/>
      <c r="BU677" s="1"/>
      <c r="CC677" s="11"/>
      <c r="CD677" s="11"/>
    </row>
    <row r="678" spans="1:82" ht="15" customHeight="1" x14ac:dyDescent="0.25">
      <c r="A678">
        <v>24839</v>
      </c>
      <c r="B678" t="s">
        <v>732</v>
      </c>
      <c r="C678" t="s">
        <v>733</v>
      </c>
      <c r="D678">
        <v>11891</v>
      </c>
      <c r="E678" t="s">
        <v>127</v>
      </c>
      <c r="F678" t="s">
        <v>3</v>
      </c>
      <c r="G678" t="s">
        <v>4</v>
      </c>
      <c r="H678" t="s">
        <v>95</v>
      </c>
      <c r="I678" s="1"/>
      <c r="J678" s="1">
        <v>45017</v>
      </c>
      <c r="K678" s="1">
        <v>45047</v>
      </c>
      <c r="L678" s="1">
        <v>45017</v>
      </c>
      <c r="M678" s="2">
        <v>8105091.4800000004</v>
      </c>
      <c r="N678" t="s">
        <v>6</v>
      </c>
      <c r="O678">
        <v>1.2500000000000001E-2</v>
      </c>
      <c r="P678" t="s">
        <v>8</v>
      </c>
      <c r="Q678" s="4"/>
      <c r="R678" s="1">
        <v>45017</v>
      </c>
      <c r="S678" s="1">
        <v>45017</v>
      </c>
      <c r="T678" s="1">
        <v>45047</v>
      </c>
      <c r="U678" s="1">
        <v>45017</v>
      </c>
      <c r="V678" s="5">
        <v>8.3333333333333329E-2</v>
      </c>
      <c r="W678">
        <v>30</v>
      </c>
      <c r="X678" s="6">
        <v>0</v>
      </c>
      <c r="Y678" s="6">
        <v>0</v>
      </c>
      <c r="Z678" s="6">
        <v>-8442.8036250000005</v>
      </c>
      <c r="AA678" s="6">
        <v>-8442.8036250000005</v>
      </c>
      <c r="AB678">
        <v>0</v>
      </c>
      <c r="AC678">
        <v>0</v>
      </c>
      <c r="AD678" s="7">
        <v>8105091.4800000004</v>
      </c>
      <c r="AE678" s="13">
        <v>1.2500000000000001E-2</v>
      </c>
      <c r="AF678" s="8">
        <v>0</v>
      </c>
      <c r="AG678" s="6">
        <v>0</v>
      </c>
      <c r="AH678" s="6">
        <v>0</v>
      </c>
      <c r="AI678" s="9">
        <v>-8442.8036250000005</v>
      </c>
      <c r="AJ678" t="s">
        <v>6</v>
      </c>
      <c r="AO678" s="9">
        <f t="shared" si="204"/>
        <v>-8442.8036250000005</v>
      </c>
      <c r="AP678" s="37">
        <f t="shared" si="197"/>
        <v>-8442.8036250000005</v>
      </c>
      <c r="AQ678" s="9">
        <f t="shared" si="205"/>
        <v>-8442.8036250000005</v>
      </c>
      <c r="AT678" s="10"/>
      <c r="BU678" s="1"/>
      <c r="CC678" s="11"/>
      <c r="CD678" s="11"/>
    </row>
    <row r="679" spans="1:82" ht="15" customHeight="1" x14ac:dyDescent="0.25">
      <c r="A679">
        <v>24840</v>
      </c>
      <c r="B679" t="s">
        <v>732</v>
      </c>
      <c r="C679" t="s">
        <v>733</v>
      </c>
      <c r="D679">
        <v>11891</v>
      </c>
      <c r="E679" t="s">
        <v>127</v>
      </c>
      <c r="F679" t="s">
        <v>3</v>
      </c>
      <c r="G679" t="s">
        <v>4</v>
      </c>
      <c r="H679" t="s">
        <v>95</v>
      </c>
      <c r="I679" s="1"/>
      <c r="J679" s="1">
        <v>45047</v>
      </c>
      <c r="K679" s="1">
        <v>45078</v>
      </c>
      <c r="L679" s="1">
        <v>45047</v>
      </c>
      <c r="M679" s="2">
        <v>7723153.5</v>
      </c>
      <c r="N679" t="s">
        <v>6</v>
      </c>
      <c r="O679">
        <v>1.2500000000000001E-2</v>
      </c>
      <c r="P679" t="s">
        <v>8</v>
      </c>
      <c r="Q679" s="4"/>
      <c r="R679" s="1">
        <v>45047</v>
      </c>
      <c r="S679" s="1">
        <v>45047</v>
      </c>
      <c r="T679" s="1">
        <v>45078</v>
      </c>
      <c r="U679" s="1">
        <v>45047</v>
      </c>
      <c r="V679" s="5">
        <v>8.611111111111111E-2</v>
      </c>
      <c r="W679">
        <v>31</v>
      </c>
      <c r="X679" s="6">
        <v>0</v>
      </c>
      <c r="Y679" s="6">
        <v>0</v>
      </c>
      <c r="Z679" s="6">
        <v>-8313.116614583334</v>
      </c>
      <c r="AA679" s="6">
        <v>-8313.116614583334</v>
      </c>
      <c r="AB679">
        <v>0</v>
      </c>
      <c r="AC679">
        <v>0</v>
      </c>
      <c r="AD679" s="7">
        <v>7723153.5</v>
      </c>
      <c r="AE679" s="13">
        <v>1.2500000000000001E-2</v>
      </c>
      <c r="AF679" s="8">
        <v>0</v>
      </c>
      <c r="AG679" s="6">
        <v>0</v>
      </c>
      <c r="AH679" s="6">
        <v>0</v>
      </c>
      <c r="AI679" s="9">
        <v>-8313.116614583334</v>
      </c>
      <c r="AJ679" t="s">
        <v>6</v>
      </c>
      <c r="AO679" s="9">
        <f t="shared" si="204"/>
        <v>-8313.116614583334</v>
      </c>
      <c r="AP679" s="37">
        <f t="shared" si="197"/>
        <v>-8313.116614583334</v>
      </c>
      <c r="AQ679" s="9">
        <f t="shared" si="205"/>
        <v>-8313.116614583334</v>
      </c>
      <c r="AT679" s="10"/>
      <c r="BU679" s="1"/>
      <c r="CC679" s="11"/>
      <c r="CD679" s="11"/>
    </row>
    <row r="680" spans="1:82" ht="15" customHeight="1" x14ac:dyDescent="0.25">
      <c r="A680">
        <v>23794</v>
      </c>
      <c r="B680" t="s">
        <v>734</v>
      </c>
      <c r="C680" t="s">
        <v>735</v>
      </c>
      <c r="D680">
        <v>11892</v>
      </c>
      <c r="E680" t="s">
        <v>2</v>
      </c>
      <c r="F680" t="s">
        <v>3</v>
      </c>
      <c r="G680" t="s">
        <v>4</v>
      </c>
      <c r="H680" t="s">
        <v>736</v>
      </c>
      <c r="I680" s="1">
        <v>45014</v>
      </c>
      <c r="J680" s="1">
        <v>45016</v>
      </c>
      <c r="K680" s="1">
        <v>45107</v>
      </c>
      <c r="L680" s="1">
        <v>45107</v>
      </c>
      <c r="M680" s="2">
        <v>565500</v>
      </c>
      <c r="N680" t="s">
        <v>6</v>
      </c>
      <c r="O680" t="s">
        <v>15</v>
      </c>
      <c r="P680" t="s">
        <v>8</v>
      </c>
      <c r="Q680" s="4">
        <v>2.75E-2</v>
      </c>
      <c r="R680" s="1">
        <v>45014</v>
      </c>
      <c r="S680" s="1">
        <v>45016</v>
      </c>
      <c r="T680" s="1">
        <v>45107</v>
      </c>
      <c r="U680" s="1">
        <v>45107</v>
      </c>
      <c r="V680" s="5">
        <v>0.25277777777777777</v>
      </c>
      <c r="W680">
        <v>91</v>
      </c>
      <c r="X680" s="6">
        <v>0</v>
      </c>
      <c r="Y680" s="6">
        <v>0</v>
      </c>
      <c r="Z680" s="6">
        <v>-4309.8168750000004</v>
      </c>
      <c r="AA680" s="6">
        <v>-4309.8168750000004</v>
      </c>
      <c r="AB680">
        <v>0</v>
      </c>
      <c r="AC680">
        <v>0</v>
      </c>
      <c r="AD680" s="7">
        <v>565500</v>
      </c>
      <c r="AE680" s="13">
        <v>3.015E-2</v>
      </c>
      <c r="AF680" s="8">
        <v>2.75E-2</v>
      </c>
      <c r="AG680" s="6">
        <v>0</v>
      </c>
      <c r="AH680" s="6">
        <v>-3931.0104166666665</v>
      </c>
      <c r="AI680" s="9">
        <v>-8240.8272916666665</v>
      </c>
      <c r="AJ680" t="s">
        <v>6</v>
      </c>
      <c r="AK680">
        <f t="shared" ref="AK680:AK686" si="206">VLOOKUP(I680,$AR$3:$AS$604,2,FALSE)</f>
        <v>3.0150000000000001</v>
      </c>
      <c r="AL680" s="8">
        <f t="shared" ref="AL680:AL686" si="207">AK680/100+$AT$1</f>
        <v>4.0149999999999998E-2</v>
      </c>
      <c r="AM680" s="35">
        <f t="shared" ref="AM680:AM686" si="208">AK680/100-$AT$1</f>
        <v>2.0150000000000001E-2</v>
      </c>
      <c r="AN680" s="4">
        <f t="shared" ref="AN680:AN686" si="209">IF(AND(RIGHT(O680,3)="Max",AM680&lt;0%),0%,AM680)</f>
        <v>2.0150000000000001E-2</v>
      </c>
      <c r="AO680" s="36">
        <f t="shared" ref="AO680:AO686" si="210">-(((AL680+AF680)*AD680*V680))</f>
        <v>-9670.2856250000004</v>
      </c>
      <c r="AP680" s="37">
        <f t="shared" si="197"/>
        <v>-8240.8272916666665</v>
      </c>
      <c r="AQ680" s="36">
        <f t="shared" ref="AQ680:AQ686" si="211">-(((AN680+AF680)*AD680*V680))</f>
        <v>-6811.3689583333326</v>
      </c>
      <c r="AT680" s="10"/>
      <c r="BU680" s="1"/>
      <c r="CC680" s="11"/>
      <c r="CD680" s="11"/>
    </row>
    <row r="681" spans="1:82" ht="15" customHeight="1" x14ac:dyDescent="0.25">
      <c r="A681">
        <v>23811</v>
      </c>
      <c r="B681" t="s">
        <v>737</v>
      </c>
      <c r="C681" t="s">
        <v>738</v>
      </c>
      <c r="D681">
        <v>11893</v>
      </c>
      <c r="E681" t="s">
        <v>2</v>
      </c>
      <c r="F681" t="s">
        <v>3</v>
      </c>
      <c r="G681" t="s">
        <v>4</v>
      </c>
      <c r="H681" t="s">
        <v>736</v>
      </c>
      <c r="I681" s="1">
        <v>45014</v>
      </c>
      <c r="J681" s="1">
        <v>45016</v>
      </c>
      <c r="K681" s="1">
        <v>45107</v>
      </c>
      <c r="L681" s="1">
        <v>45107</v>
      </c>
      <c r="M681" s="2">
        <v>1225000</v>
      </c>
      <c r="N681" t="s">
        <v>6</v>
      </c>
      <c r="O681" t="s">
        <v>15</v>
      </c>
      <c r="P681" t="s">
        <v>8</v>
      </c>
      <c r="Q681" s="4">
        <v>2.75E-2</v>
      </c>
      <c r="R681" s="1">
        <v>45014</v>
      </c>
      <c r="S681" s="1">
        <v>45016</v>
      </c>
      <c r="T681" s="1">
        <v>45107</v>
      </c>
      <c r="U681" s="1">
        <v>45107</v>
      </c>
      <c r="V681" s="5">
        <v>0.25277777777777777</v>
      </c>
      <c r="W681">
        <v>91</v>
      </c>
      <c r="X681" s="6">
        <v>0</v>
      </c>
      <c r="Y681" s="6">
        <v>0</v>
      </c>
      <c r="Z681" s="6">
        <v>-9336.03125</v>
      </c>
      <c r="AA681" s="6">
        <v>-9336.03125</v>
      </c>
      <c r="AB681">
        <v>0</v>
      </c>
      <c r="AC681">
        <v>0</v>
      </c>
      <c r="AD681" s="7">
        <v>1225000</v>
      </c>
      <c r="AE681" s="13">
        <v>3.015E-2</v>
      </c>
      <c r="AF681" s="8">
        <v>2.75E-2</v>
      </c>
      <c r="AG681" s="6">
        <v>0</v>
      </c>
      <c r="AH681" s="6">
        <v>-8515.4513888888887</v>
      </c>
      <c r="AI681" s="9">
        <v>-17851.482638888891</v>
      </c>
      <c r="AJ681" t="s">
        <v>6</v>
      </c>
      <c r="AK681">
        <f t="shared" si="206"/>
        <v>3.0150000000000001</v>
      </c>
      <c r="AL681" s="8">
        <f t="shared" si="207"/>
        <v>4.0149999999999998E-2</v>
      </c>
      <c r="AM681" s="35">
        <f t="shared" si="208"/>
        <v>2.0150000000000001E-2</v>
      </c>
      <c r="AN681" s="4">
        <f t="shared" si="209"/>
        <v>2.0150000000000001E-2</v>
      </c>
      <c r="AO681" s="36">
        <f t="shared" si="210"/>
        <v>-20948.010416666664</v>
      </c>
      <c r="AP681" s="37">
        <f t="shared" si="197"/>
        <v>-17851.482638888891</v>
      </c>
      <c r="AQ681" s="36">
        <f t="shared" si="211"/>
        <v>-14754.954861111111</v>
      </c>
      <c r="AT681" s="10"/>
      <c r="BU681" s="1"/>
      <c r="CC681" s="11"/>
      <c r="CD681" s="11"/>
    </row>
    <row r="682" spans="1:82" ht="15" customHeight="1" x14ac:dyDescent="0.25">
      <c r="A682">
        <v>23828</v>
      </c>
      <c r="B682" t="s">
        <v>739</v>
      </c>
      <c r="C682" t="s">
        <v>740</v>
      </c>
      <c r="D682">
        <v>11894</v>
      </c>
      <c r="E682" t="s">
        <v>2</v>
      </c>
      <c r="F682" t="s">
        <v>3</v>
      </c>
      <c r="G682" t="s">
        <v>4</v>
      </c>
      <c r="H682" t="s">
        <v>736</v>
      </c>
      <c r="I682" s="1">
        <v>45013</v>
      </c>
      <c r="J682" s="1">
        <v>45015</v>
      </c>
      <c r="K682" s="1">
        <v>45107</v>
      </c>
      <c r="L682" s="1">
        <v>45107</v>
      </c>
      <c r="M682" s="2">
        <v>704000</v>
      </c>
      <c r="N682" t="s">
        <v>6</v>
      </c>
      <c r="O682" t="s">
        <v>15</v>
      </c>
      <c r="P682" t="s">
        <v>8</v>
      </c>
      <c r="Q682" s="4">
        <v>2.2499999999999999E-2</v>
      </c>
      <c r="R682" s="1">
        <v>45013</v>
      </c>
      <c r="S682" s="1">
        <v>45015</v>
      </c>
      <c r="T682" s="1">
        <v>45107</v>
      </c>
      <c r="U682" s="1">
        <v>45107</v>
      </c>
      <c r="V682" s="5">
        <v>0.25555555555555554</v>
      </c>
      <c r="W682">
        <v>92</v>
      </c>
      <c r="X682" s="6">
        <v>0</v>
      </c>
      <c r="Y682" s="6">
        <v>0</v>
      </c>
      <c r="Z682" s="6">
        <v>-5379.3422222222225</v>
      </c>
      <c r="AA682" s="6">
        <v>-5379.3422222222225</v>
      </c>
      <c r="AB682">
        <v>0</v>
      </c>
      <c r="AC682">
        <v>0</v>
      </c>
      <c r="AD682" s="7">
        <v>704000</v>
      </c>
      <c r="AE682" s="13">
        <v>2.9900000000000003E-2</v>
      </c>
      <c r="AF682" s="8">
        <v>2.2499999999999999E-2</v>
      </c>
      <c r="AG682" s="6">
        <v>0</v>
      </c>
      <c r="AH682" s="6">
        <v>-4047.9999999999995</v>
      </c>
      <c r="AI682" s="9">
        <v>-9427.3422222222216</v>
      </c>
      <c r="AJ682" t="s">
        <v>6</v>
      </c>
      <c r="AK682">
        <f t="shared" si="206"/>
        <v>2.99</v>
      </c>
      <c r="AL682" s="8">
        <f t="shared" si="207"/>
        <v>3.9900000000000005E-2</v>
      </c>
      <c r="AM682" s="35">
        <f t="shared" si="208"/>
        <v>1.9900000000000001E-2</v>
      </c>
      <c r="AN682" s="4">
        <f t="shared" si="209"/>
        <v>1.9900000000000001E-2</v>
      </c>
      <c r="AO682" s="36">
        <f t="shared" si="210"/>
        <v>-11226.453333333335</v>
      </c>
      <c r="AP682" s="37">
        <f t="shared" si="197"/>
        <v>-9427.3422222222216</v>
      </c>
      <c r="AQ682" s="36">
        <f t="shared" si="211"/>
        <v>-7628.2311111111103</v>
      </c>
      <c r="AT682" s="10"/>
      <c r="BU682" s="1"/>
      <c r="CC682" s="11"/>
      <c r="CD682" s="11"/>
    </row>
    <row r="683" spans="1:82" ht="15" customHeight="1" x14ac:dyDescent="0.25">
      <c r="A683">
        <v>23844</v>
      </c>
      <c r="B683" t="s">
        <v>741</v>
      </c>
      <c r="C683" t="s">
        <v>742</v>
      </c>
      <c r="D683">
        <v>11895</v>
      </c>
      <c r="E683" t="s">
        <v>2</v>
      </c>
      <c r="F683" t="s">
        <v>3</v>
      </c>
      <c r="G683" t="s">
        <v>4</v>
      </c>
      <c r="H683" t="s">
        <v>736</v>
      </c>
      <c r="I683" s="1">
        <v>44965</v>
      </c>
      <c r="J683" s="1">
        <v>44967</v>
      </c>
      <c r="K683" s="1">
        <v>45056</v>
      </c>
      <c r="L683" s="1">
        <v>45056</v>
      </c>
      <c r="M683" s="2">
        <v>3252000</v>
      </c>
      <c r="N683" t="s">
        <v>6</v>
      </c>
      <c r="O683" t="s">
        <v>15</v>
      </c>
      <c r="P683" t="s">
        <v>8</v>
      </c>
      <c r="Q683" s="4">
        <v>2.75E-2</v>
      </c>
      <c r="R683" s="1">
        <v>44965</v>
      </c>
      <c r="S683" s="1">
        <v>44967</v>
      </c>
      <c r="T683" s="1">
        <v>45056</v>
      </c>
      <c r="U683" s="1">
        <v>45056</v>
      </c>
      <c r="V683" s="5">
        <v>0.24722222222222223</v>
      </c>
      <c r="W683">
        <v>89</v>
      </c>
      <c r="X683" s="6">
        <v>0</v>
      </c>
      <c r="Y683" s="6">
        <v>0</v>
      </c>
      <c r="Z683" s="6">
        <v>-20967.450666666668</v>
      </c>
      <c r="AA683" s="6">
        <v>-20967.450666666668</v>
      </c>
      <c r="AB683">
        <v>0</v>
      </c>
      <c r="AC683">
        <v>0</v>
      </c>
      <c r="AD683" s="7">
        <v>3252000</v>
      </c>
      <c r="AE683" s="13">
        <v>2.6080000000000002E-2</v>
      </c>
      <c r="AF683" s="8">
        <v>2.75E-2</v>
      </c>
      <c r="AG683" s="6">
        <v>0</v>
      </c>
      <c r="AH683" s="6">
        <v>-22109.083333333336</v>
      </c>
      <c r="AI683" s="9">
        <v>-43076.534</v>
      </c>
      <c r="AJ683" t="s">
        <v>6</v>
      </c>
      <c r="AK683">
        <f t="shared" si="206"/>
        <v>2.6080000000000001</v>
      </c>
      <c r="AL683" s="8">
        <f t="shared" si="207"/>
        <v>3.6080000000000001E-2</v>
      </c>
      <c r="AM683" s="35">
        <f t="shared" si="208"/>
        <v>1.6080000000000004E-2</v>
      </c>
      <c r="AN683" s="4">
        <f t="shared" si="209"/>
        <v>1.6080000000000004E-2</v>
      </c>
      <c r="AO683" s="36">
        <f t="shared" si="210"/>
        <v>-51116.200666666671</v>
      </c>
      <c r="AP683" s="37">
        <f t="shared" si="197"/>
        <v>-43076.534</v>
      </c>
      <c r="AQ683" s="36">
        <f t="shared" si="211"/>
        <v>-35036.867333333343</v>
      </c>
      <c r="AT683" s="10"/>
      <c r="BU683" s="1"/>
      <c r="CC683" s="11"/>
      <c r="CD683" s="11"/>
    </row>
    <row r="684" spans="1:82" ht="15" customHeight="1" x14ac:dyDescent="0.25">
      <c r="A684">
        <v>23862</v>
      </c>
      <c r="B684" t="s">
        <v>743</v>
      </c>
      <c r="C684" t="s">
        <v>744</v>
      </c>
      <c r="D684">
        <v>11896</v>
      </c>
      <c r="E684" t="s">
        <v>2</v>
      </c>
      <c r="F684" t="s">
        <v>3</v>
      </c>
      <c r="G684" t="s">
        <v>4</v>
      </c>
      <c r="H684" t="s">
        <v>736</v>
      </c>
      <c r="I684" s="1">
        <v>45013</v>
      </c>
      <c r="J684" s="1">
        <v>45015</v>
      </c>
      <c r="K684" s="1">
        <v>45107</v>
      </c>
      <c r="L684" s="1">
        <v>45107</v>
      </c>
      <c r="M684" s="2">
        <v>1803750</v>
      </c>
      <c r="N684" t="s">
        <v>6</v>
      </c>
      <c r="O684" t="s">
        <v>7</v>
      </c>
      <c r="P684" t="s">
        <v>223</v>
      </c>
      <c r="Q684" s="4">
        <v>2.75E-2</v>
      </c>
      <c r="R684" s="1">
        <v>45013</v>
      </c>
      <c r="S684" s="1">
        <v>45015</v>
      </c>
      <c r="T684" s="1">
        <v>45107</v>
      </c>
      <c r="U684" s="1">
        <v>45107</v>
      </c>
      <c r="V684" s="5">
        <v>0.25205479452054796</v>
      </c>
      <c r="W684">
        <v>92</v>
      </c>
      <c r="X684" s="6">
        <v>0</v>
      </c>
      <c r="Y684" s="6">
        <v>0</v>
      </c>
      <c r="Z684" s="6">
        <v>-13593.850684931509</v>
      </c>
      <c r="AA684" s="6">
        <v>-13593.850684931509</v>
      </c>
      <c r="AB684">
        <v>0</v>
      </c>
      <c r="AC684">
        <v>0</v>
      </c>
      <c r="AD684" s="7">
        <v>1803750</v>
      </c>
      <c r="AE684" s="13">
        <v>2.9900000000000003E-2</v>
      </c>
      <c r="AF684" s="8">
        <v>2.75E-2</v>
      </c>
      <c r="AG684" s="6">
        <v>0</v>
      </c>
      <c r="AH684" s="6">
        <v>-12502.705479452055</v>
      </c>
      <c r="AI684" s="9">
        <v>-26096.556164383564</v>
      </c>
      <c r="AJ684" t="s">
        <v>6</v>
      </c>
      <c r="AK684">
        <f t="shared" si="206"/>
        <v>2.99</v>
      </c>
      <c r="AL684" s="8">
        <f t="shared" si="207"/>
        <v>3.9900000000000005E-2</v>
      </c>
      <c r="AM684" s="35">
        <f t="shared" si="208"/>
        <v>1.9900000000000001E-2</v>
      </c>
      <c r="AN684" s="4">
        <f t="shared" si="209"/>
        <v>1.9900000000000001E-2</v>
      </c>
      <c r="AO684" s="36">
        <f t="shared" si="210"/>
        <v>-30642.994520547949</v>
      </c>
      <c r="AP684" s="37">
        <f t="shared" si="197"/>
        <v>-26096.556164383564</v>
      </c>
      <c r="AQ684" s="36">
        <f t="shared" si="211"/>
        <v>-21550.11780821918</v>
      </c>
      <c r="AT684" s="10"/>
      <c r="BU684" s="1"/>
      <c r="CC684" s="11"/>
      <c r="CD684" s="11"/>
    </row>
    <row r="685" spans="1:82" ht="15" customHeight="1" x14ac:dyDescent="0.25">
      <c r="A685">
        <v>23880</v>
      </c>
      <c r="B685" t="s">
        <v>745</v>
      </c>
      <c r="C685" t="s">
        <v>746</v>
      </c>
      <c r="D685">
        <v>11897</v>
      </c>
      <c r="E685" t="s">
        <v>2</v>
      </c>
      <c r="F685" t="s">
        <v>3</v>
      </c>
      <c r="G685" t="s">
        <v>4</v>
      </c>
      <c r="H685" t="s">
        <v>736</v>
      </c>
      <c r="I685" s="1">
        <v>44981</v>
      </c>
      <c r="J685" s="1">
        <v>44985</v>
      </c>
      <c r="K685" s="1">
        <v>45075</v>
      </c>
      <c r="L685" s="1">
        <v>45075</v>
      </c>
      <c r="M685" s="2">
        <v>13295000</v>
      </c>
      <c r="N685" t="s">
        <v>6</v>
      </c>
      <c r="O685" t="s">
        <v>7</v>
      </c>
      <c r="P685" t="s">
        <v>223</v>
      </c>
      <c r="Q685" s="4">
        <v>2.75E-2</v>
      </c>
      <c r="R685" s="1">
        <v>44981</v>
      </c>
      <c r="S685" s="1">
        <v>44985</v>
      </c>
      <c r="T685" s="1">
        <v>45075</v>
      </c>
      <c r="U685" s="1">
        <v>45075</v>
      </c>
      <c r="V685" s="5">
        <v>0.24657534246575341</v>
      </c>
      <c r="W685">
        <v>90</v>
      </c>
      <c r="X685" s="6">
        <v>0</v>
      </c>
      <c r="Y685" s="6">
        <v>0</v>
      </c>
      <c r="Z685" s="6">
        <v>-88446.353424657544</v>
      </c>
      <c r="AA685" s="6">
        <v>-88446.353424657544</v>
      </c>
      <c r="AB685">
        <v>0</v>
      </c>
      <c r="AC685">
        <v>0</v>
      </c>
      <c r="AD685" s="7">
        <v>13295000</v>
      </c>
      <c r="AE685" s="13">
        <v>2.6980000000000001E-2</v>
      </c>
      <c r="AF685" s="8">
        <v>2.75E-2</v>
      </c>
      <c r="AG685" s="6">
        <v>0</v>
      </c>
      <c r="AH685" s="6">
        <v>-90151.027397260274</v>
      </c>
      <c r="AI685" s="9">
        <v>-178597.38082191782</v>
      </c>
      <c r="AJ685" t="s">
        <v>6</v>
      </c>
      <c r="AK685">
        <f t="shared" si="206"/>
        <v>2.698</v>
      </c>
      <c r="AL685" s="8">
        <f t="shared" si="207"/>
        <v>3.6979999999999999E-2</v>
      </c>
      <c r="AM685" s="35">
        <f t="shared" si="208"/>
        <v>1.6980000000000002E-2</v>
      </c>
      <c r="AN685" s="4">
        <f t="shared" si="209"/>
        <v>1.6980000000000002E-2</v>
      </c>
      <c r="AO685" s="36">
        <f t="shared" si="210"/>
        <v>-211379.5726027397</v>
      </c>
      <c r="AP685" s="37">
        <f t="shared" si="197"/>
        <v>-178597.38082191782</v>
      </c>
      <c r="AQ685" s="36">
        <f t="shared" si="211"/>
        <v>-145815.1890410959</v>
      </c>
      <c r="AT685" s="10"/>
      <c r="BU685" s="1"/>
      <c r="CC685" s="11"/>
      <c r="CD685" s="11"/>
    </row>
    <row r="686" spans="1:82" ht="15" customHeight="1" x14ac:dyDescent="0.25">
      <c r="A686">
        <v>23899</v>
      </c>
      <c r="B686" t="s">
        <v>747</v>
      </c>
      <c r="C686" t="s">
        <v>748</v>
      </c>
      <c r="D686">
        <v>11898</v>
      </c>
      <c r="E686" t="s">
        <v>2</v>
      </c>
      <c r="F686" t="s">
        <v>3</v>
      </c>
      <c r="G686" t="s">
        <v>4</v>
      </c>
      <c r="H686" t="s">
        <v>736</v>
      </c>
      <c r="I686" s="1">
        <v>44987</v>
      </c>
      <c r="J686" s="1">
        <v>44989</v>
      </c>
      <c r="K686" s="1">
        <v>45081</v>
      </c>
      <c r="L686" s="1">
        <v>45081</v>
      </c>
      <c r="M686" s="2">
        <v>1533338</v>
      </c>
      <c r="N686" t="s">
        <v>6</v>
      </c>
      <c r="O686" t="s">
        <v>7</v>
      </c>
      <c r="P686" t="s">
        <v>8</v>
      </c>
      <c r="Q686" s="4">
        <v>2.5000000000000001E-2</v>
      </c>
      <c r="R686" s="1">
        <v>44987</v>
      </c>
      <c r="S686" s="1">
        <v>44989</v>
      </c>
      <c r="T686" s="1">
        <v>45081</v>
      </c>
      <c r="U686" s="1">
        <v>45081</v>
      </c>
      <c r="V686" s="5">
        <v>0.25555555555555554</v>
      </c>
      <c r="W686">
        <v>92</v>
      </c>
      <c r="X686" s="6">
        <v>0</v>
      </c>
      <c r="Y686" s="6">
        <v>0</v>
      </c>
      <c r="Z686" s="6">
        <v>-10975.803774888889</v>
      </c>
      <c r="AA686" s="6">
        <v>-10975.803774888889</v>
      </c>
      <c r="AB686">
        <v>0</v>
      </c>
      <c r="AC686">
        <v>0</v>
      </c>
      <c r="AD686" s="7">
        <v>1533338</v>
      </c>
      <c r="AE686" s="13">
        <v>2.801E-2</v>
      </c>
      <c r="AF686" s="8">
        <v>2.5000000000000001E-2</v>
      </c>
      <c r="AG686" s="6">
        <v>0</v>
      </c>
      <c r="AH686" s="6">
        <v>-9796.3261111111115</v>
      </c>
      <c r="AI686" s="9">
        <v>-20772.129886000002</v>
      </c>
      <c r="AJ686" t="s">
        <v>6</v>
      </c>
      <c r="AK686">
        <f t="shared" si="206"/>
        <v>2.8010000000000002</v>
      </c>
      <c r="AL686" s="8">
        <f t="shared" si="207"/>
        <v>3.8010000000000002E-2</v>
      </c>
      <c r="AM686" s="35">
        <f t="shared" si="208"/>
        <v>1.8009999999999998E-2</v>
      </c>
      <c r="AN686" s="4">
        <f t="shared" si="209"/>
        <v>1.8009999999999998E-2</v>
      </c>
      <c r="AO686" s="36">
        <f t="shared" si="210"/>
        <v>-24690.660330444447</v>
      </c>
      <c r="AP686" s="37">
        <f t="shared" si="197"/>
        <v>-20772.129886000002</v>
      </c>
      <c r="AQ686" s="36">
        <f t="shared" si="211"/>
        <v>-16853.599441555554</v>
      </c>
      <c r="AT686" s="10"/>
      <c r="BU686" s="1"/>
      <c r="CC686" s="11"/>
      <c r="CD686" s="11"/>
    </row>
    <row r="687" spans="1:82" ht="15" customHeight="1" x14ac:dyDescent="0.25">
      <c r="A687">
        <v>24895</v>
      </c>
      <c r="B687" t="s">
        <v>749</v>
      </c>
      <c r="C687" t="s">
        <v>750</v>
      </c>
      <c r="D687">
        <v>11902</v>
      </c>
      <c r="E687" t="s">
        <v>127</v>
      </c>
      <c r="F687" t="s">
        <v>3</v>
      </c>
      <c r="G687" t="s">
        <v>4</v>
      </c>
      <c r="H687" t="s">
        <v>751</v>
      </c>
      <c r="I687" s="1"/>
      <c r="J687" s="1">
        <v>44931</v>
      </c>
      <c r="K687" s="1">
        <v>44962</v>
      </c>
      <c r="L687" s="1">
        <v>44931</v>
      </c>
      <c r="M687" s="2">
        <v>1226467.6100000001</v>
      </c>
      <c r="N687" t="s">
        <v>6</v>
      </c>
      <c r="O687">
        <v>6.8999999999999999E-3</v>
      </c>
      <c r="P687" t="s">
        <v>8</v>
      </c>
      <c r="Q687" s="4"/>
      <c r="R687" s="1">
        <v>44931</v>
      </c>
      <c r="S687" s="1">
        <v>44931</v>
      </c>
      <c r="T687" s="1">
        <v>44962</v>
      </c>
      <c r="U687" s="1">
        <v>44931</v>
      </c>
      <c r="V687" s="5">
        <v>8.611111111111111E-2</v>
      </c>
      <c r="W687">
        <v>31</v>
      </c>
      <c r="X687" s="6">
        <v>0</v>
      </c>
      <c r="Y687" s="6">
        <v>0</v>
      </c>
      <c r="Z687" s="6">
        <v>-728.72617160833329</v>
      </c>
      <c r="AA687" s="6">
        <v>-728.72617160833329</v>
      </c>
      <c r="AB687">
        <v>0</v>
      </c>
      <c r="AC687">
        <v>0</v>
      </c>
      <c r="AD687" s="7">
        <v>1226467.6100000001</v>
      </c>
      <c r="AE687" s="13">
        <v>6.8999999999999999E-3</v>
      </c>
      <c r="AF687" s="8">
        <v>0</v>
      </c>
      <c r="AG687" s="6">
        <v>0</v>
      </c>
      <c r="AH687" s="6">
        <v>0</v>
      </c>
      <c r="AI687" s="9">
        <v>-728.72617160833329</v>
      </c>
      <c r="AJ687" t="s">
        <v>6</v>
      </c>
      <c r="AO687" s="9">
        <f t="shared" ref="AO687:AO691" si="212">AI687</f>
        <v>-728.72617160833329</v>
      </c>
      <c r="AP687" s="37">
        <f t="shared" si="197"/>
        <v>-728.72617160833329</v>
      </c>
      <c r="AQ687" s="9">
        <f t="shared" ref="AQ687:AQ691" si="213">AI687</f>
        <v>-728.72617160833329</v>
      </c>
      <c r="AT687" s="10"/>
      <c r="BU687" s="1"/>
      <c r="CC687" s="11"/>
      <c r="CD687" s="11"/>
    </row>
    <row r="688" spans="1:82" ht="15" customHeight="1" x14ac:dyDescent="0.25">
      <c r="A688">
        <v>24896</v>
      </c>
      <c r="B688" t="s">
        <v>749</v>
      </c>
      <c r="C688" t="s">
        <v>750</v>
      </c>
      <c r="D688">
        <v>11902</v>
      </c>
      <c r="E688" t="s">
        <v>127</v>
      </c>
      <c r="F688" t="s">
        <v>3</v>
      </c>
      <c r="G688" t="s">
        <v>4</v>
      </c>
      <c r="H688" t="s">
        <v>751</v>
      </c>
      <c r="I688" s="1"/>
      <c r="J688" s="1">
        <v>44962</v>
      </c>
      <c r="K688" s="1">
        <v>44990</v>
      </c>
      <c r="L688" s="1">
        <v>44962</v>
      </c>
      <c r="M688" s="2">
        <v>1193393.23</v>
      </c>
      <c r="N688" t="s">
        <v>6</v>
      </c>
      <c r="O688">
        <v>6.8999999999999999E-3</v>
      </c>
      <c r="P688" t="s">
        <v>8</v>
      </c>
      <c r="Q688" s="4"/>
      <c r="R688" s="1">
        <v>44962</v>
      </c>
      <c r="S688" s="1">
        <v>44962</v>
      </c>
      <c r="T688" s="1">
        <v>44990</v>
      </c>
      <c r="U688" s="1">
        <v>44962</v>
      </c>
      <c r="V688" s="5">
        <v>7.7777777777777779E-2</v>
      </c>
      <c r="W688">
        <v>28</v>
      </c>
      <c r="X688" s="6">
        <v>0</v>
      </c>
      <c r="Y688" s="6">
        <v>0</v>
      </c>
      <c r="Z688" s="6">
        <v>-640.45436676666668</v>
      </c>
      <c r="AA688" s="6">
        <v>-640.45436676666668</v>
      </c>
      <c r="AB688">
        <v>0</v>
      </c>
      <c r="AC688">
        <v>0</v>
      </c>
      <c r="AD688" s="7">
        <v>1193393.23</v>
      </c>
      <c r="AE688" s="13">
        <v>6.8999999999999999E-3</v>
      </c>
      <c r="AF688" s="8">
        <v>0</v>
      </c>
      <c r="AG688" s="6">
        <v>0</v>
      </c>
      <c r="AH688" s="6">
        <v>0</v>
      </c>
      <c r="AI688" s="9">
        <v>-640.45436676666668</v>
      </c>
      <c r="AJ688" t="s">
        <v>6</v>
      </c>
      <c r="AO688" s="9">
        <f t="shared" si="212"/>
        <v>-640.45436676666668</v>
      </c>
      <c r="AP688" s="37">
        <f t="shared" si="197"/>
        <v>-640.45436676666668</v>
      </c>
      <c r="AQ688" s="9">
        <f t="shared" si="213"/>
        <v>-640.45436676666668</v>
      </c>
      <c r="AT688" s="10"/>
      <c r="BU688" s="1"/>
      <c r="CC688" s="11"/>
      <c r="CD688" s="11"/>
    </row>
    <row r="689" spans="1:82" ht="15" customHeight="1" x14ac:dyDescent="0.25">
      <c r="A689">
        <v>24897</v>
      </c>
      <c r="B689" t="s">
        <v>749</v>
      </c>
      <c r="C689" t="s">
        <v>750</v>
      </c>
      <c r="D689">
        <v>11902</v>
      </c>
      <c r="E689" t="s">
        <v>127</v>
      </c>
      <c r="F689" t="s">
        <v>3</v>
      </c>
      <c r="G689" t="s">
        <v>4</v>
      </c>
      <c r="H689" t="s">
        <v>751</v>
      </c>
      <c r="I689" s="1"/>
      <c r="J689" s="1">
        <v>44990</v>
      </c>
      <c r="K689" s="1">
        <v>45021</v>
      </c>
      <c r="L689" s="1">
        <v>44990</v>
      </c>
      <c r="M689" s="2">
        <v>1160299.82</v>
      </c>
      <c r="N689" t="s">
        <v>6</v>
      </c>
      <c r="O689">
        <v>6.8999999999999999E-3</v>
      </c>
      <c r="P689" t="s">
        <v>8</v>
      </c>
      <c r="Q689" s="4"/>
      <c r="R689" s="1">
        <v>44990</v>
      </c>
      <c r="S689" s="1">
        <v>44990</v>
      </c>
      <c r="T689" s="1">
        <v>45021</v>
      </c>
      <c r="U689" s="1">
        <v>44990</v>
      </c>
      <c r="V689" s="5">
        <v>8.611111111111111E-2</v>
      </c>
      <c r="W689">
        <v>31</v>
      </c>
      <c r="X689" s="6">
        <v>0</v>
      </c>
      <c r="Y689" s="6">
        <v>0</v>
      </c>
      <c r="Z689" s="6">
        <v>-689.41147638333337</v>
      </c>
      <c r="AA689" s="6">
        <v>-689.41147638333337</v>
      </c>
      <c r="AB689">
        <v>0</v>
      </c>
      <c r="AC689">
        <v>0</v>
      </c>
      <c r="AD689" s="7">
        <v>1160299.82</v>
      </c>
      <c r="AE689" s="13">
        <v>6.8999999999999999E-3</v>
      </c>
      <c r="AF689" s="8">
        <v>0</v>
      </c>
      <c r="AG689" s="6">
        <v>0</v>
      </c>
      <c r="AH689" s="6">
        <v>0</v>
      </c>
      <c r="AI689" s="9">
        <v>-689.41147638333337</v>
      </c>
      <c r="AJ689" t="s">
        <v>6</v>
      </c>
      <c r="AO689" s="9">
        <f t="shared" si="212"/>
        <v>-689.41147638333337</v>
      </c>
      <c r="AP689" s="37">
        <f t="shared" si="197"/>
        <v>-689.41147638333337</v>
      </c>
      <c r="AQ689" s="9">
        <f t="shared" si="213"/>
        <v>-689.41147638333337</v>
      </c>
      <c r="AT689" s="10"/>
      <c r="BU689" s="1"/>
      <c r="CC689" s="11"/>
      <c r="CD689" s="11"/>
    </row>
    <row r="690" spans="1:82" ht="15" customHeight="1" x14ac:dyDescent="0.25">
      <c r="A690">
        <v>24898</v>
      </c>
      <c r="B690" t="s">
        <v>749</v>
      </c>
      <c r="C690" t="s">
        <v>750</v>
      </c>
      <c r="D690">
        <v>11902</v>
      </c>
      <c r="E690" t="s">
        <v>127</v>
      </c>
      <c r="F690" t="s">
        <v>3</v>
      </c>
      <c r="G690" t="s">
        <v>4</v>
      </c>
      <c r="H690" t="s">
        <v>751</v>
      </c>
      <c r="I690" s="1"/>
      <c r="J690" s="1">
        <v>45021</v>
      </c>
      <c r="K690" s="1">
        <v>45051</v>
      </c>
      <c r="L690" s="1">
        <v>45021</v>
      </c>
      <c r="M690" s="2">
        <v>1127187.3600000001</v>
      </c>
      <c r="N690" t="s">
        <v>6</v>
      </c>
      <c r="O690">
        <v>6.8999999999999999E-3</v>
      </c>
      <c r="P690" t="s">
        <v>8</v>
      </c>
      <c r="Q690" s="4"/>
      <c r="R690" s="1">
        <v>45021</v>
      </c>
      <c r="S690" s="1">
        <v>45021</v>
      </c>
      <c r="T690" s="1">
        <v>45051</v>
      </c>
      <c r="U690" s="1">
        <v>45021</v>
      </c>
      <c r="V690" s="5">
        <v>8.3333333333333329E-2</v>
      </c>
      <c r="W690">
        <v>30</v>
      </c>
      <c r="X690" s="6">
        <v>0</v>
      </c>
      <c r="Y690" s="6">
        <v>0</v>
      </c>
      <c r="Z690" s="6">
        <v>-648.13273200000003</v>
      </c>
      <c r="AA690" s="6">
        <v>-648.13273200000003</v>
      </c>
      <c r="AB690">
        <v>0</v>
      </c>
      <c r="AC690">
        <v>0</v>
      </c>
      <c r="AD690" s="7">
        <v>1127187.3600000001</v>
      </c>
      <c r="AE690" s="13">
        <v>6.8999999999999999E-3</v>
      </c>
      <c r="AF690" s="8">
        <v>0</v>
      </c>
      <c r="AG690" s="6">
        <v>0</v>
      </c>
      <c r="AH690" s="6">
        <v>0</v>
      </c>
      <c r="AI690" s="9">
        <v>-648.13273200000003</v>
      </c>
      <c r="AJ690" t="s">
        <v>6</v>
      </c>
      <c r="AO690" s="9">
        <f t="shared" si="212"/>
        <v>-648.13273200000003</v>
      </c>
      <c r="AP690" s="37">
        <f t="shared" si="197"/>
        <v>-648.13273200000003</v>
      </c>
      <c r="AQ690" s="9">
        <f t="shared" si="213"/>
        <v>-648.13273200000003</v>
      </c>
      <c r="AT690" s="10"/>
      <c r="BU690" s="1"/>
      <c r="CC690" s="11"/>
      <c r="CD690" s="11"/>
    </row>
    <row r="691" spans="1:82" ht="15" customHeight="1" x14ac:dyDescent="0.25">
      <c r="A691">
        <v>24899</v>
      </c>
      <c r="B691" t="s">
        <v>749</v>
      </c>
      <c r="C691" t="s">
        <v>750</v>
      </c>
      <c r="D691">
        <v>11902</v>
      </c>
      <c r="E691" t="s">
        <v>127</v>
      </c>
      <c r="F691" t="s">
        <v>3</v>
      </c>
      <c r="G691" t="s">
        <v>4</v>
      </c>
      <c r="H691" t="s">
        <v>751</v>
      </c>
      <c r="I691" s="1"/>
      <c r="J691" s="1">
        <v>45051</v>
      </c>
      <c r="K691" s="1">
        <v>45082</v>
      </c>
      <c r="L691" s="1">
        <v>45051</v>
      </c>
      <c r="M691" s="2">
        <v>1094055.8500000001</v>
      </c>
      <c r="N691" t="s">
        <v>6</v>
      </c>
      <c r="O691">
        <v>6.8999999999999999E-3</v>
      </c>
      <c r="P691" t="s">
        <v>8</v>
      </c>
      <c r="Q691" s="4"/>
      <c r="R691" s="1">
        <v>45051</v>
      </c>
      <c r="S691" s="1">
        <v>45051</v>
      </c>
      <c r="T691" s="1">
        <v>45082</v>
      </c>
      <c r="U691" s="1">
        <v>45051</v>
      </c>
      <c r="V691" s="5">
        <v>8.611111111111111E-2</v>
      </c>
      <c r="W691">
        <v>31</v>
      </c>
      <c r="X691" s="6">
        <v>0</v>
      </c>
      <c r="Y691" s="6">
        <v>0</v>
      </c>
      <c r="Z691" s="6">
        <v>-650.05151754166673</v>
      </c>
      <c r="AA691" s="6">
        <v>-650.05151754166673</v>
      </c>
      <c r="AB691">
        <v>0</v>
      </c>
      <c r="AC691">
        <v>0</v>
      </c>
      <c r="AD691" s="7">
        <v>1094055.8500000001</v>
      </c>
      <c r="AE691" s="13">
        <v>6.8999999999999999E-3</v>
      </c>
      <c r="AF691" s="8">
        <v>0</v>
      </c>
      <c r="AG691" s="6">
        <v>0</v>
      </c>
      <c r="AH691" s="6">
        <v>0</v>
      </c>
      <c r="AI691" s="9">
        <v>-650.05151754166673</v>
      </c>
      <c r="AJ691" t="s">
        <v>6</v>
      </c>
      <c r="AO691" s="9">
        <f t="shared" si="212"/>
        <v>-650.05151754166673</v>
      </c>
      <c r="AP691" s="37">
        <f t="shared" si="197"/>
        <v>-650.05151754166673</v>
      </c>
      <c r="AQ691" s="9">
        <f t="shared" si="213"/>
        <v>-650.05151754166673</v>
      </c>
      <c r="AT691" s="10"/>
      <c r="BU691" s="1"/>
      <c r="CC691" s="11"/>
      <c r="CD691" s="11"/>
    </row>
    <row r="692" spans="1:82" ht="15" customHeight="1" x14ac:dyDescent="0.25">
      <c r="A692">
        <v>25319</v>
      </c>
      <c r="B692" t="s">
        <v>752</v>
      </c>
      <c r="C692" t="s">
        <v>753</v>
      </c>
      <c r="D692">
        <v>11903</v>
      </c>
      <c r="E692" t="s">
        <v>2</v>
      </c>
      <c r="F692" t="s">
        <v>3</v>
      </c>
      <c r="G692" t="s">
        <v>4</v>
      </c>
      <c r="H692" t="s">
        <v>266</v>
      </c>
      <c r="I692" s="1">
        <v>45013</v>
      </c>
      <c r="J692" s="1">
        <v>45015</v>
      </c>
      <c r="K692" s="1">
        <v>45107</v>
      </c>
      <c r="L692" s="1">
        <v>45107</v>
      </c>
      <c r="M692" s="2">
        <v>13104166.630000001</v>
      </c>
      <c r="N692" t="s">
        <v>6</v>
      </c>
      <c r="O692" t="s">
        <v>7</v>
      </c>
      <c r="P692" t="s">
        <v>8</v>
      </c>
      <c r="Q692" s="4">
        <v>1.7500000000000002E-2</v>
      </c>
      <c r="R692" s="1">
        <v>45013</v>
      </c>
      <c r="S692" s="1">
        <v>45015</v>
      </c>
      <c r="T692" s="1">
        <v>45107</v>
      </c>
      <c r="U692" s="1">
        <v>45107</v>
      </c>
      <c r="V692" s="5">
        <v>0.25555555555555554</v>
      </c>
      <c r="W692">
        <v>92</v>
      </c>
      <c r="X692" s="6">
        <v>0</v>
      </c>
      <c r="Y692" s="6">
        <v>0</v>
      </c>
      <c r="Z692" s="6">
        <v>-100130.39323834445</v>
      </c>
      <c r="AA692" s="6">
        <v>-100130.39323834445</v>
      </c>
      <c r="AB692">
        <v>0</v>
      </c>
      <c r="AC692">
        <v>0</v>
      </c>
      <c r="AD692" s="7">
        <v>13104166.630000001</v>
      </c>
      <c r="AE692" s="13">
        <v>2.9900000000000003E-2</v>
      </c>
      <c r="AF692" s="8">
        <v>1.7500000000000002E-2</v>
      </c>
      <c r="AG692" s="6">
        <v>0</v>
      </c>
      <c r="AH692" s="6">
        <v>-58604.745206388892</v>
      </c>
      <c r="AI692" s="9">
        <v>-158735.13844473334</v>
      </c>
      <c r="AJ692" t="s">
        <v>6</v>
      </c>
      <c r="AK692">
        <f t="shared" ref="AK692:AK702" si="214">VLOOKUP(I692,$AR$3:$AS$604,2,FALSE)</f>
        <v>2.99</v>
      </c>
      <c r="AL692" s="8">
        <f t="shared" ref="AL692:AL702" si="215">AK692/100+$AT$1</f>
        <v>3.9900000000000005E-2</v>
      </c>
      <c r="AM692" s="35">
        <f t="shared" ref="AM692:AM702" si="216">AK692/100-$AT$1</f>
        <v>1.9900000000000001E-2</v>
      </c>
      <c r="AN692" s="4">
        <f t="shared" ref="AN692:AN702" si="217">IF(AND(RIGHT(O692,3)="Max",AM692&lt;0%),0%,AM692)</f>
        <v>1.9900000000000001E-2</v>
      </c>
      <c r="AO692" s="36">
        <f t="shared" ref="AO692:AO702" si="218">-(((AL692+AF692)*AD692*V692))</f>
        <v>-192223.56427695556</v>
      </c>
      <c r="AP692" s="37">
        <f t="shared" si="197"/>
        <v>-158735.13844473334</v>
      </c>
      <c r="AQ692" s="36">
        <f t="shared" ref="AQ692:AQ702" si="219">-(((AN692+AF692)*AD692*V692))</f>
        <v>-125246.71261251111</v>
      </c>
      <c r="AT692" s="10"/>
      <c r="BU692" s="1"/>
      <c r="CC692" s="11"/>
      <c r="CD692" s="11"/>
    </row>
    <row r="693" spans="1:82" ht="15" customHeight="1" x14ac:dyDescent="0.25">
      <c r="A693">
        <v>20422</v>
      </c>
      <c r="B693" t="s">
        <v>754</v>
      </c>
      <c r="C693" t="s">
        <v>755</v>
      </c>
      <c r="D693">
        <v>11904</v>
      </c>
      <c r="E693" t="s">
        <v>2</v>
      </c>
      <c r="F693" t="s">
        <v>3</v>
      </c>
      <c r="G693" t="s">
        <v>4</v>
      </c>
      <c r="H693" t="s">
        <v>756</v>
      </c>
      <c r="I693" s="1">
        <v>44932</v>
      </c>
      <c r="J693" s="1">
        <v>44936</v>
      </c>
      <c r="K693" s="1">
        <v>44967</v>
      </c>
      <c r="L693" s="1">
        <v>44967</v>
      </c>
      <c r="M693" s="2">
        <v>2417761.2599999998</v>
      </c>
      <c r="N693" t="s">
        <v>6</v>
      </c>
      <c r="O693" t="s">
        <v>33</v>
      </c>
      <c r="P693" t="s">
        <v>8</v>
      </c>
      <c r="Q693" s="4">
        <v>7.4999999999999997E-3</v>
      </c>
      <c r="R693" s="1">
        <v>44932</v>
      </c>
      <c r="S693" s="1">
        <v>44936</v>
      </c>
      <c r="T693" s="1">
        <v>44967</v>
      </c>
      <c r="U693" s="1">
        <v>44967</v>
      </c>
      <c r="V693" s="5">
        <v>8.611111111111111E-2</v>
      </c>
      <c r="W693">
        <v>31</v>
      </c>
      <c r="X693" s="6">
        <v>0</v>
      </c>
      <c r="Y693" s="6">
        <v>0</v>
      </c>
      <c r="Z693" s="6">
        <v>-5839.9008434249999</v>
      </c>
      <c r="AA693" s="6">
        <v>-5839.9008434249999</v>
      </c>
      <c r="AB693">
        <v>0</v>
      </c>
      <c r="AC693">
        <v>0</v>
      </c>
      <c r="AD693" s="7">
        <v>2417761.2599999998</v>
      </c>
      <c r="AE693" s="13">
        <v>2.8050000000000002E-2</v>
      </c>
      <c r="AF693" s="8">
        <v>7.4999999999999997E-3</v>
      </c>
      <c r="AG693" s="6">
        <v>0</v>
      </c>
      <c r="AH693" s="6">
        <v>-1561.4708137499999</v>
      </c>
      <c r="AI693" s="9">
        <v>-7401.3716571750001</v>
      </c>
      <c r="AJ693" t="s">
        <v>6</v>
      </c>
      <c r="AK693">
        <f t="shared" si="214"/>
        <v>2.254</v>
      </c>
      <c r="AL693" s="8">
        <f t="shared" si="215"/>
        <v>3.2539999999999999E-2</v>
      </c>
      <c r="AM693" s="35">
        <f t="shared" si="216"/>
        <v>1.2540000000000001E-2</v>
      </c>
      <c r="AN693" s="4">
        <f t="shared" si="217"/>
        <v>1.2540000000000001E-2</v>
      </c>
      <c r="AO693" s="36">
        <f t="shared" si="218"/>
        <v>-8336.1721843399991</v>
      </c>
      <c r="AP693" s="37">
        <f t="shared" si="197"/>
        <v>-7401.3716571750001</v>
      </c>
      <c r="AQ693" s="36">
        <f t="shared" si="219"/>
        <v>-4172.2500143400002</v>
      </c>
      <c r="AT693" s="10"/>
      <c r="BU693" s="1"/>
      <c r="CC693" s="11"/>
      <c r="CD693" s="11"/>
    </row>
    <row r="694" spans="1:82" ht="15" customHeight="1" x14ac:dyDescent="0.25">
      <c r="A694">
        <v>20423</v>
      </c>
      <c r="B694" t="s">
        <v>754</v>
      </c>
      <c r="C694" t="s">
        <v>755</v>
      </c>
      <c r="D694">
        <v>11904</v>
      </c>
      <c r="E694" t="s">
        <v>2</v>
      </c>
      <c r="F694" t="s">
        <v>3</v>
      </c>
      <c r="G694" t="s">
        <v>4</v>
      </c>
      <c r="H694" t="s">
        <v>756</v>
      </c>
      <c r="I694" s="1">
        <v>44965</v>
      </c>
      <c r="J694" s="1">
        <v>44967</v>
      </c>
      <c r="K694" s="1">
        <v>44995</v>
      </c>
      <c r="L694" s="1">
        <v>44995</v>
      </c>
      <c r="M694" s="2">
        <v>2397312.2400000002</v>
      </c>
      <c r="N694" t="s">
        <v>6</v>
      </c>
      <c r="O694" t="s">
        <v>33</v>
      </c>
      <c r="P694" t="s">
        <v>8</v>
      </c>
      <c r="Q694" s="4">
        <v>7.4999999999999997E-3</v>
      </c>
      <c r="R694" s="1">
        <v>44965</v>
      </c>
      <c r="S694" s="1">
        <v>44967</v>
      </c>
      <c r="T694" s="1">
        <v>44995</v>
      </c>
      <c r="U694" s="1">
        <v>44995</v>
      </c>
      <c r="V694" s="5">
        <v>7.7777777777777779E-2</v>
      </c>
      <c r="W694">
        <v>28</v>
      </c>
      <c r="X694" s="6">
        <v>0</v>
      </c>
      <c r="Y694" s="6">
        <v>0</v>
      </c>
      <c r="Z694" s="6">
        <v>-5694.4156740799999</v>
      </c>
      <c r="AA694" s="6">
        <v>-5694.4156740799999</v>
      </c>
      <c r="AB694">
        <v>0</v>
      </c>
      <c r="AC694">
        <v>0</v>
      </c>
      <c r="AD694" s="7">
        <v>2397312.2400000002</v>
      </c>
      <c r="AE694" s="13">
        <v>3.0539999999999998E-2</v>
      </c>
      <c r="AF694" s="8">
        <v>7.4999999999999997E-3</v>
      </c>
      <c r="AG694" s="6">
        <v>0</v>
      </c>
      <c r="AH694" s="6">
        <v>-1398.4321400000001</v>
      </c>
      <c r="AI694" s="9">
        <v>-7092.8478140799998</v>
      </c>
      <c r="AJ694" t="s">
        <v>6</v>
      </c>
      <c r="AK694">
        <f t="shared" si="214"/>
        <v>2.6080000000000001</v>
      </c>
      <c r="AL694" s="8">
        <f t="shared" si="215"/>
        <v>3.6080000000000001E-2</v>
      </c>
      <c r="AM694" s="35">
        <f t="shared" si="216"/>
        <v>1.6080000000000004E-2</v>
      </c>
      <c r="AN694" s="4">
        <f t="shared" si="217"/>
        <v>1.6080000000000004E-2</v>
      </c>
      <c r="AO694" s="36">
        <f t="shared" si="218"/>
        <v>-8125.8230214933346</v>
      </c>
      <c r="AP694" s="37">
        <f t="shared" si="197"/>
        <v>-7092.8478140799998</v>
      </c>
      <c r="AQ694" s="36">
        <f t="shared" si="219"/>
        <v>-4396.6706481600013</v>
      </c>
      <c r="AT694" s="10"/>
      <c r="BU694" s="1"/>
      <c r="CC694" s="11"/>
      <c r="CD694" s="11"/>
    </row>
    <row r="695" spans="1:82" ht="15" customHeight="1" x14ac:dyDescent="0.25">
      <c r="A695">
        <v>20424</v>
      </c>
      <c r="B695" t="s">
        <v>754</v>
      </c>
      <c r="C695" t="s">
        <v>755</v>
      </c>
      <c r="D695">
        <v>11904</v>
      </c>
      <c r="E695" t="s">
        <v>2</v>
      </c>
      <c r="F695" t="s">
        <v>3</v>
      </c>
      <c r="G695" t="s">
        <v>4</v>
      </c>
      <c r="H695" t="s">
        <v>756</v>
      </c>
      <c r="I695" s="1">
        <v>44993</v>
      </c>
      <c r="J695" s="1">
        <v>44995</v>
      </c>
      <c r="K695" s="1">
        <v>45026</v>
      </c>
      <c r="L695" s="1">
        <v>45026</v>
      </c>
      <c r="M695" s="2">
        <v>2376813.29</v>
      </c>
      <c r="N695" t="s">
        <v>6</v>
      </c>
      <c r="O695" t="s">
        <v>33</v>
      </c>
      <c r="P695" t="s">
        <v>8</v>
      </c>
      <c r="Q695" s="4">
        <v>7.4999999999999997E-3</v>
      </c>
      <c r="R695" s="1">
        <v>44993</v>
      </c>
      <c r="S695" s="1">
        <v>44995</v>
      </c>
      <c r="T695" s="1">
        <v>45026</v>
      </c>
      <c r="U695" s="1">
        <v>45026</v>
      </c>
      <c r="V695" s="5">
        <v>8.611111111111111E-2</v>
      </c>
      <c r="W695">
        <v>31</v>
      </c>
      <c r="X695" s="6">
        <v>0</v>
      </c>
      <c r="Y695" s="6">
        <v>0</v>
      </c>
      <c r="Z695" s="6">
        <v>-7063.1628493747221</v>
      </c>
      <c r="AA695" s="6">
        <v>-7063.1628493747221</v>
      </c>
      <c r="AB695">
        <v>0</v>
      </c>
      <c r="AC695">
        <v>0</v>
      </c>
      <c r="AD695" s="7">
        <v>2376813.29</v>
      </c>
      <c r="AE695" s="13">
        <v>3.4509999999999999E-2</v>
      </c>
      <c r="AF695" s="8">
        <v>7.4999999999999997E-3</v>
      </c>
      <c r="AG695" s="6">
        <v>0</v>
      </c>
      <c r="AH695" s="6">
        <v>-1535.0252497916667</v>
      </c>
      <c r="AI695" s="9">
        <v>-8598.1880991663893</v>
      </c>
      <c r="AJ695" t="s">
        <v>6</v>
      </c>
      <c r="AK695">
        <f t="shared" si="214"/>
        <v>2.944</v>
      </c>
      <c r="AL695" s="8">
        <f t="shared" si="215"/>
        <v>3.9440000000000003E-2</v>
      </c>
      <c r="AM695" s="35">
        <f t="shared" si="216"/>
        <v>1.9439999999999999E-2</v>
      </c>
      <c r="AN695" s="4">
        <f t="shared" si="217"/>
        <v>1.9439999999999999E-2</v>
      </c>
      <c r="AO695" s="36">
        <f t="shared" si="218"/>
        <v>-9607.2113633627796</v>
      </c>
      <c r="AP695" s="37">
        <f t="shared" si="197"/>
        <v>-8598.1880991663893</v>
      </c>
      <c r="AQ695" s="36">
        <f t="shared" si="219"/>
        <v>-5513.8106972516662</v>
      </c>
      <c r="AT695" s="10"/>
      <c r="BU695" s="1"/>
      <c r="CC695" s="11"/>
      <c r="CD695" s="11"/>
    </row>
    <row r="696" spans="1:82" ht="15" customHeight="1" x14ac:dyDescent="0.25">
      <c r="A696">
        <v>20425</v>
      </c>
      <c r="B696" t="s">
        <v>754</v>
      </c>
      <c r="C696" t="s">
        <v>755</v>
      </c>
      <c r="D696">
        <v>11904</v>
      </c>
      <c r="E696" t="s">
        <v>2</v>
      </c>
      <c r="F696" t="s">
        <v>3</v>
      </c>
      <c r="G696" t="s">
        <v>4</v>
      </c>
      <c r="H696" t="s">
        <v>756</v>
      </c>
      <c r="I696" s="1">
        <v>45021</v>
      </c>
      <c r="J696" s="1">
        <v>45026</v>
      </c>
      <c r="K696" s="1">
        <v>45056</v>
      </c>
      <c r="L696" s="1">
        <v>45056</v>
      </c>
      <c r="M696" s="2">
        <v>2356264.2799999998</v>
      </c>
      <c r="N696" t="s">
        <v>6</v>
      </c>
      <c r="O696" t="s">
        <v>33</v>
      </c>
      <c r="P696" t="s">
        <v>8</v>
      </c>
      <c r="Q696" s="4">
        <v>7.4999999999999997E-3</v>
      </c>
      <c r="R696" s="1">
        <v>45021</v>
      </c>
      <c r="S696" s="1">
        <v>45026</v>
      </c>
      <c r="T696" s="1">
        <v>45056</v>
      </c>
      <c r="U696" s="1">
        <v>45056</v>
      </c>
      <c r="V696" s="5">
        <v>8.3333333333333329E-2</v>
      </c>
      <c r="W696">
        <v>30</v>
      </c>
      <c r="X696" s="6">
        <v>0</v>
      </c>
      <c r="Y696" s="6">
        <v>0</v>
      </c>
      <c r="Z696" s="6">
        <v>-6556.3053590999998</v>
      </c>
      <c r="AA696" s="6">
        <v>-6556.3053590999998</v>
      </c>
      <c r="AB696">
        <v>0</v>
      </c>
      <c r="AC696">
        <v>0</v>
      </c>
      <c r="AD696" s="7">
        <v>2356264.2799999998</v>
      </c>
      <c r="AE696" s="13">
        <v>3.3390000000000003E-2</v>
      </c>
      <c r="AF696" s="8">
        <v>7.4999999999999997E-3</v>
      </c>
      <c r="AG696" s="6">
        <v>0</v>
      </c>
      <c r="AH696" s="6">
        <v>-1472.6651749999996</v>
      </c>
      <c r="AI696" s="9">
        <v>-8028.970534099999</v>
      </c>
      <c r="AJ696" t="s">
        <v>6</v>
      </c>
      <c r="AK696">
        <f t="shared" si="214"/>
        <v>3.0550000000000002</v>
      </c>
      <c r="AL696" s="8">
        <f t="shared" si="215"/>
        <v>4.0550000000000003E-2</v>
      </c>
      <c r="AM696" s="35">
        <f t="shared" si="216"/>
        <v>2.0549999999999999E-2</v>
      </c>
      <c r="AN696" s="4">
        <f t="shared" si="217"/>
        <v>2.0549999999999999E-2</v>
      </c>
      <c r="AO696" s="36">
        <f t="shared" si="218"/>
        <v>-9434.8748878333317</v>
      </c>
      <c r="AP696" s="37">
        <f t="shared" si="197"/>
        <v>-8028.970534099999</v>
      </c>
      <c r="AQ696" s="36">
        <f t="shared" si="219"/>
        <v>-5507.7677544999988</v>
      </c>
      <c r="AT696" s="10"/>
      <c r="BU696" s="1"/>
      <c r="CC696" s="11"/>
      <c r="CD696" s="11"/>
    </row>
    <row r="697" spans="1:82" ht="15" customHeight="1" x14ac:dyDescent="0.25">
      <c r="A697">
        <v>20426</v>
      </c>
      <c r="B697" t="s">
        <v>754</v>
      </c>
      <c r="C697" t="s">
        <v>755</v>
      </c>
      <c r="D697">
        <v>11904</v>
      </c>
      <c r="E697" t="s">
        <v>2</v>
      </c>
      <c r="F697" t="s">
        <v>3</v>
      </c>
      <c r="G697" t="s">
        <v>4</v>
      </c>
      <c r="H697" t="s">
        <v>756</v>
      </c>
      <c r="I697" s="1">
        <v>45054</v>
      </c>
      <c r="J697" s="1">
        <v>45056</v>
      </c>
      <c r="K697" s="1">
        <v>45087</v>
      </c>
      <c r="L697" s="1">
        <v>45087</v>
      </c>
      <c r="M697" s="2">
        <v>2335665.1</v>
      </c>
      <c r="N697" t="s">
        <v>6</v>
      </c>
      <c r="O697" t="s">
        <v>33</v>
      </c>
      <c r="P697" t="s">
        <v>8</v>
      </c>
      <c r="Q697" s="4">
        <v>7.4999999999999997E-3</v>
      </c>
      <c r="R697" s="1">
        <v>45054</v>
      </c>
      <c r="S697" s="1">
        <v>45056</v>
      </c>
      <c r="T697" s="1">
        <v>45087</v>
      </c>
      <c r="U697" s="1">
        <v>45087</v>
      </c>
      <c r="V697" s="5">
        <v>8.611111111111111E-2</v>
      </c>
      <c r="W697">
        <v>31</v>
      </c>
      <c r="X697" s="6">
        <v>0</v>
      </c>
      <c r="Y697" s="6">
        <v>0</v>
      </c>
      <c r="Z697" s="6">
        <v>-7250.618145847222</v>
      </c>
      <c r="AA697" s="6">
        <v>-7250.618145847222</v>
      </c>
      <c r="AB697">
        <v>0</v>
      </c>
      <c r="AC697">
        <v>0</v>
      </c>
      <c r="AD697" s="7">
        <v>2335665.1</v>
      </c>
      <c r="AE697" s="13">
        <v>3.6049999999999999E-2</v>
      </c>
      <c r="AF697" s="8">
        <v>7.4999999999999997E-3</v>
      </c>
      <c r="AG697" s="6">
        <v>0</v>
      </c>
      <c r="AH697" s="6">
        <v>-1508.4503770833333</v>
      </c>
      <c r="AI697" s="9">
        <v>-8759.0685229305545</v>
      </c>
      <c r="AJ697" t="s">
        <v>6</v>
      </c>
      <c r="AK697">
        <f t="shared" si="214"/>
        <v>3.3119999999999998</v>
      </c>
      <c r="AL697" s="8">
        <f t="shared" si="215"/>
        <v>4.3119999999999999E-2</v>
      </c>
      <c r="AM697" s="35">
        <f t="shared" si="216"/>
        <v>2.3119999999999995E-2</v>
      </c>
      <c r="AN697" s="4">
        <f t="shared" si="217"/>
        <v>2.3119999999999995E-2</v>
      </c>
      <c r="AO697" s="36">
        <f t="shared" si="218"/>
        <v>-10181.034411727778</v>
      </c>
      <c r="AP697" s="37">
        <f t="shared" si="197"/>
        <v>-8759.0685229305545</v>
      </c>
      <c r="AQ697" s="36">
        <f t="shared" si="219"/>
        <v>-6158.5000728388886</v>
      </c>
      <c r="AT697" s="10"/>
      <c r="BU697" s="1"/>
      <c r="CC697" s="11"/>
      <c r="CD697" s="11"/>
    </row>
    <row r="698" spans="1:82" ht="15" customHeight="1" x14ac:dyDescent="0.25">
      <c r="A698">
        <v>23519</v>
      </c>
      <c r="B698" t="s">
        <v>757</v>
      </c>
      <c r="C698" t="s">
        <v>758</v>
      </c>
      <c r="D698">
        <v>11905</v>
      </c>
      <c r="E698" t="s">
        <v>2</v>
      </c>
      <c r="F698" t="s">
        <v>3</v>
      </c>
      <c r="G698" t="s">
        <v>4</v>
      </c>
      <c r="H698" t="s">
        <v>759</v>
      </c>
      <c r="I698" s="1">
        <v>44952</v>
      </c>
      <c r="J698" s="1">
        <v>44956</v>
      </c>
      <c r="K698" s="1">
        <v>44985</v>
      </c>
      <c r="L698" s="1">
        <v>44985</v>
      </c>
      <c r="M698" s="2">
        <v>1630771.39</v>
      </c>
      <c r="N698" t="s">
        <v>6</v>
      </c>
      <c r="O698" t="s">
        <v>7</v>
      </c>
      <c r="P698" t="s">
        <v>8</v>
      </c>
      <c r="Q698" s="4">
        <v>2.5000000000000001E-2</v>
      </c>
      <c r="R698" s="1">
        <v>44952</v>
      </c>
      <c r="S698" s="1">
        <v>44956</v>
      </c>
      <c r="T698" s="1">
        <v>44985</v>
      </c>
      <c r="U698" s="1">
        <v>44985</v>
      </c>
      <c r="V698" s="5">
        <v>8.0555555555555561E-2</v>
      </c>
      <c r="W698">
        <v>29</v>
      </c>
      <c r="X698" s="6">
        <v>0</v>
      </c>
      <c r="Y698" s="6">
        <v>0</v>
      </c>
      <c r="Z698" s="6">
        <v>-3242.1547201411113</v>
      </c>
      <c r="AA698" s="6">
        <v>-3242.1547201411113</v>
      </c>
      <c r="AB698">
        <v>0</v>
      </c>
      <c r="AC698">
        <v>0</v>
      </c>
      <c r="AD698" s="7">
        <v>1630771.39</v>
      </c>
      <c r="AE698" s="13">
        <v>2.4680000000000001E-2</v>
      </c>
      <c r="AF698" s="8">
        <v>2.5000000000000001E-2</v>
      </c>
      <c r="AG698" s="6">
        <v>0</v>
      </c>
      <c r="AH698" s="6">
        <v>-3284.1923826388888</v>
      </c>
      <c r="AI698" s="9">
        <v>-6526.3471027800006</v>
      </c>
      <c r="AJ698" t="s">
        <v>6</v>
      </c>
      <c r="AK698">
        <f t="shared" si="214"/>
        <v>2.468</v>
      </c>
      <c r="AL698" s="8">
        <f t="shared" si="215"/>
        <v>3.4680000000000002E-2</v>
      </c>
      <c r="AM698" s="35">
        <f t="shared" si="216"/>
        <v>1.468E-2</v>
      </c>
      <c r="AN698" s="4">
        <f t="shared" si="217"/>
        <v>1.468E-2</v>
      </c>
      <c r="AO698" s="36">
        <f t="shared" si="218"/>
        <v>-7840.0240558355554</v>
      </c>
      <c r="AP698" s="37">
        <f t="shared" si="197"/>
        <v>-6526.3471027800006</v>
      </c>
      <c r="AQ698" s="36">
        <f t="shared" si="219"/>
        <v>-5212.6701497244449</v>
      </c>
      <c r="AT698" s="10"/>
      <c r="BU698" s="1"/>
      <c r="CC698" s="11"/>
      <c r="CD698" s="11"/>
    </row>
    <row r="699" spans="1:82" ht="15" customHeight="1" x14ac:dyDescent="0.25">
      <c r="A699">
        <v>23520</v>
      </c>
      <c r="B699" t="s">
        <v>757</v>
      </c>
      <c r="C699" t="s">
        <v>758</v>
      </c>
      <c r="D699">
        <v>11905</v>
      </c>
      <c r="E699" t="s">
        <v>2</v>
      </c>
      <c r="F699" t="s">
        <v>3</v>
      </c>
      <c r="G699" t="s">
        <v>4</v>
      </c>
      <c r="H699" t="s">
        <v>759</v>
      </c>
      <c r="I699" s="1">
        <v>44952</v>
      </c>
      <c r="J699" s="1">
        <v>44985</v>
      </c>
      <c r="K699" s="1">
        <v>45015</v>
      </c>
      <c r="L699" s="1">
        <v>45015</v>
      </c>
      <c r="M699" s="2">
        <v>1601650.49</v>
      </c>
      <c r="N699" t="s">
        <v>6</v>
      </c>
      <c r="O699" t="s">
        <v>7</v>
      </c>
      <c r="P699" t="s">
        <v>8</v>
      </c>
      <c r="Q699" s="4">
        <v>2.5000000000000001E-2</v>
      </c>
      <c r="R699" s="1">
        <v>44952</v>
      </c>
      <c r="S699" s="1">
        <v>44985</v>
      </c>
      <c r="T699" s="1">
        <v>45015</v>
      </c>
      <c r="U699" s="1">
        <v>45015</v>
      </c>
      <c r="V699" s="5">
        <v>8.3333333333333329E-2</v>
      </c>
      <c r="W699">
        <v>30</v>
      </c>
      <c r="X699" s="6">
        <v>0</v>
      </c>
      <c r="Y699" s="6">
        <v>0</v>
      </c>
      <c r="Z699" s="6">
        <v>-3294.0611744333332</v>
      </c>
      <c r="AA699" s="6">
        <v>-3294.0611744333332</v>
      </c>
      <c r="AB699">
        <v>0</v>
      </c>
      <c r="AC699">
        <v>0</v>
      </c>
      <c r="AD699" s="7">
        <v>1601650.49</v>
      </c>
      <c r="AE699" s="13">
        <v>2.4680000000000001E-2</v>
      </c>
      <c r="AF699" s="8">
        <v>2.5000000000000001E-2</v>
      </c>
      <c r="AG699" s="6">
        <v>0</v>
      </c>
      <c r="AH699" s="6">
        <v>-3336.7718541666663</v>
      </c>
      <c r="AI699" s="9">
        <v>-6630.8330286</v>
      </c>
      <c r="AJ699" t="s">
        <v>6</v>
      </c>
      <c r="AK699">
        <f t="shared" si="214"/>
        <v>2.468</v>
      </c>
      <c r="AL699" s="8">
        <f t="shared" si="215"/>
        <v>3.4680000000000002E-2</v>
      </c>
      <c r="AM699" s="35">
        <f t="shared" si="216"/>
        <v>1.468E-2</v>
      </c>
      <c r="AN699" s="4">
        <f t="shared" si="217"/>
        <v>1.468E-2</v>
      </c>
      <c r="AO699" s="36">
        <f t="shared" si="218"/>
        <v>-7965.5417702666673</v>
      </c>
      <c r="AP699" s="37">
        <f t="shared" si="197"/>
        <v>-6630.8330286</v>
      </c>
      <c r="AQ699" s="36">
        <f t="shared" si="219"/>
        <v>-5296.1242869333328</v>
      </c>
      <c r="AT699" s="10"/>
      <c r="BU699" s="1"/>
      <c r="CC699" s="11"/>
      <c r="CD699" s="11"/>
    </row>
    <row r="700" spans="1:82" ht="15" customHeight="1" x14ac:dyDescent="0.25">
      <c r="A700">
        <v>23521</v>
      </c>
      <c r="B700" t="s">
        <v>757</v>
      </c>
      <c r="C700" t="s">
        <v>758</v>
      </c>
      <c r="D700">
        <v>11905</v>
      </c>
      <c r="E700" t="s">
        <v>2</v>
      </c>
      <c r="F700" t="s">
        <v>3</v>
      </c>
      <c r="G700" t="s">
        <v>4</v>
      </c>
      <c r="H700" t="s">
        <v>759</v>
      </c>
      <c r="I700" s="1">
        <v>44952</v>
      </c>
      <c r="J700" s="1">
        <v>45015</v>
      </c>
      <c r="K700" s="1">
        <v>45046</v>
      </c>
      <c r="L700" s="1">
        <v>45046</v>
      </c>
      <c r="M700" s="2">
        <v>1572529.59</v>
      </c>
      <c r="N700" t="s">
        <v>6</v>
      </c>
      <c r="O700" t="s">
        <v>7</v>
      </c>
      <c r="P700" t="s">
        <v>8</v>
      </c>
      <c r="Q700" s="4">
        <v>2.5000000000000001E-2</v>
      </c>
      <c r="R700" s="1">
        <v>44952</v>
      </c>
      <c r="S700" s="1">
        <v>45015</v>
      </c>
      <c r="T700" s="1">
        <v>45046</v>
      </c>
      <c r="U700" s="1">
        <v>45046</v>
      </c>
      <c r="V700" s="5">
        <v>8.611111111111111E-2</v>
      </c>
      <c r="W700">
        <v>31</v>
      </c>
      <c r="X700" s="6">
        <v>0</v>
      </c>
      <c r="Y700" s="6">
        <v>0</v>
      </c>
      <c r="Z700" s="6">
        <v>-3341.9748297700003</v>
      </c>
      <c r="AA700" s="6">
        <v>-3341.9748297700003</v>
      </c>
      <c r="AB700">
        <v>0</v>
      </c>
      <c r="AC700">
        <v>0</v>
      </c>
      <c r="AD700" s="7">
        <v>1572529.59</v>
      </c>
      <c r="AE700" s="13">
        <v>2.4680000000000001E-2</v>
      </c>
      <c r="AF700" s="8">
        <v>2.5000000000000001E-2</v>
      </c>
      <c r="AG700" s="6">
        <v>0</v>
      </c>
      <c r="AH700" s="6">
        <v>-3385.3067562500005</v>
      </c>
      <c r="AI700" s="9">
        <v>-6727.2815860200008</v>
      </c>
      <c r="AJ700" t="s">
        <v>6</v>
      </c>
      <c r="AK700">
        <f t="shared" si="214"/>
        <v>2.468</v>
      </c>
      <c r="AL700" s="8">
        <f t="shared" si="215"/>
        <v>3.4680000000000002E-2</v>
      </c>
      <c r="AM700" s="35">
        <f t="shared" si="216"/>
        <v>1.468E-2</v>
      </c>
      <c r="AN700" s="4">
        <f t="shared" si="217"/>
        <v>1.468E-2</v>
      </c>
      <c r="AO700" s="36">
        <f t="shared" si="218"/>
        <v>-8081.4042885200006</v>
      </c>
      <c r="AP700" s="37">
        <f t="shared" si="197"/>
        <v>-6727.2815860200008</v>
      </c>
      <c r="AQ700" s="36">
        <f t="shared" si="219"/>
        <v>-5373.15888352</v>
      </c>
      <c r="AT700" s="10"/>
      <c r="BU700" s="1"/>
      <c r="CC700" s="11"/>
      <c r="CD700" s="11"/>
    </row>
    <row r="701" spans="1:82" ht="15" customHeight="1" x14ac:dyDescent="0.25">
      <c r="A701">
        <v>23522</v>
      </c>
      <c r="B701" t="s">
        <v>757</v>
      </c>
      <c r="C701" t="s">
        <v>758</v>
      </c>
      <c r="D701">
        <v>11905</v>
      </c>
      <c r="E701" t="s">
        <v>2</v>
      </c>
      <c r="F701" t="s">
        <v>3</v>
      </c>
      <c r="G701" t="s">
        <v>4</v>
      </c>
      <c r="H701" t="s">
        <v>759</v>
      </c>
      <c r="I701" s="1">
        <v>45043</v>
      </c>
      <c r="J701" s="1">
        <v>45046</v>
      </c>
      <c r="K701" s="1">
        <v>45076</v>
      </c>
      <c r="L701" s="1">
        <v>45076</v>
      </c>
      <c r="M701" s="2">
        <v>1543408.69</v>
      </c>
      <c r="N701" t="s">
        <v>6</v>
      </c>
      <c r="O701" t="s">
        <v>7</v>
      </c>
      <c r="P701" t="s">
        <v>8</v>
      </c>
      <c r="Q701" s="4">
        <v>2.5000000000000001E-2</v>
      </c>
      <c r="R701" s="1">
        <v>45043</v>
      </c>
      <c r="S701" s="1">
        <v>45046</v>
      </c>
      <c r="T701" s="1">
        <v>45076</v>
      </c>
      <c r="U701" s="1">
        <v>45076</v>
      </c>
      <c r="V701" s="5">
        <v>8.3333333333333329E-2</v>
      </c>
      <c r="W701">
        <v>30</v>
      </c>
      <c r="X701" s="6">
        <v>0</v>
      </c>
      <c r="Y701" s="6">
        <v>0</v>
      </c>
      <c r="Z701" s="6">
        <v>-4180.0652020833331</v>
      </c>
      <c r="AA701" s="6">
        <v>-4180.0652020833331</v>
      </c>
      <c r="AB701">
        <v>0</v>
      </c>
      <c r="AC701">
        <v>0</v>
      </c>
      <c r="AD701" s="7">
        <v>1543408.69</v>
      </c>
      <c r="AE701" s="13">
        <v>3.2500000000000001E-2</v>
      </c>
      <c r="AF701" s="8">
        <v>2.5000000000000001E-2</v>
      </c>
      <c r="AG701" s="6">
        <v>0</v>
      </c>
      <c r="AH701" s="6">
        <v>-3215.4347708333335</v>
      </c>
      <c r="AI701" s="9">
        <v>-7395.4999729166666</v>
      </c>
      <c r="AJ701" t="s">
        <v>6</v>
      </c>
      <c r="AK701">
        <f t="shared" si="214"/>
        <v>3.25</v>
      </c>
      <c r="AL701" s="8">
        <f t="shared" si="215"/>
        <v>4.2500000000000003E-2</v>
      </c>
      <c r="AM701" s="35">
        <f t="shared" si="216"/>
        <v>2.2499999999999999E-2</v>
      </c>
      <c r="AN701" s="4">
        <f t="shared" si="217"/>
        <v>2.2499999999999999E-2</v>
      </c>
      <c r="AO701" s="36">
        <f t="shared" si="218"/>
        <v>-8681.6738812500007</v>
      </c>
      <c r="AP701" s="37">
        <f t="shared" si="197"/>
        <v>-7395.4999729166666</v>
      </c>
      <c r="AQ701" s="36">
        <f t="shared" si="219"/>
        <v>-6109.3260645833334</v>
      </c>
      <c r="AT701" s="10"/>
      <c r="BU701" s="1"/>
      <c r="CC701" s="11"/>
      <c r="CD701" s="11"/>
    </row>
    <row r="702" spans="1:82" ht="15" customHeight="1" x14ac:dyDescent="0.25">
      <c r="A702">
        <v>23523</v>
      </c>
      <c r="B702" t="s">
        <v>757</v>
      </c>
      <c r="C702" t="s">
        <v>758</v>
      </c>
      <c r="D702">
        <v>11905</v>
      </c>
      <c r="E702" t="s">
        <v>2</v>
      </c>
      <c r="F702" t="s">
        <v>3</v>
      </c>
      <c r="G702" t="s">
        <v>4</v>
      </c>
      <c r="H702" t="s">
        <v>759</v>
      </c>
      <c r="I702" s="1">
        <v>45043</v>
      </c>
      <c r="J702" s="1">
        <v>45076</v>
      </c>
      <c r="K702" s="1">
        <v>45107</v>
      </c>
      <c r="L702" s="1">
        <v>45107</v>
      </c>
      <c r="M702" s="2">
        <v>1514287.79</v>
      </c>
      <c r="N702" t="s">
        <v>6</v>
      </c>
      <c r="O702" t="s">
        <v>7</v>
      </c>
      <c r="P702" t="s">
        <v>8</v>
      </c>
      <c r="Q702" s="4">
        <v>2.5000000000000001E-2</v>
      </c>
      <c r="R702" s="1">
        <v>45043</v>
      </c>
      <c r="S702" s="1">
        <v>45076</v>
      </c>
      <c r="T702" s="1">
        <v>45107</v>
      </c>
      <c r="U702" s="1">
        <v>45107</v>
      </c>
      <c r="V702" s="5">
        <v>8.611111111111111E-2</v>
      </c>
      <c r="W702">
        <v>31</v>
      </c>
      <c r="X702" s="6">
        <v>0</v>
      </c>
      <c r="Y702" s="6">
        <v>0</v>
      </c>
      <c r="Z702" s="6">
        <v>-4237.9026345138891</v>
      </c>
      <c r="AA702" s="6">
        <v>-4237.9026345138891</v>
      </c>
      <c r="AB702">
        <v>0</v>
      </c>
      <c r="AC702">
        <v>0</v>
      </c>
      <c r="AD702" s="7">
        <v>1514287.79</v>
      </c>
      <c r="AE702" s="13">
        <v>3.2500000000000001E-2</v>
      </c>
      <c r="AF702" s="8">
        <v>2.5000000000000001E-2</v>
      </c>
      <c r="AG702" s="6">
        <v>0</v>
      </c>
      <c r="AH702" s="6">
        <v>-3259.9251034722224</v>
      </c>
      <c r="AI702" s="9">
        <v>-7497.827737986112</v>
      </c>
      <c r="AJ702" t="s">
        <v>6</v>
      </c>
      <c r="AK702">
        <f t="shared" si="214"/>
        <v>3.25</v>
      </c>
      <c r="AL702" s="8">
        <f t="shared" si="215"/>
        <v>4.2500000000000003E-2</v>
      </c>
      <c r="AM702" s="35">
        <f t="shared" si="216"/>
        <v>2.2499999999999999E-2</v>
      </c>
      <c r="AN702" s="4">
        <f t="shared" si="217"/>
        <v>2.2499999999999999E-2</v>
      </c>
      <c r="AO702" s="36">
        <f t="shared" si="218"/>
        <v>-8801.7977793750015</v>
      </c>
      <c r="AP702" s="37">
        <f t="shared" si="197"/>
        <v>-7497.827737986112</v>
      </c>
      <c r="AQ702" s="36">
        <f t="shared" si="219"/>
        <v>-6193.8576965972225</v>
      </c>
      <c r="AT702" s="10"/>
      <c r="BU702" s="1"/>
      <c r="CC702" s="11"/>
      <c r="CD702" s="11"/>
    </row>
    <row r="703" spans="1:82" ht="15" customHeight="1" x14ac:dyDescent="0.25">
      <c r="A703">
        <v>25277</v>
      </c>
      <c r="B703" t="s">
        <v>765</v>
      </c>
      <c r="C703" t="s">
        <v>766</v>
      </c>
      <c r="D703">
        <v>11908</v>
      </c>
      <c r="E703" t="s">
        <v>127</v>
      </c>
      <c r="F703" t="s">
        <v>3</v>
      </c>
      <c r="G703" t="s">
        <v>4</v>
      </c>
      <c r="H703" t="s">
        <v>294</v>
      </c>
      <c r="I703" s="1"/>
      <c r="J703" s="1">
        <v>44928</v>
      </c>
      <c r="K703" s="1">
        <v>45016</v>
      </c>
      <c r="L703" s="1">
        <v>45016</v>
      </c>
      <c r="M703" s="2">
        <v>740740.63</v>
      </c>
      <c r="N703" t="s">
        <v>6</v>
      </c>
      <c r="O703">
        <v>2.4899999999999999E-2</v>
      </c>
      <c r="P703" t="s">
        <v>109</v>
      </c>
      <c r="Q703" s="4"/>
      <c r="R703" s="1">
        <v>45016</v>
      </c>
      <c r="S703" s="1">
        <v>44928</v>
      </c>
      <c r="T703" s="1">
        <v>45016</v>
      </c>
      <c r="U703" s="1">
        <v>45016</v>
      </c>
      <c r="V703" s="5">
        <v>0.24722222222222223</v>
      </c>
      <c r="W703">
        <v>89</v>
      </c>
      <c r="X703" s="6">
        <v>0</v>
      </c>
      <c r="Y703" s="6">
        <v>0</v>
      </c>
      <c r="Z703" s="6">
        <v>-4559.8758615083334</v>
      </c>
      <c r="AA703" s="6">
        <v>-4559.8758615083334</v>
      </c>
      <c r="AB703">
        <v>0</v>
      </c>
      <c r="AC703">
        <v>0</v>
      </c>
      <c r="AD703" s="7">
        <v>740740.63</v>
      </c>
      <c r="AE703" s="13">
        <v>2.4899999999999999E-2</v>
      </c>
      <c r="AF703" s="8">
        <v>0</v>
      </c>
      <c r="AG703" s="6">
        <v>0</v>
      </c>
      <c r="AH703" s="6">
        <v>0</v>
      </c>
      <c r="AI703" s="9">
        <v>-4559.8758615083334</v>
      </c>
      <c r="AJ703" t="s">
        <v>6</v>
      </c>
      <c r="AO703" s="9">
        <f t="shared" ref="AO703:AO704" si="220">AI703</f>
        <v>-4559.8758615083334</v>
      </c>
      <c r="AP703" s="37">
        <f t="shared" si="197"/>
        <v>-4559.8758615083334</v>
      </c>
      <c r="AQ703" s="9">
        <f t="shared" ref="AQ703:AQ704" si="221">AI703</f>
        <v>-4559.8758615083334</v>
      </c>
      <c r="AT703" s="10"/>
      <c r="BU703" s="1"/>
      <c r="CC703" s="11"/>
      <c r="CD703" s="11"/>
    </row>
    <row r="704" spans="1:82" ht="15" customHeight="1" x14ac:dyDescent="0.25">
      <c r="A704">
        <v>25278</v>
      </c>
      <c r="B704" t="s">
        <v>765</v>
      </c>
      <c r="C704" t="s">
        <v>766</v>
      </c>
      <c r="D704">
        <v>11908</v>
      </c>
      <c r="E704" t="s">
        <v>127</v>
      </c>
      <c r="F704" t="s">
        <v>3</v>
      </c>
      <c r="G704" t="s">
        <v>4</v>
      </c>
      <c r="H704" t="s">
        <v>294</v>
      </c>
      <c r="I704" s="1"/>
      <c r="J704" s="1">
        <v>45016</v>
      </c>
      <c r="K704" s="1">
        <v>45107</v>
      </c>
      <c r="L704" s="1">
        <v>45107</v>
      </c>
      <c r="M704" s="2">
        <v>555555.43999999994</v>
      </c>
      <c r="N704" t="s">
        <v>6</v>
      </c>
      <c r="O704">
        <v>2.4899999999999999E-2</v>
      </c>
      <c r="P704" t="s">
        <v>109</v>
      </c>
      <c r="Q704" s="4"/>
      <c r="R704" s="1">
        <v>45107</v>
      </c>
      <c r="S704" s="1">
        <v>45016</v>
      </c>
      <c r="T704" s="1">
        <v>45107</v>
      </c>
      <c r="U704" s="1">
        <v>45107</v>
      </c>
      <c r="V704" s="5">
        <v>0.25</v>
      </c>
      <c r="W704">
        <v>90</v>
      </c>
      <c r="X704" s="6">
        <v>0</v>
      </c>
      <c r="Y704" s="6">
        <v>0</v>
      </c>
      <c r="Z704" s="6">
        <v>-3458.3326139999995</v>
      </c>
      <c r="AA704" s="6">
        <v>-3458.3326139999995</v>
      </c>
      <c r="AB704">
        <v>0</v>
      </c>
      <c r="AC704">
        <v>0</v>
      </c>
      <c r="AD704" s="7">
        <v>555555.43999999994</v>
      </c>
      <c r="AE704" s="13">
        <v>2.4899999999999999E-2</v>
      </c>
      <c r="AF704" s="8">
        <v>0</v>
      </c>
      <c r="AG704" s="6">
        <v>0</v>
      </c>
      <c r="AH704" s="6">
        <v>0</v>
      </c>
      <c r="AI704" s="9">
        <v>-3458.3326139999995</v>
      </c>
      <c r="AJ704" t="s">
        <v>6</v>
      </c>
      <c r="AO704" s="9">
        <f t="shared" si="220"/>
        <v>-3458.3326139999995</v>
      </c>
      <c r="AP704" s="37">
        <f t="shared" si="197"/>
        <v>-3458.3326139999995</v>
      </c>
      <c r="AQ704" s="9">
        <f t="shared" si="221"/>
        <v>-3458.3326139999995</v>
      </c>
      <c r="AT704" s="10"/>
      <c r="BU704" s="1"/>
      <c r="CC704" s="11"/>
      <c r="CD704" s="11"/>
    </row>
    <row r="705" spans="1:82" ht="15" customHeight="1" x14ac:dyDescent="0.25">
      <c r="A705">
        <v>25565</v>
      </c>
      <c r="B705" t="s">
        <v>774</v>
      </c>
      <c r="C705" t="s">
        <v>775</v>
      </c>
      <c r="D705">
        <v>11916</v>
      </c>
      <c r="E705" t="s">
        <v>2</v>
      </c>
      <c r="F705" t="s">
        <v>3</v>
      </c>
      <c r="G705" t="s">
        <v>4</v>
      </c>
      <c r="H705" t="s">
        <v>776</v>
      </c>
      <c r="I705" s="1">
        <v>44966</v>
      </c>
      <c r="J705" s="1">
        <v>44970</v>
      </c>
      <c r="K705" s="1">
        <v>45057</v>
      </c>
      <c r="L705" s="1">
        <v>45057</v>
      </c>
      <c r="M705" s="2">
        <v>40000000</v>
      </c>
      <c r="N705" t="s">
        <v>6</v>
      </c>
      <c r="O705" t="s">
        <v>15</v>
      </c>
      <c r="P705" t="s">
        <v>8</v>
      </c>
      <c r="Q705" s="4">
        <v>0.03</v>
      </c>
      <c r="R705" s="1">
        <v>44966</v>
      </c>
      <c r="S705" s="1">
        <v>44970</v>
      </c>
      <c r="T705" s="1">
        <v>45057</v>
      </c>
      <c r="U705" s="1">
        <v>45057</v>
      </c>
      <c r="V705" s="5">
        <v>0.24166666666666667</v>
      </c>
      <c r="W705">
        <v>87</v>
      </c>
      <c r="X705" s="6">
        <v>0</v>
      </c>
      <c r="Y705" s="6">
        <v>0</v>
      </c>
      <c r="Z705" s="6">
        <v>-252010.00000000003</v>
      </c>
      <c r="AA705" s="6">
        <v>-252010.00000000003</v>
      </c>
      <c r="AB705">
        <v>0</v>
      </c>
      <c r="AC705">
        <v>0</v>
      </c>
      <c r="AD705" s="7">
        <v>40000000</v>
      </c>
      <c r="AE705" s="13">
        <v>2.6070000000000003E-2</v>
      </c>
      <c r="AF705" s="8">
        <v>0.03</v>
      </c>
      <c r="AG705" s="6">
        <v>0</v>
      </c>
      <c r="AH705" s="6">
        <v>-290000</v>
      </c>
      <c r="AI705" s="9">
        <v>-542010</v>
      </c>
      <c r="AJ705" t="s">
        <v>6</v>
      </c>
      <c r="AK705">
        <f t="shared" ref="AK705:AK708" si="222">VLOOKUP(I705,$AR$3:$AS$604,2,FALSE)</f>
        <v>2.6070000000000002</v>
      </c>
      <c r="AL705" s="8">
        <f t="shared" ref="AL705:AL708" si="223">AK705/100+$AT$1</f>
        <v>3.6070000000000005E-2</v>
      </c>
      <c r="AM705" s="35">
        <f t="shared" ref="AM705:AM708" si="224">AK705/100-$AT$1</f>
        <v>1.6070000000000001E-2</v>
      </c>
      <c r="AN705" s="4">
        <f t="shared" ref="AN705:AN708" si="225">IF(AND(RIGHT(O705,3)="Max",AM705&lt;0%),0%,AM705)</f>
        <v>1.6070000000000001E-2</v>
      </c>
      <c r="AO705" s="36">
        <f t="shared" ref="AO705:AO708" si="226">-(((AL705+AF705)*AD705*V705))</f>
        <v>-638676.66666666663</v>
      </c>
      <c r="AP705" s="37">
        <f t="shared" si="197"/>
        <v>-542010</v>
      </c>
      <c r="AQ705" s="36">
        <f t="shared" ref="AQ705:AQ708" si="227">-(((AN705+AF705)*AD705*V705))</f>
        <v>-445343.33333333331</v>
      </c>
      <c r="AT705" s="10"/>
      <c r="BU705" s="1"/>
      <c r="CC705" s="11"/>
      <c r="CD705" s="11"/>
    </row>
    <row r="706" spans="1:82" ht="15" customHeight="1" x14ac:dyDescent="0.25">
      <c r="A706">
        <v>25526</v>
      </c>
      <c r="B706" t="s">
        <v>777</v>
      </c>
      <c r="C706" t="s">
        <v>778</v>
      </c>
      <c r="D706">
        <v>11919</v>
      </c>
      <c r="E706" t="s">
        <v>2</v>
      </c>
      <c r="F706" t="s">
        <v>3</v>
      </c>
      <c r="G706" t="s">
        <v>4</v>
      </c>
      <c r="H706" t="s">
        <v>703</v>
      </c>
      <c r="I706" s="1">
        <v>45014</v>
      </c>
      <c r="J706" s="1">
        <v>45016</v>
      </c>
      <c r="K706" s="1">
        <v>45107</v>
      </c>
      <c r="L706" s="1">
        <v>45107</v>
      </c>
      <c r="M706" s="2">
        <v>10000000</v>
      </c>
      <c r="N706" t="s">
        <v>6</v>
      </c>
      <c r="O706" t="s">
        <v>7</v>
      </c>
      <c r="P706" t="s">
        <v>8</v>
      </c>
      <c r="Q706" s="4">
        <v>1.7999999999999999E-2</v>
      </c>
      <c r="R706" s="1">
        <v>45014</v>
      </c>
      <c r="S706" s="1">
        <v>45016</v>
      </c>
      <c r="T706" s="1">
        <v>45107</v>
      </c>
      <c r="U706" s="1">
        <v>45107</v>
      </c>
      <c r="V706" s="5">
        <v>0.25277777777777777</v>
      </c>
      <c r="W706">
        <v>91</v>
      </c>
      <c r="X706" s="6">
        <v>0</v>
      </c>
      <c r="Y706" s="6">
        <v>0</v>
      </c>
      <c r="Z706" s="6">
        <v>-76212.5</v>
      </c>
      <c r="AA706" s="6">
        <v>-76212.5</v>
      </c>
      <c r="AB706">
        <v>0</v>
      </c>
      <c r="AC706">
        <v>0</v>
      </c>
      <c r="AD706" s="7">
        <v>10000000</v>
      </c>
      <c r="AE706" s="13">
        <v>3.015E-2</v>
      </c>
      <c r="AF706" s="8">
        <v>1.7999999999999999E-2</v>
      </c>
      <c r="AG706" s="6">
        <v>0</v>
      </c>
      <c r="AH706" s="6">
        <v>-45500</v>
      </c>
      <c r="AI706" s="9">
        <v>-121712.5</v>
      </c>
      <c r="AJ706" t="s">
        <v>6</v>
      </c>
      <c r="AK706">
        <f t="shared" si="222"/>
        <v>3.0150000000000001</v>
      </c>
      <c r="AL706" s="8">
        <f t="shared" si="223"/>
        <v>4.0149999999999998E-2</v>
      </c>
      <c r="AM706" s="35">
        <f t="shared" si="224"/>
        <v>2.0150000000000001E-2</v>
      </c>
      <c r="AN706" s="4">
        <f t="shared" si="225"/>
        <v>2.0150000000000001E-2</v>
      </c>
      <c r="AO706" s="36">
        <f t="shared" si="226"/>
        <v>-146990.27777777775</v>
      </c>
      <c r="AP706" s="37">
        <f t="shared" si="197"/>
        <v>-121712.5</v>
      </c>
      <c r="AQ706" s="36">
        <f t="shared" si="227"/>
        <v>-96434.722222222234</v>
      </c>
      <c r="AT706" s="10"/>
      <c r="BU706" s="1"/>
      <c r="CC706" s="11"/>
      <c r="CD706" s="11"/>
    </row>
    <row r="707" spans="1:82" ht="15" customHeight="1" x14ac:dyDescent="0.25">
      <c r="A707">
        <v>26106</v>
      </c>
      <c r="B707" t="s">
        <v>779</v>
      </c>
      <c r="C707" t="s">
        <v>780</v>
      </c>
      <c r="D707">
        <v>11922</v>
      </c>
      <c r="E707" t="s">
        <v>2</v>
      </c>
      <c r="F707" t="s">
        <v>3</v>
      </c>
      <c r="G707" t="s">
        <v>4</v>
      </c>
      <c r="H707" t="s">
        <v>196</v>
      </c>
      <c r="I707" s="1">
        <v>45014</v>
      </c>
      <c r="J707" s="1">
        <v>45016</v>
      </c>
      <c r="K707" s="1">
        <v>45107</v>
      </c>
      <c r="L707" s="1">
        <v>45107</v>
      </c>
      <c r="M707" s="2">
        <v>12320000</v>
      </c>
      <c r="N707" t="s">
        <v>6</v>
      </c>
      <c r="O707" t="s">
        <v>7</v>
      </c>
      <c r="P707" t="s">
        <v>8</v>
      </c>
      <c r="Q707" s="4">
        <v>1.0999999999999999E-2</v>
      </c>
      <c r="R707" s="1">
        <v>45014</v>
      </c>
      <c r="S707" s="1">
        <v>45016</v>
      </c>
      <c r="T707" s="1">
        <v>45107</v>
      </c>
      <c r="U707" s="1">
        <v>45107</v>
      </c>
      <c r="V707" s="5">
        <v>0.25277777777777777</v>
      </c>
      <c r="W707">
        <v>91</v>
      </c>
      <c r="X707" s="6">
        <v>0</v>
      </c>
      <c r="Y707" s="6">
        <v>0</v>
      </c>
      <c r="Z707" s="6">
        <v>-93893.8</v>
      </c>
      <c r="AA707" s="6">
        <v>-93893.8</v>
      </c>
      <c r="AB707">
        <v>0</v>
      </c>
      <c r="AC707">
        <v>0</v>
      </c>
      <c r="AD707" s="7">
        <v>12320000</v>
      </c>
      <c r="AE707" s="13">
        <v>3.015E-2</v>
      </c>
      <c r="AF707" s="8">
        <v>1.0999999999999999E-2</v>
      </c>
      <c r="AG707" s="6">
        <v>0</v>
      </c>
      <c r="AH707" s="6">
        <v>-34256.444444444445</v>
      </c>
      <c r="AI707" s="9">
        <v>-128150.24444444446</v>
      </c>
      <c r="AJ707" t="s">
        <v>6</v>
      </c>
      <c r="AK707">
        <f t="shared" si="222"/>
        <v>3.0150000000000001</v>
      </c>
      <c r="AL707" s="8">
        <f t="shared" si="223"/>
        <v>4.0149999999999998E-2</v>
      </c>
      <c r="AM707" s="35">
        <f t="shared" si="224"/>
        <v>2.0150000000000001E-2</v>
      </c>
      <c r="AN707" s="4">
        <f t="shared" si="225"/>
        <v>2.0150000000000001E-2</v>
      </c>
      <c r="AO707" s="36">
        <f t="shared" si="226"/>
        <v>-159292.46666666667</v>
      </c>
      <c r="AP707" s="37">
        <f t="shared" ref="AP707:AP770" si="228">AI707</f>
        <v>-128150.24444444446</v>
      </c>
      <c r="AQ707" s="36">
        <f t="shared" si="227"/>
        <v>-97008.022222222222</v>
      </c>
      <c r="AT707" s="10"/>
      <c r="BU707" s="1"/>
      <c r="CC707" s="11"/>
      <c r="CD707" s="11"/>
    </row>
    <row r="708" spans="1:82" ht="15" customHeight="1" x14ac:dyDescent="0.25">
      <c r="A708">
        <v>26274</v>
      </c>
      <c r="B708" t="s">
        <v>781</v>
      </c>
      <c r="C708" t="s">
        <v>782</v>
      </c>
      <c r="D708">
        <v>11923</v>
      </c>
      <c r="E708" t="s">
        <v>2</v>
      </c>
      <c r="F708" t="s">
        <v>3</v>
      </c>
      <c r="G708" t="s">
        <v>4</v>
      </c>
      <c r="H708" t="s">
        <v>783</v>
      </c>
      <c r="I708" s="1">
        <v>44924</v>
      </c>
      <c r="J708" s="1">
        <v>44927</v>
      </c>
      <c r="K708" s="1">
        <v>45017</v>
      </c>
      <c r="L708" s="1">
        <v>45017</v>
      </c>
      <c r="M708" s="2">
        <v>5275000</v>
      </c>
      <c r="N708" t="s">
        <v>6</v>
      </c>
      <c r="O708" t="s">
        <v>174</v>
      </c>
      <c r="P708" t="s">
        <v>8</v>
      </c>
      <c r="Q708" s="4"/>
      <c r="R708" s="1">
        <v>44924</v>
      </c>
      <c r="S708" s="1">
        <v>44926</v>
      </c>
      <c r="T708" s="1">
        <v>45107</v>
      </c>
      <c r="U708" s="1">
        <v>45107</v>
      </c>
      <c r="V708" s="5">
        <v>0.50277777777777777</v>
      </c>
      <c r="W708">
        <v>181</v>
      </c>
      <c r="X708" s="6">
        <v>0</v>
      </c>
      <c r="Y708" s="6">
        <v>0</v>
      </c>
      <c r="Z708" s="6">
        <v>-72297.684722222228</v>
      </c>
      <c r="AA708" s="6">
        <v>-72297.684722222228</v>
      </c>
      <c r="AB708">
        <v>0</v>
      </c>
      <c r="AC708">
        <v>0</v>
      </c>
      <c r="AD708" s="7">
        <v>5275000</v>
      </c>
      <c r="AE708" s="13">
        <v>2.726E-2</v>
      </c>
      <c r="AF708" s="8">
        <v>0</v>
      </c>
      <c r="AG708" s="6">
        <v>0</v>
      </c>
      <c r="AH708" s="6">
        <v>0</v>
      </c>
      <c r="AI708" s="9">
        <v>-72297.684722222228</v>
      </c>
      <c r="AJ708" t="s">
        <v>6</v>
      </c>
      <c r="AK708">
        <f t="shared" si="222"/>
        <v>2.1840000000000002</v>
      </c>
      <c r="AL708" s="8">
        <f t="shared" si="223"/>
        <v>3.184E-2</v>
      </c>
      <c r="AM708" s="35">
        <f t="shared" si="224"/>
        <v>1.1840000000000002E-2</v>
      </c>
      <c r="AN708" s="4">
        <f t="shared" si="225"/>
        <v>1.1840000000000002E-2</v>
      </c>
      <c r="AO708" s="36">
        <f t="shared" si="226"/>
        <v>-84444.544444444444</v>
      </c>
      <c r="AP708" s="37">
        <f t="shared" si="228"/>
        <v>-72297.684722222228</v>
      </c>
      <c r="AQ708" s="36">
        <f t="shared" si="227"/>
        <v>-31401.488888888893</v>
      </c>
      <c r="AT708" s="10"/>
      <c r="BU708" s="1"/>
      <c r="CC708" s="11"/>
      <c r="CD708" s="11"/>
    </row>
    <row r="709" spans="1:82" ht="15" customHeight="1" x14ac:dyDescent="0.25">
      <c r="A709">
        <v>26222</v>
      </c>
      <c r="B709" t="s">
        <v>784</v>
      </c>
      <c r="C709" t="s">
        <v>785</v>
      </c>
      <c r="D709">
        <v>11925</v>
      </c>
      <c r="E709" t="s">
        <v>127</v>
      </c>
      <c r="F709" t="s">
        <v>3</v>
      </c>
      <c r="G709" t="s">
        <v>4</v>
      </c>
      <c r="H709" t="s">
        <v>246</v>
      </c>
      <c r="I709" s="1"/>
      <c r="J709" s="1">
        <v>44956</v>
      </c>
      <c r="K709" s="1">
        <v>44985</v>
      </c>
      <c r="L709" s="1">
        <v>44985</v>
      </c>
      <c r="M709" s="2">
        <v>675567.57</v>
      </c>
      <c r="N709" t="s">
        <v>6</v>
      </c>
      <c r="O709">
        <v>0.02</v>
      </c>
      <c r="P709" t="s">
        <v>109</v>
      </c>
      <c r="Q709" s="4"/>
      <c r="R709" s="1">
        <v>44985</v>
      </c>
      <c r="S709" s="1">
        <v>44956</v>
      </c>
      <c r="T709" s="1">
        <v>44985</v>
      </c>
      <c r="U709" s="1">
        <v>44985</v>
      </c>
      <c r="V709" s="5">
        <v>7.7777777777777779E-2</v>
      </c>
      <c r="W709">
        <v>28</v>
      </c>
      <c r="X709" s="6">
        <v>0</v>
      </c>
      <c r="Y709" s="6">
        <v>0</v>
      </c>
      <c r="Z709" s="6">
        <v>-1050.8828866666665</v>
      </c>
      <c r="AA709" s="6">
        <v>-1050.8828866666665</v>
      </c>
      <c r="AB709">
        <v>0</v>
      </c>
      <c r="AC709">
        <v>0</v>
      </c>
      <c r="AD709" s="7">
        <v>675567.57</v>
      </c>
      <c r="AE709" s="13">
        <v>0.02</v>
      </c>
      <c r="AF709" s="8">
        <v>0</v>
      </c>
      <c r="AG709" s="6">
        <v>0</v>
      </c>
      <c r="AH709" s="6">
        <v>0</v>
      </c>
      <c r="AI709" s="9">
        <v>-1050.8828866666665</v>
      </c>
      <c r="AJ709" t="s">
        <v>6</v>
      </c>
      <c r="AO709" s="9">
        <f t="shared" ref="AO709:AO713" si="229">AI709</f>
        <v>-1050.8828866666665</v>
      </c>
      <c r="AP709" s="37">
        <f t="shared" si="228"/>
        <v>-1050.8828866666665</v>
      </c>
      <c r="AQ709" s="9">
        <f t="shared" ref="AQ709:AQ713" si="230">AI709</f>
        <v>-1050.8828866666665</v>
      </c>
      <c r="AT709" s="10"/>
      <c r="BU709" s="1"/>
      <c r="CC709" s="11"/>
      <c r="CD709" s="11"/>
    </row>
    <row r="710" spans="1:82" ht="15" customHeight="1" x14ac:dyDescent="0.25">
      <c r="A710">
        <v>26223</v>
      </c>
      <c r="B710" t="s">
        <v>784</v>
      </c>
      <c r="C710" t="s">
        <v>785</v>
      </c>
      <c r="D710">
        <v>11925</v>
      </c>
      <c r="E710" t="s">
        <v>127</v>
      </c>
      <c r="F710" t="s">
        <v>3</v>
      </c>
      <c r="G710" t="s">
        <v>4</v>
      </c>
      <c r="H710" t="s">
        <v>246</v>
      </c>
      <c r="I710" s="1"/>
      <c r="J710" s="1">
        <v>44985</v>
      </c>
      <c r="K710" s="1">
        <v>45015</v>
      </c>
      <c r="L710" s="1">
        <v>45015</v>
      </c>
      <c r="M710" s="2">
        <v>591612.99</v>
      </c>
      <c r="N710" t="s">
        <v>6</v>
      </c>
      <c r="O710">
        <v>0.02</v>
      </c>
      <c r="P710" t="s">
        <v>109</v>
      </c>
      <c r="Q710" s="4"/>
      <c r="R710" s="1">
        <v>45015</v>
      </c>
      <c r="S710" s="1">
        <v>44985</v>
      </c>
      <c r="T710" s="1">
        <v>45015</v>
      </c>
      <c r="U710" s="1">
        <v>45015</v>
      </c>
      <c r="V710" s="5">
        <v>8.8888888888888892E-2</v>
      </c>
      <c r="W710">
        <v>32</v>
      </c>
      <c r="X710" s="6">
        <v>0</v>
      </c>
      <c r="Y710" s="6">
        <v>0</v>
      </c>
      <c r="Z710" s="6">
        <v>-1051.7564266666666</v>
      </c>
      <c r="AA710" s="6">
        <v>-1051.7564266666666</v>
      </c>
      <c r="AB710">
        <v>0</v>
      </c>
      <c r="AC710">
        <v>0</v>
      </c>
      <c r="AD710" s="7">
        <v>591612.99</v>
      </c>
      <c r="AE710" s="13">
        <v>0.02</v>
      </c>
      <c r="AF710" s="8">
        <v>0</v>
      </c>
      <c r="AG710" s="6">
        <v>0</v>
      </c>
      <c r="AH710" s="6">
        <v>0</v>
      </c>
      <c r="AI710" s="9">
        <v>-1051.7564266666666</v>
      </c>
      <c r="AJ710" t="s">
        <v>6</v>
      </c>
      <c r="AO710" s="9">
        <f t="shared" si="229"/>
        <v>-1051.7564266666666</v>
      </c>
      <c r="AP710" s="37">
        <f t="shared" si="228"/>
        <v>-1051.7564266666666</v>
      </c>
      <c r="AQ710" s="9">
        <f t="shared" si="230"/>
        <v>-1051.7564266666666</v>
      </c>
      <c r="AT710" s="10"/>
      <c r="BU710" s="1"/>
      <c r="CC710" s="11"/>
      <c r="CD710" s="11"/>
    </row>
    <row r="711" spans="1:82" ht="15" customHeight="1" x14ac:dyDescent="0.25">
      <c r="A711">
        <v>26224</v>
      </c>
      <c r="B711" t="s">
        <v>784</v>
      </c>
      <c r="C711" t="s">
        <v>785</v>
      </c>
      <c r="D711">
        <v>11925</v>
      </c>
      <c r="E711" t="s">
        <v>127</v>
      </c>
      <c r="F711" t="s">
        <v>3</v>
      </c>
      <c r="G711" t="s">
        <v>4</v>
      </c>
      <c r="H711" t="s">
        <v>246</v>
      </c>
      <c r="I711" s="1"/>
      <c r="J711" s="1">
        <v>45015</v>
      </c>
      <c r="K711" s="1">
        <v>45046</v>
      </c>
      <c r="L711" s="1">
        <v>45046</v>
      </c>
      <c r="M711" s="2">
        <v>507518.48</v>
      </c>
      <c r="N711" t="s">
        <v>6</v>
      </c>
      <c r="O711">
        <v>0.02</v>
      </c>
      <c r="P711" t="s">
        <v>109</v>
      </c>
      <c r="Q711" s="4"/>
      <c r="R711" s="1">
        <v>45046</v>
      </c>
      <c r="S711" s="1">
        <v>45015</v>
      </c>
      <c r="T711" s="1">
        <v>45046</v>
      </c>
      <c r="U711" s="1">
        <v>45046</v>
      </c>
      <c r="V711" s="5">
        <v>8.3333333333333329E-2</v>
      </c>
      <c r="W711">
        <v>30</v>
      </c>
      <c r="X711" s="6">
        <v>0</v>
      </c>
      <c r="Y711" s="6">
        <v>0</v>
      </c>
      <c r="Z711" s="6">
        <v>-845.86413333333326</v>
      </c>
      <c r="AA711" s="6">
        <v>-845.86413333333326</v>
      </c>
      <c r="AB711">
        <v>0</v>
      </c>
      <c r="AC711">
        <v>0</v>
      </c>
      <c r="AD711" s="7">
        <v>507518.48</v>
      </c>
      <c r="AE711" s="13">
        <v>0.02</v>
      </c>
      <c r="AF711" s="8">
        <v>0</v>
      </c>
      <c r="AG711" s="6">
        <v>0</v>
      </c>
      <c r="AH711" s="6">
        <v>0</v>
      </c>
      <c r="AI711" s="9">
        <v>-845.86413333333326</v>
      </c>
      <c r="AJ711" t="s">
        <v>6</v>
      </c>
      <c r="AO711" s="9">
        <f t="shared" si="229"/>
        <v>-845.86413333333326</v>
      </c>
      <c r="AP711" s="37">
        <f t="shared" si="228"/>
        <v>-845.86413333333326</v>
      </c>
      <c r="AQ711" s="9">
        <f t="shared" si="230"/>
        <v>-845.86413333333326</v>
      </c>
      <c r="AT711" s="10"/>
      <c r="BU711" s="1"/>
      <c r="CC711" s="11"/>
      <c r="CD711" s="11"/>
    </row>
    <row r="712" spans="1:82" ht="15" customHeight="1" x14ac:dyDescent="0.25">
      <c r="A712">
        <v>26225</v>
      </c>
      <c r="B712" t="s">
        <v>784</v>
      </c>
      <c r="C712" t="s">
        <v>785</v>
      </c>
      <c r="D712">
        <v>11925</v>
      </c>
      <c r="E712" t="s">
        <v>127</v>
      </c>
      <c r="F712" t="s">
        <v>3</v>
      </c>
      <c r="G712" t="s">
        <v>4</v>
      </c>
      <c r="H712" t="s">
        <v>246</v>
      </c>
      <c r="I712" s="1"/>
      <c r="J712" s="1">
        <v>45046</v>
      </c>
      <c r="K712" s="1">
        <v>45076</v>
      </c>
      <c r="L712" s="1">
        <v>45076</v>
      </c>
      <c r="M712" s="2">
        <v>423283.81</v>
      </c>
      <c r="N712" t="s">
        <v>6</v>
      </c>
      <c r="O712">
        <v>0.02</v>
      </c>
      <c r="P712" t="s">
        <v>109</v>
      </c>
      <c r="Q712" s="4"/>
      <c r="R712" s="1">
        <v>45076</v>
      </c>
      <c r="S712" s="1">
        <v>45046</v>
      </c>
      <c r="T712" s="1">
        <v>45076</v>
      </c>
      <c r="U712" s="1">
        <v>45076</v>
      </c>
      <c r="V712" s="5">
        <v>8.3333333333333329E-2</v>
      </c>
      <c r="W712">
        <v>30</v>
      </c>
      <c r="X712" s="6">
        <v>0</v>
      </c>
      <c r="Y712" s="6">
        <v>0</v>
      </c>
      <c r="Z712" s="6">
        <v>-705.47301666666658</v>
      </c>
      <c r="AA712" s="6">
        <v>-705.47301666666658</v>
      </c>
      <c r="AB712">
        <v>0</v>
      </c>
      <c r="AC712">
        <v>0</v>
      </c>
      <c r="AD712" s="7">
        <v>423283.81</v>
      </c>
      <c r="AE712" s="13">
        <v>0.02</v>
      </c>
      <c r="AF712" s="8">
        <v>0</v>
      </c>
      <c r="AG712" s="6">
        <v>0</v>
      </c>
      <c r="AH712" s="6">
        <v>0</v>
      </c>
      <c r="AI712" s="9">
        <v>-705.47301666666658</v>
      </c>
      <c r="AJ712" t="s">
        <v>6</v>
      </c>
      <c r="AO712" s="9">
        <f t="shared" si="229"/>
        <v>-705.47301666666658</v>
      </c>
      <c r="AP712" s="37">
        <f t="shared" si="228"/>
        <v>-705.47301666666658</v>
      </c>
      <c r="AQ712" s="9">
        <f t="shared" si="230"/>
        <v>-705.47301666666658</v>
      </c>
      <c r="AT712" s="10"/>
      <c r="BU712" s="1"/>
      <c r="CC712" s="11"/>
      <c r="CD712" s="11"/>
    </row>
    <row r="713" spans="1:82" ht="15" customHeight="1" x14ac:dyDescent="0.25">
      <c r="A713">
        <v>26226</v>
      </c>
      <c r="B713" t="s">
        <v>784</v>
      </c>
      <c r="C713" t="s">
        <v>785</v>
      </c>
      <c r="D713">
        <v>11925</v>
      </c>
      <c r="E713" t="s">
        <v>127</v>
      </c>
      <c r="F713" t="s">
        <v>3</v>
      </c>
      <c r="G713" t="s">
        <v>4</v>
      </c>
      <c r="H713" t="s">
        <v>246</v>
      </c>
      <c r="I713" s="1"/>
      <c r="J713" s="1">
        <v>45076</v>
      </c>
      <c r="K713" s="1">
        <v>45107</v>
      </c>
      <c r="L713" s="1">
        <v>45107</v>
      </c>
      <c r="M713" s="2">
        <v>338908.75</v>
      </c>
      <c r="N713" t="s">
        <v>6</v>
      </c>
      <c r="O713">
        <v>0.02</v>
      </c>
      <c r="P713" t="s">
        <v>109</v>
      </c>
      <c r="Q713" s="4"/>
      <c r="R713" s="1">
        <v>45107</v>
      </c>
      <c r="S713" s="1">
        <v>45076</v>
      </c>
      <c r="T713" s="1">
        <v>45107</v>
      </c>
      <c r="U713" s="1">
        <v>45107</v>
      </c>
      <c r="V713" s="5">
        <v>8.3333333333333329E-2</v>
      </c>
      <c r="W713">
        <v>30</v>
      </c>
      <c r="X713" s="6">
        <v>0</v>
      </c>
      <c r="Y713" s="6">
        <v>0</v>
      </c>
      <c r="Z713" s="6">
        <v>-564.84791666666661</v>
      </c>
      <c r="AA713" s="6">
        <v>-564.84791666666661</v>
      </c>
      <c r="AB713">
        <v>0</v>
      </c>
      <c r="AC713">
        <v>0</v>
      </c>
      <c r="AD713" s="7">
        <v>338908.75</v>
      </c>
      <c r="AE713" s="13">
        <v>0.02</v>
      </c>
      <c r="AF713" s="8">
        <v>0</v>
      </c>
      <c r="AG713" s="6">
        <v>0</v>
      </c>
      <c r="AH713" s="6">
        <v>0</v>
      </c>
      <c r="AI713" s="9">
        <v>-564.84791666666661</v>
      </c>
      <c r="AJ713" t="s">
        <v>6</v>
      </c>
      <c r="AO713" s="9">
        <f t="shared" si="229"/>
        <v>-564.84791666666661</v>
      </c>
      <c r="AP713" s="37">
        <f t="shared" si="228"/>
        <v>-564.84791666666661</v>
      </c>
      <c r="AQ713" s="9">
        <f t="shared" si="230"/>
        <v>-564.84791666666661</v>
      </c>
      <c r="AT713" s="10"/>
      <c r="BU713" s="1"/>
      <c r="CC713" s="11"/>
      <c r="CD713" s="11"/>
    </row>
    <row r="714" spans="1:82" ht="15" customHeight="1" x14ac:dyDescent="0.25">
      <c r="A714">
        <v>9857</v>
      </c>
      <c r="B714" t="s">
        <v>788</v>
      </c>
      <c r="C714" t="s">
        <v>789</v>
      </c>
      <c r="D714">
        <v>11927</v>
      </c>
      <c r="E714" t="s">
        <v>2</v>
      </c>
      <c r="F714" t="s">
        <v>3</v>
      </c>
      <c r="G714" t="s">
        <v>4</v>
      </c>
      <c r="H714" t="s">
        <v>651</v>
      </c>
      <c r="I714" s="1">
        <v>44894</v>
      </c>
      <c r="J714" s="1">
        <v>44927</v>
      </c>
      <c r="K714" s="1">
        <v>44958</v>
      </c>
      <c r="L714" s="1">
        <v>44958</v>
      </c>
      <c r="M714" s="2">
        <v>1053835</v>
      </c>
      <c r="N714" t="s">
        <v>6</v>
      </c>
      <c r="O714" t="s">
        <v>7</v>
      </c>
      <c r="P714" t="s">
        <v>8</v>
      </c>
      <c r="Q714" s="4">
        <v>2.2124999999999999E-2</v>
      </c>
      <c r="R714" s="1">
        <v>44894</v>
      </c>
      <c r="S714" s="1">
        <v>44927</v>
      </c>
      <c r="T714" s="1">
        <v>44958</v>
      </c>
      <c r="U714" s="1">
        <v>44958</v>
      </c>
      <c r="V714" s="5">
        <v>8.611111111111111E-2</v>
      </c>
      <c r="W714">
        <v>31</v>
      </c>
      <c r="X714" s="6">
        <v>0</v>
      </c>
      <c r="Y714" s="6">
        <v>0</v>
      </c>
      <c r="Z714" s="6">
        <v>-1800.4185511111111</v>
      </c>
      <c r="AA714" s="6">
        <v>-1800.4185511111111</v>
      </c>
      <c r="AB714">
        <v>0</v>
      </c>
      <c r="AC714">
        <v>0</v>
      </c>
      <c r="AD714" s="7">
        <v>1053835</v>
      </c>
      <c r="AE714" s="13">
        <v>1.984E-2</v>
      </c>
      <c r="AF714" s="8">
        <v>2.2124999999999999E-2</v>
      </c>
      <c r="AG714" s="6">
        <v>0</v>
      </c>
      <c r="AH714" s="6">
        <v>-2007.7752239583331</v>
      </c>
      <c r="AI714" s="9">
        <v>-3808.1937750694442</v>
      </c>
      <c r="AJ714" t="s">
        <v>6</v>
      </c>
      <c r="AK714">
        <f t="shared" ref="AK714:AK739" si="231">VLOOKUP(I714,$AR$3:$AS$604,2,FALSE)</f>
        <v>1.984</v>
      </c>
      <c r="AL714" s="8">
        <f t="shared" ref="AL714:AL739" si="232">AK714/100+$AT$1</f>
        <v>2.9839999999999998E-2</v>
      </c>
      <c r="AM714" s="35">
        <f t="shared" ref="AM714:AM739" si="233">AK714/100-$AT$1</f>
        <v>9.8399999999999998E-3</v>
      </c>
      <c r="AN714" s="4">
        <f t="shared" ref="AN714:AN739" si="234">IF(AND(RIGHT(O714,3)="Max",AM714&lt;0%),0%,AM714)</f>
        <v>9.8399999999999998E-3</v>
      </c>
      <c r="AO714" s="36">
        <f t="shared" ref="AO714:AO739" si="235">-(((AL714+AF714)*AD714*V714))</f>
        <v>-4715.6628028472223</v>
      </c>
      <c r="AP714" s="37">
        <f t="shared" si="228"/>
        <v>-3808.1937750694442</v>
      </c>
      <c r="AQ714" s="36">
        <f t="shared" ref="AQ714:AQ739" si="236">-(((AN714+AF714)*AD714*V714))</f>
        <v>-2900.7247472916665</v>
      </c>
      <c r="AT714" s="10"/>
      <c r="BU714" s="1"/>
      <c r="CC714" s="11"/>
      <c r="CD714" s="11"/>
    </row>
    <row r="715" spans="1:82" ht="15" customHeight="1" x14ac:dyDescent="0.25">
      <c r="A715">
        <v>9858</v>
      </c>
      <c r="B715" t="s">
        <v>788</v>
      </c>
      <c r="C715" t="s">
        <v>789</v>
      </c>
      <c r="D715">
        <v>11927</v>
      </c>
      <c r="E715" t="s">
        <v>2</v>
      </c>
      <c r="F715" t="s">
        <v>3</v>
      </c>
      <c r="G715" t="s">
        <v>4</v>
      </c>
      <c r="H715" t="s">
        <v>651</v>
      </c>
      <c r="I715" s="1">
        <v>44894</v>
      </c>
      <c r="J715" s="1">
        <v>44958</v>
      </c>
      <c r="K715" s="1">
        <v>44986</v>
      </c>
      <c r="L715" s="1">
        <v>44986</v>
      </c>
      <c r="M715" s="2">
        <v>1025765</v>
      </c>
      <c r="N715" t="s">
        <v>6</v>
      </c>
      <c r="O715" t="s">
        <v>7</v>
      </c>
      <c r="P715" t="s">
        <v>8</v>
      </c>
      <c r="Q715" s="4">
        <v>2.2124999999999999E-2</v>
      </c>
      <c r="R715" s="1">
        <v>44894</v>
      </c>
      <c r="S715" s="1">
        <v>44958</v>
      </c>
      <c r="T715" s="1">
        <v>44986</v>
      </c>
      <c r="U715" s="1">
        <v>44986</v>
      </c>
      <c r="V715" s="5">
        <v>7.7777777777777779E-2</v>
      </c>
      <c r="W715">
        <v>28</v>
      </c>
      <c r="X715" s="6">
        <v>0</v>
      </c>
      <c r="Y715" s="6">
        <v>0</v>
      </c>
      <c r="Z715" s="6">
        <v>-1582.8693688888889</v>
      </c>
      <c r="AA715" s="6">
        <v>-1582.8693688888889</v>
      </c>
      <c r="AB715">
        <v>0</v>
      </c>
      <c r="AC715">
        <v>0</v>
      </c>
      <c r="AD715" s="7">
        <v>1025765</v>
      </c>
      <c r="AE715" s="13">
        <v>1.984E-2</v>
      </c>
      <c r="AF715" s="8">
        <v>2.2124999999999999E-2</v>
      </c>
      <c r="AG715" s="6">
        <v>0</v>
      </c>
      <c r="AH715" s="6">
        <v>-1765.1706041666666</v>
      </c>
      <c r="AI715" s="9">
        <v>-3348.0399730555555</v>
      </c>
      <c r="AJ715" t="s">
        <v>6</v>
      </c>
      <c r="AK715">
        <f t="shared" si="231"/>
        <v>1.984</v>
      </c>
      <c r="AL715" s="8">
        <f t="shared" si="232"/>
        <v>2.9839999999999998E-2</v>
      </c>
      <c r="AM715" s="35">
        <f t="shared" si="233"/>
        <v>9.8399999999999998E-3</v>
      </c>
      <c r="AN715" s="4">
        <f t="shared" si="234"/>
        <v>9.8399999999999998E-3</v>
      </c>
      <c r="AO715" s="36">
        <f t="shared" si="235"/>
        <v>-4145.8571952777775</v>
      </c>
      <c r="AP715" s="37">
        <f t="shared" si="228"/>
        <v>-3348.0399730555555</v>
      </c>
      <c r="AQ715" s="36">
        <f t="shared" si="236"/>
        <v>-2550.2227508333331</v>
      </c>
      <c r="AT715" s="10"/>
      <c r="BU715" s="1"/>
      <c r="CC715" s="11"/>
      <c r="CD715" s="11"/>
    </row>
    <row r="716" spans="1:82" ht="15" customHeight="1" x14ac:dyDescent="0.25">
      <c r="A716">
        <v>9859</v>
      </c>
      <c r="B716" t="s">
        <v>788</v>
      </c>
      <c r="C716" t="s">
        <v>789</v>
      </c>
      <c r="D716">
        <v>11927</v>
      </c>
      <c r="E716" t="s">
        <v>2</v>
      </c>
      <c r="F716" t="s">
        <v>3</v>
      </c>
      <c r="G716" t="s">
        <v>4</v>
      </c>
      <c r="H716" t="s">
        <v>651</v>
      </c>
      <c r="I716" s="1">
        <v>44984</v>
      </c>
      <c r="J716" s="1">
        <v>44986</v>
      </c>
      <c r="K716" s="1">
        <v>45017</v>
      </c>
      <c r="L716" s="1">
        <v>45017</v>
      </c>
      <c r="M716" s="2">
        <v>997695</v>
      </c>
      <c r="N716" t="s">
        <v>6</v>
      </c>
      <c r="O716" t="s">
        <v>7</v>
      </c>
      <c r="P716" t="s">
        <v>8</v>
      </c>
      <c r="Q716" s="4">
        <v>2.2124999999999999E-2</v>
      </c>
      <c r="R716" s="1">
        <v>44984</v>
      </c>
      <c r="S716" s="1">
        <v>44986</v>
      </c>
      <c r="T716" s="1">
        <v>45017</v>
      </c>
      <c r="U716" s="1">
        <v>45017</v>
      </c>
      <c r="V716" s="5">
        <v>8.611111111111111E-2</v>
      </c>
      <c r="W716">
        <v>31</v>
      </c>
      <c r="X716" s="6">
        <v>0</v>
      </c>
      <c r="Y716" s="6">
        <v>0</v>
      </c>
      <c r="Z716" s="6">
        <v>-2333.3868950000001</v>
      </c>
      <c r="AA716" s="6">
        <v>-2333.3868950000001</v>
      </c>
      <c r="AB716">
        <v>0</v>
      </c>
      <c r="AC716">
        <v>0</v>
      </c>
      <c r="AD716" s="7">
        <v>997695</v>
      </c>
      <c r="AE716" s="13">
        <v>2.7160000000000004E-2</v>
      </c>
      <c r="AF716" s="8">
        <v>2.2124999999999999E-2</v>
      </c>
      <c r="AG716" s="6">
        <v>0</v>
      </c>
      <c r="AH716" s="6">
        <v>-1900.8168281249998</v>
      </c>
      <c r="AI716" s="9">
        <v>-4234.2037231249997</v>
      </c>
      <c r="AJ716" t="s">
        <v>6</v>
      </c>
      <c r="AK716">
        <f t="shared" si="231"/>
        <v>2.7160000000000002</v>
      </c>
      <c r="AL716" s="8">
        <f t="shared" si="232"/>
        <v>3.7160000000000006E-2</v>
      </c>
      <c r="AM716" s="35">
        <f t="shared" si="233"/>
        <v>1.7160000000000002E-2</v>
      </c>
      <c r="AN716" s="4">
        <f t="shared" si="234"/>
        <v>1.7160000000000002E-2</v>
      </c>
      <c r="AO716" s="36">
        <f t="shared" si="235"/>
        <v>-5093.3299731249999</v>
      </c>
      <c r="AP716" s="37">
        <f t="shared" si="228"/>
        <v>-4234.2037231249997</v>
      </c>
      <c r="AQ716" s="36">
        <f t="shared" si="236"/>
        <v>-3375.0774731249999</v>
      </c>
      <c r="AT716" s="10"/>
      <c r="BU716" s="1"/>
      <c r="CC716" s="11"/>
      <c r="CD716" s="11"/>
    </row>
    <row r="717" spans="1:82" ht="15" customHeight="1" x14ac:dyDescent="0.25">
      <c r="A717">
        <v>9860</v>
      </c>
      <c r="B717" t="s">
        <v>788</v>
      </c>
      <c r="C717" t="s">
        <v>789</v>
      </c>
      <c r="D717">
        <v>11927</v>
      </c>
      <c r="E717" t="s">
        <v>2</v>
      </c>
      <c r="F717" t="s">
        <v>3</v>
      </c>
      <c r="G717" t="s">
        <v>4</v>
      </c>
      <c r="H717" t="s">
        <v>651</v>
      </c>
      <c r="I717" s="1">
        <v>44984</v>
      </c>
      <c r="J717" s="1">
        <v>45017</v>
      </c>
      <c r="K717" s="1">
        <v>45047</v>
      </c>
      <c r="L717" s="1">
        <v>45047</v>
      </c>
      <c r="M717" s="2">
        <v>969625</v>
      </c>
      <c r="N717" t="s">
        <v>6</v>
      </c>
      <c r="O717" t="s">
        <v>7</v>
      </c>
      <c r="P717" t="s">
        <v>8</v>
      </c>
      <c r="Q717" s="4">
        <v>2.2124999999999999E-2</v>
      </c>
      <c r="R717" s="1">
        <v>44984</v>
      </c>
      <c r="S717" s="1">
        <v>45017</v>
      </c>
      <c r="T717" s="1">
        <v>45047</v>
      </c>
      <c r="U717" s="1">
        <v>45047</v>
      </c>
      <c r="V717" s="5">
        <v>8.3333333333333329E-2</v>
      </c>
      <c r="W717">
        <v>30</v>
      </c>
      <c r="X717" s="6">
        <v>0</v>
      </c>
      <c r="Y717" s="6">
        <v>0</v>
      </c>
      <c r="Z717" s="6">
        <v>-2194.5845833333333</v>
      </c>
      <c r="AA717" s="6">
        <v>-2194.5845833333333</v>
      </c>
      <c r="AB717">
        <v>0</v>
      </c>
      <c r="AC717">
        <v>0</v>
      </c>
      <c r="AD717" s="7">
        <v>969625</v>
      </c>
      <c r="AE717" s="13">
        <v>2.7160000000000004E-2</v>
      </c>
      <c r="AF717" s="8">
        <v>2.2124999999999999E-2</v>
      </c>
      <c r="AG717" s="6">
        <v>0</v>
      </c>
      <c r="AH717" s="6">
        <v>-1787.74609375</v>
      </c>
      <c r="AI717" s="9">
        <v>-3982.3306770833333</v>
      </c>
      <c r="AJ717" t="s">
        <v>6</v>
      </c>
      <c r="AK717">
        <f t="shared" si="231"/>
        <v>2.7160000000000002</v>
      </c>
      <c r="AL717" s="8">
        <f t="shared" si="232"/>
        <v>3.7160000000000006E-2</v>
      </c>
      <c r="AM717" s="35">
        <f t="shared" si="233"/>
        <v>1.7160000000000002E-2</v>
      </c>
      <c r="AN717" s="4">
        <f t="shared" si="234"/>
        <v>1.7160000000000002E-2</v>
      </c>
      <c r="AO717" s="36">
        <f t="shared" si="235"/>
        <v>-4790.3515104166672</v>
      </c>
      <c r="AP717" s="37">
        <f t="shared" si="228"/>
        <v>-3982.3306770833333</v>
      </c>
      <c r="AQ717" s="36">
        <f t="shared" si="236"/>
        <v>-3174.3098437499998</v>
      </c>
      <c r="AT717" s="10"/>
      <c r="BU717" s="1"/>
      <c r="CC717" s="11"/>
      <c r="CD717" s="11"/>
    </row>
    <row r="718" spans="1:82" ht="15" customHeight="1" x14ac:dyDescent="0.25">
      <c r="A718">
        <v>9861</v>
      </c>
      <c r="B718" t="s">
        <v>788</v>
      </c>
      <c r="C718" t="s">
        <v>789</v>
      </c>
      <c r="D718">
        <v>11927</v>
      </c>
      <c r="E718" t="s">
        <v>2</v>
      </c>
      <c r="F718" t="s">
        <v>3</v>
      </c>
      <c r="G718" t="s">
        <v>4</v>
      </c>
      <c r="H718" t="s">
        <v>651</v>
      </c>
      <c r="I718" s="1">
        <v>44984</v>
      </c>
      <c r="J718" s="1">
        <v>45047</v>
      </c>
      <c r="K718" s="1">
        <v>45078</v>
      </c>
      <c r="L718" s="1">
        <v>45078</v>
      </c>
      <c r="M718" s="2">
        <v>941555</v>
      </c>
      <c r="N718" t="s">
        <v>6</v>
      </c>
      <c r="O718" t="s">
        <v>7</v>
      </c>
      <c r="P718" t="s">
        <v>8</v>
      </c>
      <c r="Q718" s="4">
        <v>2.2124999999999999E-2</v>
      </c>
      <c r="R718" s="1">
        <v>44984</v>
      </c>
      <c r="S718" s="1">
        <v>45047</v>
      </c>
      <c r="T718" s="1">
        <v>45078</v>
      </c>
      <c r="U718" s="1">
        <v>45078</v>
      </c>
      <c r="V718" s="5">
        <v>8.611111111111111E-2</v>
      </c>
      <c r="W718">
        <v>31</v>
      </c>
      <c r="X718" s="6">
        <v>0</v>
      </c>
      <c r="Y718" s="6">
        <v>0</v>
      </c>
      <c r="Z718" s="6">
        <v>-2202.0879105555559</v>
      </c>
      <c r="AA718" s="6">
        <v>-2202.0879105555559</v>
      </c>
      <c r="AB718">
        <v>0</v>
      </c>
      <c r="AC718">
        <v>0</v>
      </c>
      <c r="AD718" s="7">
        <v>941555</v>
      </c>
      <c r="AE718" s="13">
        <v>2.7160000000000004E-2</v>
      </c>
      <c r="AF718" s="8">
        <v>2.2124999999999999E-2</v>
      </c>
      <c r="AG718" s="6">
        <v>0</v>
      </c>
      <c r="AH718" s="6">
        <v>-1793.8584322916665</v>
      </c>
      <c r="AI718" s="9">
        <v>-3995.9463428472227</v>
      </c>
      <c r="AJ718" t="s">
        <v>6</v>
      </c>
      <c r="AK718">
        <f t="shared" si="231"/>
        <v>2.7160000000000002</v>
      </c>
      <c r="AL718" s="8">
        <f t="shared" si="232"/>
        <v>3.7160000000000006E-2</v>
      </c>
      <c r="AM718" s="35">
        <f t="shared" si="233"/>
        <v>1.7160000000000002E-2</v>
      </c>
      <c r="AN718" s="4">
        <f t="shared" si="234"/>
        <v>1.7160000000000002E-2</v>
      </c>
      <c r="AO718" s="36">
        <f t="shared" si="235"/>
        <v>-4806.7298150694451</v>
      </c>
      <c r="AP718" s="37">
        <f t="shared" si="228"/>
        <v>-3995.9463428472227</v>
      </c>
      <c r="AQ718" s="36">
        <f t="shared" si="236"/>
        <v>-3185.1628706249999</v>
      </c>
      <c r="AT718" s="10"/>
      <c r="BU718" s="1"/>
      <c r="CC718" s="11"/>
      <c r="CD718" s="11"/>
    </row>
    <row r="719" spans="1:82" ht="15" customHeight="1" x14ac:dyDescent="0.25">
      <c r="A719">
        <v>26683</v>
      </c>
      <c r="B719" t="s">
        <v>790</v>
      </c>
      <c r="C719" t="s">
        <v>791</v>
      </c>
      <c r="D719">
        <v>11928</v>
      </c>
      <c r="E719" t="s">
        <v>2</v>
      </c>
      <c r="F719" t="s">
        <v>3</v>
      </c>
      <c r="G719" t="s">
        <v>4</v>
      </c>
      <c r="H719" t="s">
        <v>95</v>
      </c>
      <c r="I719" s="1">
        <v>44999</v>
      </c>
      <c r="J719" s="1">
        <v>45001</v>
      </c>
      <c r="K719" s="1">
        <v>45093</v>
      </c>
      <c r="L719" s="1">
        <v>45093</v>
      </c>
      <c r="M719" s="2">
        <v>3950315.9</v>
      </c>
      <c r="N719" t="s">
        <v>6</v>
      </c>
      <c r="O719" t="s">
        <v>7</v>
      </c>
      <c r="P719" t="s">
        <v>8</v>
      </c>
      <c r="Q719" s="4">
        <v>1.15E-2</v>
      </c>
      <c r="R719" s="1">
        <v>44999</v>
      </c>
      <c r="S719" s="1">
        <v>45001</v>
      </c>
      <c r="T719" s="1">
        <v>45093</v>
      </c>
      <c r="U719" s="1">
        <v>45093</v>
      </c>
      <c r="V719" s="5">
        <v>0.25555555555555554</v>
      </c>
      <c r="W719">
        <v>92</v>
      </c>
      <c r="X719" s="6">
        <v>0</v>
      </c>
      <c r="Y719" s="6">
        <v>0</v>
      </c>
      <c r="Z719" s="6">
        <v>-27792.228052455554</v>
      </c>
      <c r="AA719" s="6">
        <v>-27792.228052455554</v>
      </c>
      <c r="AB719">
        <v>0</v>
      </c>
      <c r="AC719">
        <v>0</v>
      </c>
      <c r="AD719" s="7">
        <v>3950315.9</v>
      </c>
      <c r="AE719" s="13">
        <v>2.7530000000000002E-2</v>
      </c>
      <c r="AF719" s="8">
        <v>1.15E-2</v>
      </c>
      <c r="AG719" s="6">
        <v>0</v>
      </c>
      <c r="AH719" s="6">
        <v>-11609.53950611111</v>
      </c>
      <c r="AI719" s="9">
        <v>-39401.767558566666</v>
      </c>
      <c r="AJ719" t="s">
        <v>6</v>
      </c>
      <c r="AK719">
        <f t="shared" si="231"/>
        <v>2.7530000000000001</v>
      </c>
      <c r="AL719" s="8">
        <f t="shared" si="232"/>
        <v>3.7530000000000001E-2</v>
      </c>
      <c r="AM719" s="35">
        <f t="shared" si="233"/>
        <v>1.7530000000000004E-2</v>
      </c>
      <c r="AN719" s="4">
        <f t="shared" si="234"/>
        <v>1.7530000000000004E-2</v>
      </c>
      <c r="AO719" s="36">
        <f t="shared" si="235"/>
        <v>-49497.019303011111</v>
      </c>
      <c r="AP719" s="37">
        <f t="shared" si="228"/>
        <v>-39401.767558566666</v>
      </c>
      <c r="AQ719" s="36">
        <f t="shared" si="236"/>
        <v>-29306.515814122224</v>
      </c>
      <c r="AT719" s="10"/>
      <c r="BU719" s="1"/>
      <c r="CC719" s="11"/>
      <c r="CD719" s="11"/>
    </row>
    <row r="720" spans="1:82" ht="15" customHeight="1" x14ac:dyDescent="0.25">
      <c r="A720">
        <v>27202</v>
      </c>
      <c r="B720" t="s">
        <v>792</v>
      </c>
      <c r="C720" t="s">
        <v>793</v>
      </c>
      <c r="D720">
        <v>11929</v>
      </c>
      <c r="E720" t="s">
        <v>2</v>
      </c>
      <c r="F720" t="s">
        <v>3</v>
      </c>
      <c r="G720" t="s">
        <v>4</v>
      </c>
      <c r="H720" t="s">
        <v>703</v>
      </c>
      <c r="I720" s="1">
        <v>44944</v>
      </c>
      <c r="J720" s="1">
        <v>44946</v>
      </c>
      <c r="K720" s="1">
        <v>44977</v>
      </c>
      <c r="L720" s="1">
        <v>44977</v>
      </c>
      <c r="M720" s="2">
        <v>39397748.469999999</v>
      </c>
      <c r="N720" t="s">
        <v>6</v>
      </c>
      <c r="O720" t="s">
        <v>7</v>
      </c>
      <c r="P720" t="s">
        <v>8</v>
      </c>
      <c r="Q720" s="4">
        <v>1.95E-2</v>
      </c>
      <c r="R720" s="1">
        <v>44944</v>
      </c>
      <c r="S720" s="1">
        <v>44946</v>
      </c>
      <c r="T720" s="1">
        <v>44977</v>
      </c>
      <c r="U720" s="1">
        <v>44977</v>
      </c>
      <c r="V720" s="5">
        <v>8.611111111111111E-2</v>
      </c>
      <c r="W720">
        <v>31</v>
      </c>
      <c r="X720" s="6">
        <v>0</v>
      </c>
      <c r="Y720" s="6">
        <v>0</v>
      </c>
      <c r="Z720" s="6">
        <v>-79454.314844970548</v>
      </c>
      <c r="AA720" s="6">
        <v>-79454.314844970548</v>
      </c>
      <c r="AB720">
        <v>0</v>
      </c>
      <c r="AC720">
        <v>0</v>
      </c>
      <c r="AD720" s="7">
        <v>39397748.469999999</v>
      </c>
      <c r="AE720" s="13">
        <v>2.342E-2</v>
      </c>
      <c r="AF720" s="8">
        <v>1.95E-2</v>
      </c>
      <c r="AG720" s="6">
        <v>0</v>
      </c>
      <c r="AH720" s="6">
        <v>-66155.385972541655</v>
      </c>
      <c r="AI720" s="9">
        <v>-145609.7008175122</v>
      </c>
      <c r="AJ720" t="s">
        <v>6</v>
      </c>
      <c r="AK720">
        <f t="shared" si="231"/>
        <v>2.3420000000000001</v>
      </c>
      <c r="AL720" s="8">
        <f t="shared" si="232"/>
        <v>3.3419999999999998E-2</v>
      </c>
      <c r="AM720" s="35">
        <f t="shared" si="233"/>
        <v>1.342E-2</v>
      </c>
      <c r="AN720" s="4">
        <f t="shared" si="234"/>
        <v>1.342E-2</v>
      </c>
      <c r="AO720" s="36">
        <f t="shared" si="235"/>
        <v>-179535.53977778996</v>
      </c>
      <c r="AP720" s="37">
        <f t="shared" si="228"/>
        <v>-145609.7008175122</v>
      </c>
      <c r="AQ720" s="36">
        <f t="shared" si="236"/>
        <v>-111683.86185723443</v>
      </c>
      <c r="AT720" s="10"/>
      <c r="BU720" s="1"/>
      <c r="CC720" s="11"/>
      <c r="CD720" s="11"/>
    </row>
    <row r="721" spans="1:82" ht="15" customHeight="1" x14ac:dyDescent="0.25">
      <c r="A721">
        <v>27203</v>
      </c>
      <c r="B721" t="s">
        <v>792</v>
      </c>
      <c r="C721" t="s">
        <v>793</v>
      </c>
      <c r="D721">
        <v>11929</v>
      </c>
      <c r="E721" t="s">
        <v>2</v>
      </c>
      <c r="F721" t="s">
        <v>3</v>
      </c>
      <c r="G721" t="s">
        <v>4</v>
      </c>
      <c r="H721" t="s">
        <v>703</v>
      </c>
      <c r="I721" s="1">
        <v>44973</v>
      </c>
      <c r="J721" s="1">
        <v>44977</v>
      </c>
      <c r="K721" s="1">
        <v>45005</v>
      </c>
      <c r="L721" s="1">
        <v>45005</v>
      </c>
      <c r="M721" s="2">
        <v>39397748.469999999</v>
      </c>
      <c r="N721" t="s">
        <v>6</v>
      </c>
      <c r="O721" t="s">
        <v>7</v>
      </c>
      <c r="P721" t="s">
        <v>8</v>
      </c>
      <c r="Q721" s="4">
        <v>1.95E-2</v>
      </c>
      <c r="R721" s="1">
        <v>44973</v>
      </c>
      <c r="S721" s="1">
        <v>44977</v>
      </c>
      <c r="T721" s="1">
        <v>45005</v>
      </c>
      <c r="U721" s="1">
        <v>45005</v>
      </c>
      <c r="V721" s="5">
        <v>7.7777777777777779E-2</v>
      </c>
      <c r="W721">
        <v>28</v>
      </c>
      <c r="X721" s="6">
        <v>0</v>
      </c>
      <c r="Y721" s="6">
        <v>0</v>
      </c>
      <c r="Z721" s="6">
        <v>-82827.199866763331</v>
      </c>
      <c r="AA721" s="6">
        <v>-82827.199866763331</v>
      </c>
      <c r="AB721">
        <v>0</v>
      </c>
      <c r="AC721">
        <v>0</v>
      </c>
      <c r="AD721" s="7">
        <v>39397748.469999999</v>
      </c>
      <c r="AE721" s="13">
        <v>2.7029999999999998E-2</v>
      </c>
      <c r="AF721" s="8">
        <v>1.95E-2</v>
      </c>
      <c r="AG721" s="6">
        <v>0</v>
      </c>
      <c r="AH721" s="6">
        <v>-59753.251846166662</v>
      </c>
      <c r="AI721" s="9">
        <v>-142580.45171292999</v>
      </c>
      <c r="AJ721" t="s">
        <v>6</v>
      </c>
      <c r="AK721">
        <f t="shared" si="231"/>
        <v>2.7029999999999998</v>
      </c>
      <c r="AL721" s="8">
        <f t="shared" si="232"/>
        <v>3.703E-2</v>
      </c>
      <c r="AM721" s="35">
        <f t="shared" si="233"/>
        <v>1.7029999999999997E-2</v>
      </c>
      <c r="AN721" s="4">
        <f t="shared" si="234"/>
        <v>1.7029999999999997E-2</v>
      </c>
      <c r="AO721" s="36">
        <f t="shared" si="235"/>
        <v>-173223.14496737445</v>
      </c>
      <c r="AP721" s="37">
        <f t="shared" si="228"/>
        <v>-142580.45171292999</v>
      </c>
      <c r="AQ721" s="36">
        <f t="shared" si="236"/>
        <v>-111937.75845848554</v>
      </c>
      <c r="AT721" s="10"/>
      <c r="BU721" s="1"/>
      <c r="CC721" s="11"/>
      <c r="CD721" s="11"/>
    </row>
    <row r="722" spans="1:82" ht="15" customHeight="1" x14ac:dyDescent="0.25">
      <c r="A722">
        <v>27204</v>
      </c>
      <c r="B722" t="s">
        <v>792</v>
      </c>
      <c r="C722" t="s">
        <v>793</v>
      </c>
      <c r="D722">
        <v>11929</v>
      </c>
      <c r="E722" t="s">
        <v>2</v>
      </c>
      <c r="F722" t="s">
        <v>3</v>
      </c>
      <c r="G722" t="s">
        <v>4</v>
      </c>
      <c r="H722" t="s">
        <v>703</v>
      </c>
      <c r="I722" s="1">
        <v>45001</v>
      </c>
      <c r="J722" s="1">
        <v>45005</v>
      </c>
      <c r="K722" s="1">
        <v>45036</v>
      </c>
      <c r="L722" s="1">
        <v>45036</v>
      </c>
      <c r="M722" s="2">
        <v>39397748.469999999</v>
      </c>
      <c r="N722" t="s">
        <v>6</v>
      </c>
      <c r="O722" t="s">
        <v>7</v>
      </c>
      <c r="P722" t="s">
        <v>8</v>
      </c>
      <c r="Q722" s="4">
        <v>1.95E-2</v>
      </c>
      <c r="R722" s="1">
        <v>45001</v>
      </c>
      <c r="S722" s="1">
        <v>45005</v>
      </c>
      <c r="T722" s="1">
        <v>45036</v>
      </c>
      <c r="U722" s="1">
        <v>45036</v>
      </c>
      <c r="V722" s="5">
        <v>8.611111111111111E-2</v>
      </c>
      <c r="W722">
        <v>31</v>
      </c>
      <c r="X722" s="6">
        <v>0</v>
      </c>
      <c r="Y722" s="6">
        <v>0</v>
      </c>
      <c r="Z722" s="6">
        <v>-89767.769888894982</v>
      </c>
      <c r="AA722" s="6">
        <v>-89767.769888894982</v>
      </c>
      <c r="AB722">
        <v>0</v>
      </c>
      <c r="AC722">
        <v>0</v>
      </c>
      <c r="AD722" s="7">
        <v>39397748.469999999</v>
      </c>
      <c r="AE722" s="13">
        <v>2.6459999999999997E-2</v>
      </c>
      <c r="AF722" s="8">
        <v>1.95E-2</v>
      </c>
      <c r="AG722" s="6">
        <v>0</v>
      </c>
      <c r="AH722" s="6">
        <v>-66155.385972541655</v>
      </c>
      <c r="AI722" s="9">
        <v>-155923.15586143662</v>
      </c>
      <c r="AJ722" t="s">
        <v>6</v>
      </c>
      <c r="AK722">
        <f t="shared" si="231"/>
        <v>2.6459999999999999</v>
      </c>
      <c r="AL722" s="8">
        <f t="shared" si="232"/>
        <v>3.6459999999999999E-2</v>
      </c>
      <c r="AM722" s="35">
        <f t="shared" si="233"/>
        <v>1.6459999999999995E-2</v>
      </c>
      <c r="AN722" s="4">
        <f t="shared" si="234"/>
        <v>1.6459999999999995E-2</v>
      </c>
      <c r="AO722" s="36">
        <f t="shared" si="235"/>
        <v>-189848.99482171444</v>
      </c>
      <c r="AP722" s="37">
        <f t="shared" si="228"/>
        <v>-155923.15586143662</v>
      </c>
      <c r="AQ722" s="36">
        <f t="shared" si="236"/>
        <v>-121997.31690115885</v>
      </c>
      <c r="AT722" s="10"/>
      <c r="BU722" s="1"/>
      <c r="CC722" s="11"/>
      <c r="CD722" s="11"/>
    </row>
    <row r="723" spans="1:82" ht="15" customHeight="1" x14ac:dyDescent="0.25">
      <c r="A723">
        <v>27205</v>
      </c>
      <c r="B723" t="s">
        <v>792</v>
      </c>
      <c r="C723" t="s">
        <v>793</v>
      </c>
      <c r="D723">
        <v>11929</v>
      </c>
      <c r="E723" t="s">
        <v>2</v>
      </c>
      <c r="F723" t="s">
        <v>3</v>
      </c>
      <c r="G723" t="s">
        <v>4</v>
      </c>
      <c r="H723" t="s">
        <v>703</v>
      </c>
      <c r="I723" s="1">
        <v>45034</v>
      </c>
      <c r="J723" s="1">
        <v>45036</v>
      </c>
      <c r="K723" s="1">
        <v>45068</v>
      </c>
      <c r="L723" s="1">
        <v>45068</v>
      </c>
      <c r="M723" s="2">
        <v>39397748.469999999</v>
      </c>
      <c r="N723" t="s">
        <v>6</v>
      </c>
      <c r="O723" t="s">
        <v>7</v>
      </c>
      <c r="P723" t="s">
        <v>8</v>
      </c>
      <c r="Q723" s="4">
        <v>1.95E-2</v>
      </c>
      <c r="R723" s="1">
        <v>45034</v>
      </c>
      <c r="S723" s="1">
        <v>45036</v>
      </c>
      <c r="T723" s="1">
        <v>45068</v>
      </c>
      <c r="U723" s="1">
        <v>45068</v>
      </c>
      <c r="V723" s="5">
        <v>8.8888888888888892E-2</v>
      </c>
      <c r="W723">
        <v>32</v>
      </c>
      <c r="X723" s="6">
        <v>0</v>
      </c>
      <c r="Y723" s="6">
        <v>0</v>
      </c>
      <c r="Z723" s="6">
        <v>-112064.70675911111</v>
      </c>
      <c r="AA723" s="6">
        <v>-112064.70675911111</v>
      </c>
      <c r="AB723">
        <v>0</v>
      </c>
      <c r="AC723">
        <v>0</v>
      </c>
      <c r="AD723" s="7">
        <v>39397748.469999999</v>
      </c>
      <c r="AE723" s="13">
        <v>3.2000000000000001E-2</v>
      </c>
      <c r="AF723" s="8">
        <v>1.95E-2</v>
      </c>
      <c r="AG723" s="6">
        <v>0</v>
      </c>
      <c r="AH723" s="6">
        <v>-68289.430681333324</v>
      </c>
      <c r="AI723" s="9">
        <v>-180354.13744044444</v>
      </c>
      <c r="AJ723" t="s">
        <v>6</v>
      </c>
      <c r="AK723">
        <f t="shared" si="231"/>
        <v>3.2</v>
      </c>
      <c r="AL723" s="8">
        <f t="shared" si="232"/>
        <v>4.2000000000000003E-2</v>
      </c>
      <c r="AM723" s="35">
        <f t="shared" si="233"/>
        <v>2.1999999999999999E-2</v>
      </c>
      <c r="AN723" s="4">
        <f t="shared" si="234"/>
        <v>2.1999999999999999E-2</v>
      </c>
      <c r="AO723" s="36">
        <f t="shared" si="235"/>
        <v>-215374.35830266666</v>
      </c>
      <c r="AP723" s="37">
        <f t="shared" si="228"/>
        <v>-180354.13744044444</v>
      </c>
      <c r="AQ723" s="36">
        <f t="shared" si="236"/>
        <v>-145333.91657822221</v>
      </c>
      <c r="AT723" s="10"/>
      <c r="BU723" s="1"/>
      <c r="CC723" s="11"/>
      <c r="CD723" s="11"/>
    </row>
    <row r="724" spans="1:82" ht="15" customHeight="1" x14ac:dyDescent="0.25">
      <c r="A724">
        <v>27206</v>
      </c>
      <c r="B724" t="s">
        <v>792</v>
      </c>
      <c r="C724" t="s">
        <v>793</v>
      </c>
      <c r="D724">
        <v>11929</v>
      </c>
      <c r="E724" t="s">
        <v>2</v>
      </c>
      <c r="F724" t="s">
        <v>3</v>
      </c>
      <c r="G724" t="s">
        <v>4</v>
      </c>
      <c r="H724" t="s">
        <v>703</v>
      </c>
      <c r="I724" s="1">
        <v>45063</v>
      </c>
      <c r="J724" s="1">
        <v>45068</v>
      </c>
      <c r="K724" s="1">
        <v>45097</v>
      </c>
      <c r="L724" s="1">
        <v>45097</v>
      </c>
      <c r="M724" s="2">
        <v>39397748.469999999</v>
      </c>
      <c r="N724" t="s">
        <v>6</v>
      </c>
      <c r="O724" t="s">
        <v>7</v>
      </c>
      <c r="P724" t="s">
        <v>8</v>
      </c>
      <c r="Q724" s="4">
        <v>1.95E-2</v>
      </c>
      <c r="R724" s="1">
        <v>45063</v>
      </c>
      <c r="S724" s="1">
        <v>45068</v>
      </c>
      <c r="T724" s="1">
        <v>45097</v>
      </c>
      <c r="U724" s="1">
        <v>45097</v>
      </c>
      <c r="V724" s="5">
        <v>8.0555555555555561E-2</v>
      </c>
      <c r="W724">
        <v>29</v>
      </c>
      <c r="X724" s="6">
        <v>0</v>
      </c>
      <c r="Y724" s="6">
        <v>0</v>
      </c>
      <c r="Z724" s="6">
        <v>-107525.21062984556</v>
      </c>
      <c r="AA724" s="6">
        <v>-107525.21062984556</v>
      </c>
      <c r="AB724">
        <v>0</v>
      </c>
      <c r="AC724">
        <v>0</v>
      </c>
      <c r="AD724" s="7">
        <v>39397748.469999999</v>
      </c>
      <c r="AE724" s="13">
        <v>3.388E-2</v>
      </c>
      <c r="AF724" s="8">
        <v>1.95E-2</v>
      </c>
      <c r="AG724" s="6">
        <v>0</v>
      </c>
      <c r="AH724" s="6">
        <v>-61887.296554958331</v>
      </c>
      <c r="AI724" s="9">
        <v>-169412.50718480389</v>
      </c>
      <c r="AJ724" t="s">
        <v>6</v>
      </c>
      <c r="AK724">
        <f t="shared" si="231"/>
        <v>3.3879999999999999</v>
      </c>
      <c r="AL724" s="8">
        <f t="shared" si="232"/>
        <v>4.3880000000000002E-2</v>
      </c>
      <c r="AM724" s="35">
        <f t="shared" si="233"/>
        <v>2.3879999999999998E-2</v>
      </c>
      <c r="AN724" s="4">
        <f t="shared" si="234"/>
        <v>2.3879999999999998E-2</v>
      </c>
      <c r="AO724" s="36">
        <f t="shared" si="235"/>
        <v>-201149.58234119278</v>
      </c>
      <c r="AP724" s="37">
        <f t="shared" si="228"/>
        <v>-169412.50718480389</v>
      </c>
      <c r="AQ724" s="36">
        <f t="shared" si="236"/>
        <v>-137675.43202841503</v>
      </c>
      <c r="AT724" s="10"/>
      <c r="BU724" s="1"/>
      <c r="CC724" s="11"/>
      <c r="CD724" s="11"/>
    </row>
    <row r="725" spans="1:82" ht="15" customHeight="1" x14ac:dyDescent="0.25">
      <c r="A725">
        <v>26491</v>
      </c>
      <c r="B725" t="s">
        <v>794</v>
      </c>
      <c r="C725" t="s">
        <v>795</v>
      </c>
      <c r="D725">
        <v>11930</v>
      </c>
      <c r="E725" t="s">
        <v>2</v>
      </c>
      <c r="F725" t="s">
        <v>3</v>
      </c>
      <c r="G725" t="s">
        <v>4</v>
      </c>
      <c r="H725" t="s">
        <v>95</v>
      </c>
      <c r="I725" s="1">
        <v>44999</v>
      </c>
      <c r="J725" s="1">
        <v>45001</v>
      </c>
      <c r="K725" s="1">
        <v>45093</v>
      </c>
      <c r="L725" s="1">
        <v>45093</v>
      </c>
      <c r="M725" s="2">
        <v>19100555.440000001</v>
      </c>
      <c r="N725" t="s">
        <v>6</v>
      </c>
      <c r="O725" t="s">
        <v>7</v>
      </c>
      <c r="P725" t="s">
        <v>8</v>
      </c>
      <c r="Q725" s="4">
        <v>1.15E-2</v>
      </c>
      <c r="R725" s="1">
        <v>44999</v>
      </c>
      <c r="S725" s="1">
        <v>45001</v>
      </c>
      <c r="T725" s="1">
        <v>45093</v>
      </c>
      <c r="U725" s="1">
        <v>45093</v>
      </c>
      <c r="V725" s="5">
        <v>0.25555555555555554</v>
      </c>
      <c r="W725">
        <v>92</v>
      </c>
      <c r="X725" s="6">
        <v>0</v>
      </c>
      <c r="Y725" s="6">
        <v>0</v>
      </c>
      <c r="Z725" s="6">
        <v>-134380.89665615113</v>
      </c>
      <c r="AA725" s="6">
        <v>-134380.89665615113</v>
      </c>
      <c r="AB725">
        <v>0</v>
      </c>
      <c r="AC725">
        <v>0</v>
      </c>
      <c r="AD725" s="7">
        <v>19100555.440000001</v>
      </c>
      <c r="AE725" s="13">
        <v>2.7530000000000002E-2</v>
      </c>
      <c r="AF725" s="8">
        <v>1.15E-2</v>
      </c>
      <c r="AG725" s="6">
        <v>0</v>
      </c>
      <c r="AH725" s="6">
        <v>-56134.41015422222</v>
      </c>
      <c r="AI725" s="9">
        <v>-190515.30681037335</v>
      </c>
      <c r="AJ725" t="s">
        <v>6</v>
      </c>
      <c r="AK725">
        <f t="shared" si="231"/>
        <v>2.7530000000000001</v>
      </c>
      <c r="AL725" s="8">
        <f t="shared" si="232"/>
        <v>3.7530000000000001E-2</v>
      </c>
      <c r="AM725" s="35">
        <f t="shared" si="233"/>
        <v>1.7530000000000004E-2</v>
      </c>
      <c r="AN725" s="4">
        <f t="shared" si="234"/>
        <v>1.7530000000000004E-2</v>
      </c>
      <c r="AO725" s="36">
        <f t="shared" si="235"/>
        <v>-239327.83737926226</v>
      </c>
      <c r="AP725" s="37">
        <f t="shared" si="228"/>
        <v>-190515.30681037335</v>
      </c>
      <c r="AQ725" s="36">
        <f t="shared" si="236"/>
        <v>-141702.77624148448</v>
      </c>
      <c r="AT725" s="10"/>
      <c r="BU725" s="1"/>
      <c r="CC725" s="11"/>
      <c r="CD725" s="11"/>
    </row>
    <row r="726" spans="1:82" ht="15" customHeight="1" x14ac:dyDescent="0.25">
      <c r="A726">
        <v>26635</v>
      </c>
      <c r="B726" t="s">
        <v>796</v>
      </c>
      <c r="C726" t="s">
        <v>797</v>
      </c>
      <c r="D726">
        <v>11931</v>
      </c>
      <c r="E726" t="s">
        <v>2</v>
      </c>
      <c r="F726" t="s">
        <v>3</v>
      </c>
      <c r="G726" t="s">
        <v>4</v>
      </c>
      <c r="H726" t="s">
        <v>95</v>
      </c>
      <c r="I726" s="1">
        <v>44999</v>
      </c>
      <c r="J726" s="1">
        <v>45001</v>
      </c>
      <c r="K726" s="1">
        <v>45093</v>
      </c>
      <c r="L726" s="1">
        <v>45093</v>
      </c>
      <c r="M726" s="2">
        <v>12150214.029999999</v>
      </c>
      <c r="N726" t="s">
        <v>6</v>
      </c>
      <c r="O726" t="s">
        <v>7</v>
      </c>
      <c r="P726" t="s">
        <v>8</v>
      </c>
      <c r="Q726" s="4">
        <v>1.15E-2</v>
      </c>
      <c r="R726" s="1">
        <v>44999</v>
      </c>
      <c r="S726" s="1">
        <v>45001</v>
      </c>
      <c r="T726" s="1">
        <v>45093</v>
      </c>
      <c r="U726" s="1">
        <v>45093</v>
      </c>
      <c r="V726" s="5">
        <v>0.25555555555555554</v>
      </c>
      <c r="W726">
        <v>92</v>
      </c>
      <c r="X726" s="6">
        <v>0</v>
      </c>
      <c r="Y726" s="6">
        <v>0</v>
      </c>
      <c r="Z726" s="6">
        <v>-85482.15579617444</v>
      </c>
      <c r="AA726" s="6">
        <v>-85482.15579617444</v>
      </c>
      <c r="AB726">
        <v>0</v>
      </c>
      <c r="AC726">
        <v>0</v>
      </c>
      <c r="AD726" s="7">
        <v>12150214.029999999</v>
      </c>
      <c r="AE726" s="13">
        <v>2.7530000000000002E-2</v>
      </c>
      <c r="AF726" s="8">
        <v>1.15E-2</v>
      </c>
      <c r="AG726" s="6">
        <v>0</v>
      </c>
      <c r="AH726" s="6">
        <v>-35708.129010388882</v>
      </c>
      <c r="AI726" s="9">
        <v>-121190.28480656332</v>
      </c>
      <c r="AJ726" t="s">
        <v>6</v>
      </c>
      <c r="AK726">
        <f t="shared" si="231"/>
        <v>2.7530000000000001</v>
      </c>
      <c r="AL726" s="8">
        <f t="shared" si="232"/>
        <v>3.7530000000000001E-2</v>
      </c>
      <c r="AM726" s="35">
        <f t="shared" si="233"/>
        <v>1.7530000000000004E-2</v>
      </c>
      <c r="AN726" s="4">
        <f t="shared" si="234"/>
        <v>1.7530000000000004E-2</v>
      </c>
      <c r="AO726" s="36">
        <f t="shared" si="235"/>
        <v>-152240.83177211889</v>
      </c>
      <c r="AP726" s="37">
        <f t="shared" si="228"/>
        <v>-121190.28480656332</v>
      </c>
      <c r="AQ726" s="36">
        <f t="shared" si="236"/>
        <v>-90139.73784100778</v>
      </c>
      <c r="AT726" s="10"/>
      <c r="BU726" s="1"/>
      <c r="CC726" s="11"/>
      <c r="CD726" s="11"/>
    </row>
    <row r="727" spans="1:82" ht="15" customHeight="1" x14ac:dyDescent="0.25">
      <c r="A727">
        <v>26539</v>
      </c>
      <c r="B727" t="s">
        <v>798</v>
      </c>
      <c r="C727" t="s">
        <v>799</v>
      </c>
      <c r="D727">
        <v>11932</v>
      </c>
      <c r="E727" t="s">
        <v>2</v>
      </c>
      <c r="F727" t="s">
        <v>3</v>
      </c>
      <c r="G727" t="s">
        <v>4</v>
      </c>
      <c r="H727" t="s">
        <v>95</v>
      </c>
      <c r="I727" s="1">
        <v>44999</v>
      </c>
      <c r="J727" s="1">
        <v>45001</v>
      </c>
      <c r="K727" s="1">
        <v>45093</v>
      </c>
      <c r="L727" s="1">
        <v>45093</v>
      </c>
      <c r="M727" s="2">
        <v>6685191.4400000004</v>
      </c>
      <c r="N727" t="s">
        <v>6</v>
      </c>
      <c r="O727" t="s">
        <v>7</v>
      </c>
      <c r="P727" t="s">
        <v>8</v>
      </c>
      <c r="Q727" s="4">
        <v>1.15E-2</v>
      </c>
      <c r="R727" s="1">
        <v>44999</v>
      </c>
      <c r="S727" s="1">
        <v>45001</v>
      </c>
      <c r="T727" s="1">
        <v>45093</v>
      </c>
      <c r="U727" s="1">
        <v>45093</v>
      </c>
      <c r="V727" s="5">
        <v>0.25555555555555554</v>
      </c>
      <c r="W727">
        <v>92</v>
      </c>
      <c r="X727" s="6">
        <v>0</v>
      </c>
      <c r="Y727" s="6">
        <v>0</v>
      </c>
      <c r="Z727" s="6">
        <v>-47033.292976595563</v>
      </c>
      <c r="AA727" s="6">
        <v>-47033.292976595563</v>
      </c>
      <c r="AB727">
        <v>0</v>
      </c>
      <c r="AC727">
        <v>0</v>
      </c>
      <c r="AD727" s="7">
        <v>6685191.4400000004</v>
      </c>
      <c r="AE727" s="13">
        <v>2.7530000000000002E-2</v>
      </c>
      <c r="AF727" s="8">
        <v>1.15E-2</v>
      </c>
      <c r="AG727" s="6">
        <v>0</v>
      </c>
      <c r="AH727" s="6">
        <v>-19647.034843111109</v>
      </c>
      <c r="AI727" s="9">
        <v>-66680.327819706668</v>
      </c>
      <c r="AJ727" t="s">
        <v>6</v>
      </c>
      <c r="AK727">
        <f t="shared" si="231"/>
        <v>2.7530000000000001</v>
      </c>
      <c r="AL727" s="8">
        <f t="shared" si="232"/>
        <v>3.7530000000000001E-2</v>
      </c>
      <c r="AM727" s="35">
        <f t="shared" si="233"/>
        <v>1.7530000000000004E-2</v>
      </c>
      <c r="AN727" s="4">
        <f t="shared" si="234"/>
        <v>1.7530000000000004E-2</v>
      </c>
      <c r="AO727" s="36">
        <f t="shared" si="235"/>
        <v>-83764.705944151108</v>
      </c>
      <c r="AP727" s="37">
        <f t="shared" si="228"/>
        <v>-66680.327819706668</v>
      </c>
      <c r="AQ727" s="36">
        <f t="shared" si="236"/>
        <v>-49595.949695262228</v>
      </c>
      <c r="AT727" s="10"/>
      <c r="BU727" s="1"/>
      <c r="CC727" s="11"/>
      <c r="CD727" s="11"/>
    </row>
    <row r="728" spans="1:82" ht="15" customHeight="1" x14ac:dyDescent="0.25">
      <c r="A728">
        <v>27153</v>
      </c>
      <c r="B728" t="s">
        <v>802</v>
      </c>
      <c r="C728" t="s">
        <v>803</v>
      </c>
      <c r="D728">
        <v>11935</v>
      </c>
      <c r="E728" t="s">
        <v>2</v>
      </c>
      <c r="F728" t="s">
        <v>3</v>
      </c>
      <c r="G728" t="s">
        <v>4</v>
      </c>
      <c r="H728" t="s">
        <v>95</v>
      </c>
      <c r="I728" s="1">
        <v>44998</v>
      </c>
      <c r="J728" s="1">
        <v>45000</v>
      </c>
      <c r="K728" s="1">
        <v>45092</v>
      </c>
      <c r="L728" s="1">
        <v>45092</v>
      </c>
      <c r="M728" s="2">
        <v>6859143</v>
      </c>
      <c r="N728" t="s">
        <v>6</v>
      </c>
      <c r="O728" t="s">
        <v>7</v>
      </c>
      <c r="P728" t="s">
        <v>8</v>
      </c>
      <c r="Q728" s="4">
        <v>1.35E-2</v>
      </c>
      <c r="R728" s="1">
        <v>44998</v>
      </c>
      <c r="S728" s="1">
        <v>45000</v>
      </c>
      <c r="T728" s="1">
        <v>45092</v>
      </c>
      <c r="U728" s="1">
        <v>45092</v>
      </c>
      <c r="V728" s="5">
        <v>0.25555555555555554</v>
      </c>
      <c r="W728">
        <v>92</v>
      </c>
      <c r="X728" s="6">
        <v>0</v>
      </c>
      <c r="Y728" s="6">
        <v>0</v>
      </c>
      <c r="Z728" s="6">
        <v>-51833.019396999996</v>
      </c>
      <c r="AA728" s="6">
        <v>-51833.019396999996</v>
      </c>
      <c r="AB728">
        <v>0</v>
      </c>
      <c r="AC728">
        <v>0</v>
      </c>
      <c r="AD728" s="7">
        <v>6859143</v>
      </c>
      <c r="AE728" s="13">
        <v>2.9569999999999999E-2</v>
      </c>
      <c r="AF728" s="8">
        <v>1.35E-2</v>
      </c>
      <c r="AG728" s="6">
        <v>0</v>
      </c>
      <c r="AH728" s="6">
        <v>-23664.04335</v>
      </c>
      <c r="AI728" s="9">
        <v>-75497.062746999989</v>
      </c>
      <c r="AJ728" t="s">
        <v>6</v>
      </c>
      <c r="AK728">
        <f t="shared" si="231"/>
        <v>2.9569999999999999</v>
      </c>
      <c r="AL728" s="8">
        <f t="shared" si="232"/>
        <v>3.9570000000000001E-2</v>
      </c>
      <c r="AM728" s="35">
        <f t="shared" si="233"/>
        <v>1.9569999999999997E-2</v>
      </c>
      <c r="AN728" s="4">
        <f t="shared" si="234"/>
        <v>1.9569999999999997E-2</v>
      </c>
      <c r="AO728" s="36">
        <f t="shared" si="235"/>
        <v>-93025.983746999991</v>
      </c>
      <c r="AP728" s="37">
        <f t="shared" si="228"/>
        <v>-75497.062746999989</v>
      </c>
      <c r="AQ728" s="36">
        <f t="shared" si="236"/>
        <v>-57968.141746999987</v>
      </c>
      <c r="AT728" s="10"/>
      <c r="BU728" s="1"/>
      <c r="CC728" s="11"/>
      <c r="CD728" s="11"/>
    </row>
    <row r="729" spans="1:82" ht="15" customHeight="1" x14ac:dyDescent="0.25">
      <c r="A729">
        <v>26587</v>
      </c>
      <c r="B729" t="s">
        <v>804</v>
      </c>
      <c r="C729" t="s">
        <v>805</v>
      </c>
      <c r="D729">
        <v>11936</v>
      </c>
      <c r="E729" t="s">
        <v>2</v>
      </c>
      <c r="F729" t="s">
        <v>3</v>
      </c>
      <c r="G729" t="s">
        <v>4</v>
      </c>
      <c r="H729" t="s">
        <v>95</v>
      </c>
      <c r="I729" s="1">
        <v>44999</v>
      </c>
      <c r="J729" s="1">
        <v>45001</v>
      </c>
      <c r="K729" s="1">
        <v>45093</v>
      </c>
      <c r="L729" s="1">
        <v>45093</v>
      </c>
      <c r="M729" s="2">
        <v>17435257.870000001</v>
      </c>
      <c r="N729" t="s">
        <v>6</v>
      </c>
      <c r="O729" t="s">
        <v>7</v>
      </c>
      <c r="P729" t="s">
        <v>8</v>
      </c>
      <c r="Q729" s="4">
        <v>1.15E-2</v>
      </c>
      <c r="R729" s="1">
        <v>44999</v>
      </c>
      <c r="S729" s="1">
        <v>45001</v>
      </c>
      <c r="T729" s="1">
        <v>45093</v>
      </c>
      <c r="U729" s="1">
        <v>45093</v>
      </c>
      <c r="V729" s="5">
        <v>0.25555555555555554</v>
      </c>
      <c r="W729">
        <v>92</v>
      </c>
      <c r="X729" s="6">
        <v>0</v>
      </c>
      <c r="Y729" s="6">
        <v>0</v>
      </c>
      <c r="Z729" s="6">
        <v>-122664.78811894779</v>
      </c>
      <c r="AA729" s="6">
        <v>-122664.78811894779</v>
      </c>
      <c r="AB729">
        <v>0</v>
      </c>
      <c r="AC729">
        <v>0</v>
      </c>
      <c r="AD729" s="7">
        <v>17435257.870000001</v>
      </c>
      <c r="AE729" s="13">
        <v>2.7530000000000002E-2</v>
      </c>
      <c r="AF729" s="8">
        <v>1.15E-2</v>
      </c>
      <c r="AG729" s="6">
        <v>0</v>
      </c>
      <c r="AH729" s="6">
        <v>-51240.28562905555</v>
      </c>
      <c r="AI729" s="9">
        <v>-173905.07374800334</v>
      </c>
      <c r="AJ729" t="s">
        <v>6</v>
      </c>
      <c r="AK729">
        <f t="shared" si="231"/>
        <v>2.7530000000000001</v>
      </c>
      <c r="AL729" s="8">
        <f t="shared" si="232"/>
        <v>3.7530000000000001E-2</v>
      </c>
      <c r="AM729" s="35">
        <f t="shared" si="233"/>
        <v>1.7530000000000004E-2</v>
      </c>
      <c r="AN729" s="4">
        <f t="shared" si="234"/>
        <v>1.7530000000000004E-2</v>
      </c>
      <c r="AO729" s="36">
        <f t="shared" si="235"/>
        <v>-218461.84386022555</v>
      </c>
      <c r="AP729" s="37">
        <f t="shared" si="228"/>
        <v>-173905.07374800334</v>
      </c>
      <c r="AQ729" s="36">
        <f t="shared" si="236"/>
        <v>-129348.30363578114</v>
      </c>
      <c r="AT729" s="10"/>
      <c r="BU729" s="1"/>
      <c r="CC729" s="11"/>
      <c r="CD729" s="11"/>
    </row>
    <row r="730" spans="1:82" ht="15" customHeight="1" x14ac:dyDescent="0.25">
      <c r="A730">
        <v>26731</v>
      </c>
      <c r="B730" t="s">
        <v>806</v>
      </c>
      <c r="C730" t="s">
        <v>807</v>
      </c>
      <c r="D730">
        <v>11937</v>
      </c>
      <c r="E730" t="s">
        <v>2</v>
      </c>
      <c r="F730" t="s">
        <v>3</v>
      </c>
      <c r="G730" t="s">
        <v>4</v>
      </c>
      <c r="H730" t="s">
        <v>95</v>
      </c>
      <c r="I730" s="1">
        <v>45000</v>
      </c>
      <c r="J730" s="1">
        <v>45001</v>
      </c>
      <c r="K730" s="1">
        <v>45093</v>
      </c>
      <c r="L730" s="1">
        <v>45093</v>
      </c>
      <c r="M730" s="2">
        <v>7224289.7999999998</v>
      </c>
      <c r="N730" t="s">
        <v>6</v>
      </c>
      <c r="O730" t="s">
        <v>7</v>
      </c>
      <c r="P730" t="s">
        <v>8</v>
      </c>
      <c r="Q730" s="4">
        <v>1.15E-2</v>
      </c>
      <c r="R730" s="1">
        <v>45000</v>
      </c>
      <c r="S730" s="1">
        <v>45001</v>
      </c>
      <c r="T730" s="1">
        <v>45093</v>
      </c>
      <c r="U730" s="1">
        <v>45093</v>
      </c>
      <c r="V730" s="5">
        <v>0.25555555555555554</v>
      </c>
      <c r="W730">
        <v>92</v>
      </c>
      <c r="X730" s="6">
        <v>0</v>
      </c>
      <c r="Y730" s="6">
        <v>0</v>
      </c>
      <c r="Z730" s="6">
        <v>-51970.738122333321</v>
      </c>
      <c r="AA730" s="6">
        <v>-51970.738122333321</v>
      </c>
      <c r="AB730">
        <v>0</v>
      </c>
      <c r="AC730">
        <v>0</v>
      </c>
      <c r="AD730" s="7">
        <v>7224289.7999999998</v>
      </c>
      <c r="AE730" s="13">
        <v>2.8149999999999998E-2</v>
      </c>
      <c r="AF730" s="8">
        <v>1.15E-2</v>
      </c>
      <c r="AG730" s="6">
        <v>0</v>
      </c>
      <c r="AH730" s="6">
        <v>-21231.385023333332</v>
      </c>
      <c r="AI730" s="9">
        <v>-73202.123145666657</v>
      </c>
      <c r="AJ730" t="s">
        <v>6</v>
      </c>
      <c r="AK730">
        <f t="shared" si="231"/>
        <v>2.8149999999999999</v>
      </c>
      <c r="AL730" s="8">
        <f t="shared" si="232"/>
        <v>3.8149999999999996E-2</v>
      </c>
      <c r="AM730" s="35">
        <f t="shared" si="233"/>
        <v>1.8149999999999999E-2</v>
      </c>
      <c r="AN730" s="4">
        <f t="shared" si="234"/>
        <v>1.8149999999999999E-2</v>
      </c>
      <c r="AO730" s="36">
        <f t="shared" si="235"/>
        <v>-91664.19707899999</v>
      </c>
      <c r="AP730" s="37">
        <f t="shared" si="228"/>
        <v>-73202.123145666657</v>
      </c>
      <c r="AQ730" s="36">
        <f t="shared" si="236"/>
        <v>-54740.049212333324</v>
      </c>
      <c r="AT730" s="10"/>
      <c r="BU730" s="1"/>
      <c r="CC730" s="11"/>
      <c r="CD730" s="11"/>
    </row>
    <row r="731" spans="1:82" ht="15" customHeight="1" x14ac:dyDescent="0.25">
      <c r="A731">
        <v>27105</v>
      </c>
      <c r="B731" t="s">
        <v>808</v>
      </c>
      <c r="C731" t="s">
        <v>809</v>
      </c>
      <c r="D731">
        <v>11939</v>
      </c>
      <c r="E731" t="s">
        <v>2</v>
      </c>
      <c r="F731" t="s">
        <v>3</v>
      </c>
      <c r="G731" t="s">
        <v>4</v>
      </c>
      <c r="H731" t="s">
        <v>95</v>
      </c>
      <c r="I731" s="1">
        <v>44998</v>
      </c>
      <c r="J731" s="1">
        <v>45000</v>
      </c>
      <c r="K731" s="1">
        <v>45092</v>
      </c>
      <c r="L731" s="1">
        <v>45092</v>
      </c>
      <c r="M731" s="2">
        <v>9484249</v>
      </c>
      <c r="N731" t="s">
        <v>6</v>
      </c>
      <c r="O731" t="s">
        <v>7</v>
      </c>
      <c r="P731" t="s">
        <v>8</v>
      </c>
      <c r="Q731" s="4">
        <v>1.35E-2</v>
      </c>
      <c r="R731" s="1">
        <v>44998</v>
      </c>
      <c r="S731" s="1">
        <v>45000</v>
      </c>
      <c r="T731" s="1">
        <v>45092</v>
      </c>
      <c r="U731" s="1">
        <v>45092</v>
      </c>
      <c r="V731" s="5">
        <v>0.25555555555555554</v>
      </c>
      <c r="W731">
        <v>92</v>
      </c>
      <c r="X731" s="6">
        <v>0</v>
      </c>
      <c r="Y731" s="6">
        <v>0</v>
      </c>
      <c r="Z731" s="6">
        <v>-71670.362082111111</v>
      </c>
      <c r="AA731" s="6">
        <v>-71670.362082111111</v>
      </c>
      <c r="AB731">
        <v>0</v>
      </c>
      <c r="AC731">
        <v>0</v>
      </c>
      <c r="AD731" s="7">
        <v>9484249</v>
      </c>
      <c r="AE731" s="13">
        <v>2.9569999999999999E-2</v>
      </c>
      <c r="AF731" s="8">
        <v>1.35E-2</v>
      </c>
      <c r="AG731" s="6">
        <v>0</v>
      </c>
      <c r="AH731" s="6">
        <v>-32720.659049999998</v>
      </c>
      <c r="AI731" s="9">
        <v>-104391.02113211111</v>
      </c>
      <c r="AJ731" t="s">
        <v>6</v>
      </c>
      <c r="AK731">
        <f t="shared" si="231"/>
        <v>2.9569999999999999</v>
      </c>
      <c r="AL731" s="8">
        <f t="shared" si="232"/>
        <v>3.9570000000000001E-2</v>
      </c>
      <c r="AM731" s="35">
        <f t="shared" si="233"/>
        <v>1.9569999999999997E-2</v>
      </c>
      <c r="AN731" s="4">
        <f t="shared" si="234"/>
        <v>1.9569999999999997E-2</v>
      </c>
      <c r="AO731" s="36">
        <f t="shared" si="235"/>
        <v>-128628.54635433332</v>
      </c>
      <c r="AP731" s="37">
        <f t="shared" si="228"/>
        <v>-104391.02113211111</v>
      </c>
      <c r="AQ731" s="36">
        <f t="shared" si="236"/>
        <v>-80153.495909888865</v>
      </c>
      <c r="AT731" s="10"/>
      <c r="BU731" s="1"/>
      <c r="CC731" s="11"/>
      <c r="CD731" s="11"/>
    </row>
    <row r="732" spans="1:82" ht="15" customHeight="1" x14ac:dyDescent="0.25">
      <c r="A732">
        <v>27057</v>
      </c>
      <c r="B732" t="s">
        <v>810</v>
      </c>
      <c r="C732" t="s">
        <v>811</v>
      </c>
      <c r="D732">
        <v>11940</v>
      </c>
      <c r="E732" t="s">
        <v>2</v>
      </c>
      <c r="F732" t="s">
        <v>3</v>
      </c>
      <c r="G732" t="s">
        <v>4</v>
      </c>
      <c r="H732" t="s">
        <v>95</v>
      </c>
      <c r="I732" s="1">
        <v>44998</v>
      </c>
      <c r="J732" s="1">
        <v>45000</v>
      </c>
      <c r="K732" s="1">
        <v>45092</v>
      </c>
      <c r="L732" s="1">
        <v>45092</v>
      </c>
      <c r="M732" s="2">
        <v>846802</v>
      </c>
      <c r="N732" t="s">
        <v>6</v>
      </c>
      <c r="O732" t="s">
        <v>7</v>
      </c>
      <c r="P732" t="s">
        <v>8</v>
      </c>
      <c r="Q732" s="4">
        <v>1.35E-2</v>
      </c>
      <c r="R732" s="1">
        <v>44998</v>
      </c>
      <c r="S732" s="1">
        <v>45000</v>
      </c>
      <c r="T732" s="1">
        <v>45092</v>
      </c>
      <c r="U732" s="1">
        <v>45092</v>
      </c>
      <c r="V732" s="5">
        <v>0.25555555555555554</v>
      </c>
      <c r="W732">
        <v>92</v>
      </c>
      <c r="X732" s="6">
        <v>0</v>
      </c>
      <c r="Y732" s="6">
        <v>0</v>
      </c>
      <c r="Z732" s="6">
        <v>-6399.0945357777764</v>
      </c>
      <c r="AA732" s="6">
        <v>-6399.0945357777764</v>
      </c>
      <c r="AB732">
        <v>0</v>
      </c>
      <c r="AC732">
        <v>0</v>
      </c>
      <c r="AD732" s="7">
        <v>846802</v>
      </c>
      <c r="AE732" s="13">
        <v>2.9569999999999999E-2</v>
      </c>
      <c r="AF732" s="8">
        <v>1.35E-2</v>
      </c>
      <c r="AG732" s="6">
        <v>0</v>
      </c>
      <c r="AH732" s="6">
        <v>-2921.4668999999994</v>
      </c>
      <c r="AI732" s="9">
        <v>-9320.5614357777758</v>
      </c>
      <c r="AJ732" t="s">
        <v>6</v>
      </c>
      <c r="AK732">
        <f t="shared" si="231"/>
        <v>2.9569999999999999</v>
      </c>
      <c r="AL732" s="8">
        <f t="shared" si="232"/>
        <v>3.9570000000000001E-2</v>
      </c>
      <c r="AM732" s="35">
        <f t="shared" si="233"/>
        <v>1.9569999999999997E-2</v>
      </c>
      <c r="AN732" s="4">
        <f t="shared" si="234"/>
        <v>1.9569999999999997E-2</v>
      </c>
      <c r="AO732" s="36">
        <f t="shared" si="235"/>
        <v>-11484.610991333331</v>
      </c>
      <c r="AP732" s="37">
        <f t="shared" si="228"/>
        <v>-9320.5614357777758</v>
      </c>
      <c r="AQ732" s="36">
        <f t="shared" si="236"/>
        <v>-7156.5118802222205</v>
      </c>
      <c r="AT732" s="10"/>
      <c r="BU732" s="1"/>
      <c r="CC732" s="11"/>
      <c r="CD732" s="11"/>
    </row>
    <row r="733" spans="1:82" ht="15" customHeight="1" x14ac:dyDescent="0.25">
      <c r="A733">
        <v>26443</v>
      </c>
      <c r="B733" t="s">
        <v>812</v>
      </c>
      <c r="C733" t="s">
        <v>813</v>
      </c>
      <c r="D733">
        <v>11942</v>
      </c>
      <c r="E733" t="s">
        <v>2</v>
      </c>
      <c r="F733" t="s">
        <v>3</v>
      </c>
      <c r="G733" t="s">
        <v>4</v>
      </c>
      <c r="H733" t="s">
        <v>95</v>
      </c>
      <c r="I733" s="1">
        <v>44999</v>
      </c>
      <c r="J733" s="1">
        <v>45001</v>
      </c>
      <c r="K733" s="1">
        <v>45093</v>
      </c>
      <c r="L733" s="1">
        <v>45093</v>
      </c>
      <c r="M733" s="2">
        <v>11141985.73</v>
      </c>
      <c r="N733" t="s">
        <v>6</v>
      </c>
      <c r="O733" t="s">
        <v>7</v>
      </c>
      <c r="P733" t="s">
        <v>8</v>
      </c>
      <c r="Q733" s="4">
        <v>1.15E-2</v>
      </c>
      <c r="R733" s="1">
        <v>44999</v>
      </c>
      <c r="S733" s="1">
        <v>45001</v>
      </c>
      <c r="T733" s="1">
        <v>45093</v>
      </c>
      <c r="U733" s="1">
        <v>45093</v>
      </c>
      <c r="V733" s="5">
        <v>0.25555555555555554</v>
      </c>
      <c r="W733">
        <v>92</v>
      </c>
      <c r="X733" s="6">
        <v>0</v>
      </c>
      <c r="Y733" s="6">
        <v>0</v>
      </c>
      <c r="Z733" s="6">
        <v>-78388.821604207784</v>
      </c>
      <c r="AA733" s="6">
        <v>-78388.821604207784</v>
      </c>
      <c r="AB733">
        <v>0</v>
      </c>
      <c r="AC733">
        <v>0</v>
      </c>
      <c r="AD733" s="7">
        <v>11141985.73</v>
      </c>
      <c r="AE733" s="13">
        <v>2.7530000000000002E-2</v>
      </c>
      <c r="AF733" s="8">
        <v>1.15E-2</v>
      </c>
      <c r="AG733" s="6">
        <v>0</v>
      </c>
      <c r="AH733" s="6">
        <v>-32745.058062055552</v>
      </c>
      <c r="AI733" s="9">
        <v>-111133.87966626334</v>
      </c>
      <c r="AJ733" t="s">
        <v>6</v>
      </c>
      <c r="AK733">
        <f t="shared" si="231"/>
        <v>2.7530000000000001</v>
      </c>
      <c r="AL733" s="8">
        <f t="shared" si="232"/>
        <v>3.7530000000000001E-2</v>
      </c>
      <c r="AM733" s="35">
        <f t="shared" si="233"/>
        <v>1.7530000000000004E-2</v>
      </c>
      <c r="AN733" s="4">
        <f t="shared" si="234"/>
        <v>1.7530000000000004E-2</v>
      </c>
      <c r="AO733" s="36">
        <f t="shared" si="235"/>
        <v>-139607.84319848556</v>
      </c>
      <c r="AP733" s="37">
        <f t="shared" si="228"/>
        <v>-111133.87966626334</v>
      </c>
      <c r="AQ733" s="36">
        <f t="shared" si="236"/>
        <v>-82659.916134041108</v>
      </c>
      <c r="AT733" s="10"/>
      <c r="BU733" s="1"/>
      <c r="CC733" s="11"/>
      <c r="CD733" s="11"/>
    </row>
    <row r="734" spans="1:82" ht="15" customHeight="1" x14ac:dyDescent="0.25">
      <c r="A734">
        <v>26871</v>
      </c>
      <c r="B734" t="s">
        <v>814</v>
      </c>
      <c r="C734" t="s">
        <v>815</v>
      </c>
      <c r="D734">
        <v>11943</v>
      </c>
      <c r="E734" t="s">
        <v>2</v>
      </c>
      <c r="F734" t="s">
        <v>3</v>
      </c>
      <c r="G734" t="s">
        <v>4</v>
      </c>
      <c r="H734" t="s">
        <v>196</v>
      </c>
      <c r="I734" s="1">
        <v>45014</v>
      </c>
      <c r="J734" s="1">
        <v>45016</v>
      </c>
      <c r="K734" s="1">
        <v>45107</v>
      </c>
      <c r="L734" s="1">
        <v>45107</v>
      </c>
      <c r="M734" s="2">
        <v>3452371.16</v>
      </c>
      <c r="N734" t="s">
        <v>6</v>
      </c>
      <c r="O734" t="s">
        <v>7</v>
      </c>
      <c r="P734" t="s">
        <v>8</v>
      </c>
      <c r="Q734" s="4">
        <v>1.2500000000000001E-2</v>
      </c>
      <c r="R734" s="1">
        <v>45014</v>
      </c>
      <c r="S734" s="1">
        <v>45016</v>
      </c>
      <c r="T734" s="1">
        <v>45107</v>
      </c>
      <c r="U734" s="1">
        <v>45107</v>
      </c>
      <c r="V734" s="5">
        <v>0.25277777777777777</v>
      </c>
      <c r="W734">
        <v>91</v>
      </c>
      <c r="X734" s="6">
        <v>0</v>
      </c>
      <c r="Y734" s="6">
        <v>0</v>
      </c>
      <c r="Z734" s="6">
        <v>-26311.383703150001</v>
      </c>
      <c r="AA734" s="6">
        <v>-26311.383703150001</v>
      </c>
      <c r="AB734">
        <v>0</v>
      </c>
      <c r="AC734">
        <v>0</v>
      </c>
      <c r="AD734" s="7">
        <v>3452371.16</v>
      </c>
      <c r="AE734" s="13">
        <v>3.015E-2</v>
      </c>
      <c r="AF734" s="8">
        <v>1.2500000000000001E-2</v>
      </c>
      <c r="AG734" s="6">
        <v>0</v>
      </c>
      <c r="AH734" s="6">
        <v>-10908.533873611112</v>
      </c>
      <c r="AI734" s="9">
        <v>-37219.917576761116</v>
      </c>
      <c r="AJ734" t="s">
        <v>6</v>
      </c>
      <c r="AK734">
        <f t="shared" si="231"/>
        <v>3.0150000000000001</v>
      </c>
      <c r="AL734" s="8">
        <f t="shared" si="232"/>
        <v>4.0149999999999998E-2</v>
      </c>
      <c r="AM734" s="35">
        <f t="shared" si="233"/>
        <v>2.0150000000000001E-2</v>
      </c>
      <c r="AN734" s="4">
        <f t="shared" si="234"/>
        <v>2.0150000000000001E-2</v>
      </c>
      <c r="AO734" s="36">
        <f t="shared" si="235"/>
        <v>-45946.744675650007</v>
      </c>
      <c r="AP734" s="37">
        <f t="shared" si="228"/>
        <v>-37219.917576761116</v>
      </c>
      <c r="AQ734" s="36">
        <f t="shared" si="236"/>
        <v>-28493.090477872222</v>
      </c>
      <c r="AT734" s="10"/>
      <c r="BU734" s="1"/>
      <c r="CC734" s="11"/>
      <c r="CD734" s="11"/>
    </row>
    <row r="735" spans="1:82" ht="15" customHeight="1" x14ac:dyDescent="0.25">
      <c r="A735">
        <v>26395</v>
      </c>
      <c r="B735" t="s">
        <v>816</v>
      </c>
      <c r="C735" t="s">
        <v>817</v>
      </c>
      <c r="D735">
        <v>11944</v>
      </c>
      <c r="E735" t="s">
        <v>2</v>
      </c>
      <c r="F735" t="s">
        <v>3</v>
      </c>
      <c r="G735" t="s">
        <v>4</v>
      </c>
      <c r="H735" t="s">
        <v>95</v>
      </c>
      <c r="I735" s="1">
        <v>44999</v>
      </c>
      <c r="J735" s="1">
        <v>45001</v>
      </c>
      <c r="K735" s="1">
        <v>45093</v>
      </c>
      <c r="L735" s="1">
        <v>45093</v>
      </c>
      <c r="M735" s="2">
        <v>6207641.1100000003</v>
      </c>
      <c r="N735" t="s">
        <v>6</v>
      </c>
      <c r="O735" t="s">
        <v>7</v>
      </c>
      <c r="P735" t="s">
        <v>8</v>
      </c>
      <c r="Q735" s="4">
        <v>1.15E-2</v>
      </c>
      <c r="R735" s="1">
        <v>44999</v>
      </c>
      <c r="S735" s="1">
        <v>45001</v>
      </c>
      <c r="T735" s="1">
        <v>45093</v>
      </c>
      <c r="U735" s="1">
        <v>45093</v>
      </c>
      <c r="V735" s="5">
        <v>0.25555555555555554</v>
      </c>
      <c r="W735">
        <v>92</v>
      </c>
      <c r="X735" s="6">
        <v>0</v>
      </c>
      <c r="Y735" s="6">
        <v>0</v>
      </c>
      <c r="Z735" s="6">
        <v>-43673.514160454448</v>
      </c>
      <c r="AA735" s="6">
        <v>-43673.514160454448</v>
      </c>
      <c r="AB735">
        <v>0</v>
      </c>
      <c r="AC735">
        <v>0</v>
      </c>
      <c r="AD735" s="7">
        <v>6207641.1100000003</v>
      </c>
      <c r="AE735" s="13">
        <v>2.7530000000000002E-2</v>
      </c>
      <c r="AF735" s="8">
        <v>1.15E-2</v>
      </c>
      <c r="AG735" s="6">
        <v>0</v>
      </c>
      <c r="AH735" s="6">
        <v>-18243.567484388888</v>
      </c>
      <c r="AI735" s="9">
        <v>-61917.081644843332</v>
      </c>
      <c r="AJ735" t="s">
        <v>6</v>
      </c>
      <c r="AK735">
        <f t="shared" si="231"/>
        <v>2.7530000000000001</v>
      </c>
      <c r="AL735" s="8">
        <f t="shared" si="232"/>
        <v>3.7530000000000001E-2</v>
      </c>
      <c r="AM735" s="35">
        <f t="shared" si="233"/>
        <v>1.7530000000000004E-2</v>
      </c>
      <c r="AN735" s="4">
        <f t="shared" si="234"/>
        <v>1.7530000000000004E-2</v>
      </c>
      <c r="AO735" s="36">
        <f t="shared" si="235"/>
        <v>-77781.053370398891</v>
      </c>
      <c r="AP735" s="37">
        <f t="shared" si="228"/>
        <v>-61917.081644843332</v>
      </c>
      <c r="AQ735" s="36">
        <f t="shared" si="236"/>
        <v>-46053.109919287788</v>
      </c>
      <c r="AT735" s="10"/>
      <c r="BU735" s="1"/>
      <c r="CC735" s="11"/>
      <c r="CD735" s="11"/>
    </row>
    <row r="736" spans="1:82" ht="15" customHeight="1" x14ac:dyDescent="0.25">
      <c r="A736">
        <v>11877</v>
      </c>
      <c r="B736" t="s">
        <v>818</v>
      </c>
      <c r="C736" t="s">
        <v>819</v>
      </c>
      <c r="D736">
        <v>11945</v>
      </c>
      <c r="E736" t="s">
        <v>2</v>
      </c>
      <c r="F736" t="s">
        <v>3</v>
      </c>
      <c r="G736" t="s">
        <v>4</v>
      </c>
      <c r="H736" t="s">
        <v>820</v>
      </c>
      <c r="I736" s="1">
        <v>44915</v>
      </c>
      <c r="J736" s="1">
        <v>44958</v>
      </c>
      <c r="K736" s="1">
        <v>45047</v>
      </c>
      <c r="L736" s="1">
        <v>44958</v>
      </c>
      <c r="M736" s="2">
        <v>11785107.68</v>
      </c>
      <c r="N736" t="s">
        <v>6</v>
      </c>
      <c r="O736" t="s">
        <v>7</v>
      </c>
      <c r="P736" t="s">
        <v>8</v>
      </c>
      <c r="Q736" s="4">
        <v>1.2500000000000001E-2</v>
      </c>
      <c r="R736" s="1">
        <v>44915</v>
      </c>
      <c r="S736" s="1">
        <v>44958</v>
      </c>
      <c r="T736" s="1">
        <v>45047</v>
      </c>
      <c r="U736" s="1">
        <v>44958</v>
      </c>
      <c r="V736" s="5">
        <v>0.24722222222222223</v>
      </c>
      <c r="W736">
        <v>89</v>
      </c>
      <c r="X736" s="6">
        <v>0</v>
      </c>
      <c r="Y736" s="6">
        <v>0</v>
      </c>
      <c r="Z736" s="6">
        <v>-60630.778008475558</v>
      </c>
      <c r="AA736" s="6">
        <v>-60630.778008475558</v>
      </c>
      <c r="AB736">
        <v>0</v>
      </c>
      <c r="AC736">
        <v>0</v>
      </c>
      <c r="AD736" s="7">
        <v>11785107.68</v>
      </c>
      <c r="AE736" s="13">
        <v>2.0809999999999999E-2</v>
      </c>
      <c r="AF736" s="8">
        <v>1.2500000000000001E-2</v>
      </c>
      <c r="AG736" s="6">
        <v>0</v>
      </c>
      <c r="AH736" s="6">
        <v>-36419.256372222218</v>
      </c>
      <c r="AI736" s="9">
        <v>-97050.034380697776</v>
      </c>
      <c r="AJ736" t="s">
        <v>6</v>
      </c>
      <c r="AK736">
        <f t="shared" si="231"/>
        <v>2.081</v>
      </c>
      <c r="AL736" s="8">
        <f t="shared" si="232"/>
        <v>3.0809999999999997E-2</v>
      </c>
      <c r="AM736" s="35">
        <f t="shared" si="233"/>
        <v>1.0809999999999998E-2</v>
      </c>
      <c r="AN736" s="4">
        <f t="shared" si="234"/>
        <v>1.0809999999999998E-2</v>
      </c>
      <c r="AO736" s="36">
        <f t="shared" si="235"/>
        <v>-126185.43947847556</v>
      </c>
      <c r="AP736" s="37">
        <f t="shared" si="228"/>
        <v>-97050.034380697776</v>
      </c>
      <c r="AQ736" s="36">
        <f t="shared" si="236"/>
        <v>-67914.629282919996</v>
      </c>
      <c r="AT736" s="10"/>
      <c r="BU736" s="1"/>
      <c r="CC736" s="11"/>
      <c r="CD736" s="11"/>
    </row>
    <row r="737" spans="1:82" ht="15" customHeight="1" x14ac:dyDescent="0.25">
      <c r="A737">
        <v>27551</v>
      </c>
      <c r="B737" t="s">
        <v>1502</v>
      </c>
      <c r="C737" t="s">
        <v>1503</v>
      </c>
      <c r="D737">
        <v>11946</v>
      </c>
      <c r="E737" t="s">
        <v>2</v>
      </c>
      <c r="F737" t="s">
        <v>3</v>
      </c>
      <c r="G737" t="s">
        <v>4</v>
      </c>
      <c r="H737" t="s">
        <v>590</v>
      </c>
      <c r="I737" s="1">
        <v>45014</v>
      </c>
      <c r="J737" s="1">
        <v>45016</v>
      </c>
      <c r="K737" s="1">
        <v>45107</v>
      </c>
      <c r="L737" s="1">
        <v>45107</v>
      </c>
      <c r="M737" s="2">
        <v>12350000</v>
      </c>
      <c r="N737" t="s">
        <v>6</v>
      </c>
      <c r="O737" t="s">
        <v>7</v>
      </c>
      <c r="P737" t="s">
        <v>8</v>
      </c>
      <c r="Q737" s="4"/>
      <c r="R737" s="1">
        <v>45014</v>
      </c>
      <c r="S737" s="1">
        <v>45016</v>
      </c>
      <c r="T737" s="1">
        <v>45107</v>
      </c>
      <c r="U737" s="1">
        <v>45107</v>
      </c>
      <c r="V737" s="5">
        <v>0.25277777777777777</v>
      </c>
      <c r="W737">
        <v>91</v>
      </c>
      <c r="X737" s="6">
        <v>0</v>
      </c>
      <c r="Y737" s="6">
        <v>0</v>
      </c>
      <c r="Z737" s="6">
        <v>-94122.4375</v>
      </c>
      <c r="AA737" s="6">
        <v>-94122.4375</v>
      </c>
      <c r="AB737">
        <v>0</v>
      </c>
      <c r="AC737">
        <v>0</v>
      </c>
      <c r="AD737" s="7">
        <v>12350000</v>
      </c>
      <c r="AE737" s="13">
        <v>3.015E-2</v>
      </c>
      <c r="AF737" s="8">
        <v>0</v>
      </c>
      <c r="AG737" s="6">
        <v>0</v>
      </c>
      <c r="AH737" s="6">
        <v>0</v>
      </c>
      <c r="AI737" s="9">
        <v>-94122.4375</v>
      </c>
      <c r="AJ737" t="s">
        <v>6</v>
      </c>
      <c r="AK737">
        <f t="shared" si="231"/>
        <v>3.0150000000000001</v>
      </c>
      <c r="AL737" s="8">
        <f t="shared" si="232"/>
        <v>4.0149999999999998E-2</v>
      </c>
      <c r="AM737" s="35">
        <f t="shared" si="233"/>
        <v>2.0150000000000001E-2</v>
      </c>
      <c r="AN737" s="4">
        <f t="shared" si="234"/>
        <v>2.0150000000000001E-2</v>
      </c>
      <c r="AO737" s="36">
        <f t="shared" si="235"/>
        <v>-125340.49305555555</v>
      </c>
      <c r="AP737" s="37">
        <f t="shared" si="228"/>
        <v>-94122.4375</v>
      </c>
      <c r="AQ737" s="36">
        <f t="shared" si="236"/>
        <v>-62904.381944444453</v>
      </c>
      <c r="AT737" s="10"/>
      <c r="BU737" s="1"/>
      <c r="CC737" s="11"/>
      <c r="CD737" s="11"/>
    </row>
    <row r="738" spans="1:82" ht="15" customHeight="1" x14ac:dyDescent="0.25">
      <c r="A738">
        <v>13449</v>
      </c>
      <c r="B738" t="s">
        <v>821</v>
      </c>
      <c r="C738" t="s">
        <v>822</v>
      </c>
      <c r="D738">
        <v>11947</v>
      </c>
      <c r="E738" t="s">
        <v>2</v>
      </c>
      <c r="F738" t="s">
        <v>3</v>
      </c>
      <c r="G738" t="s">
        <v>4</v>
      </c>
      <c r="H738" t="s">
        <v>823</v>
      </c>
      <c r="I738" s="1">
        <v>44924</v>
      </c>
      <c r="J738" s="1">
        <v>44928</v>
      </c>
      <c r="K738" s="1">
        <v>45018</v>
      </c>
      <c r="L738" s="1">
        <v>45018</v>
      </c>
      <c r="M738" s="2">
        <v>1009299.4</v>
      </c>
      <c r="N738" t="s">
        <v>6</v>
      </c>
      <c r="O738" t="s">
        <v>7</v>
      </c>
      <c r="P738" t="s">
        <v>8</v>
      </c>
      <c r="Q738" s="4">
        <v>2.5000000000000001E-2</v>
      </c>
      <c r="R738" s="1">
        <v>44924</v>
      </c>
      <c r="S738" s="1">
        <v>44928</v>
      </c>
      <c r="T738" s="1">
        <v>45018</v>
      </c>
      <c r="U738" s="1">
        <v>45018</v>
      </c>
      <c r="V738" s="5">
        <v>0.25</v>
      </c>
      <c r="W738">
        <v>90</v>
      </c>
      <c r="X738" s="6">
        <v>0</v>
      </c>
      <c r="Y738" s="6">
        <v>0</v>
      </c>
      <c r="Z738" s="6">
        <v>-5510.7747240000008</v>
      </c>
      <c r="AA738" s="6">
        <v>-5510.7747240000008</v>
      </c>
      <c r="AB738">
        <v>0</v>
      </c>
      <c r="AC738">
        <v>0</v>
      </c>
      <c r="AD738" s="7">
        <v>1009299.4</v>
      </c>
      <c r="AE738" s="13">
        <v>2.1840000000000002E-2</v>
      </c>
      <c r="AF738" s="8">
        <v>2.5000000000000001E-2</v>
      </c>
      <c r="AG738" s="6">
        <v>0</v>
      </c>
      <c r="AH738" s="6">
        <v>-6308.1212500000001</v>
      </c>
      <c r="AI738" s="9">
        <v>-11818.895974000001</v>
      </c>
      <c r="AJ738" t="s">
        <v>6</v>
      </c>
      <c r="AK738">
        <f t="shared" si="231"/>
        <v>2.1840000000000002</v>
      </c>
      <c r="AL738" s="8">
        <f t="shared" si="232"/>
        <v>3.184E-2</v>
      </c>
      <c r="AM738" s="35">
        <f t="shared" si="233"/>
        <v>1.1840000000000002E-2</v>
      </c>
      <c r="AN738" s="4">
        <f t="shared" si="234"/>
        <v>1.1840000000000002E-2</v>
      </c>
      <c r="AO738" s="36">
        <f t="shared" si="235"/>
        <v>-14342.144474000001</v>
      </c>
      <c r="AP738" s="37">
        <f t="shared" si="228"/>
        <v>-11818.895974000001</v>
      </c>
      <c r="AQ738" s="36">
        <f t="shared" si="236"/>
        <v>-9295.6474740000012</v>
      </c>
      <c r="AT738" s="10"/>
      <c r="BU738" s="1"/>
      <c r="CC738" s="11"/>
      <c r="CD738" s="11"/>
    </row>
    <row r="739" spans="1:82" ht="15" customHeight="1" x14ac:dyDescent="0.25">
      <c r="A739">
        <v>27572</v>
      </c>
      <c r="B739" t="s">
        <v>1504</v>
      </c>
      <c r="C739" t="s">
        <v>1505</v>
      </c>
      <c r="D739">
        <v>11952</v>
      </c>
      <c r="E739" t="s">
        <v>2</v>
      </c>
      <c r="F739" t="s">
        <v>3</v>
      </c>
      <c r="G739" t="s">
        <v>4</v>
      </c>
      <c r="H739" t="s">
        <v>477</v>
      </c>
      <c r="I739" s="1">
        <v>45014</v>
      </c>
      <c r="J739" s="1">
        <v>45016</v>
      </c>
      <c r="K739" s="1">
        <v>45107</v>
      </c>
      <c r="L739" s="1">
        <v>45107</v>
      </c>
      <c r="M739" s="2">
        <v>6035000</v>
      </c>
      <c r="N739" t="s">
        <v>6</v>
      </c>
      <c r="O739" t="s">
        <v>7</v>
      </c>
      <c r="P739" t="s">
        <v>8</v>
      </c>
      <c r="Q739" s="4"/>
      <c r="R739" s="1">
        <v>45014</v>
      </c>
      <c r="S739" s="1">
        <v>45016</v>
      </c>
      <c r="T739" s="1">
        <v>45107</v>
      </c>
      <c r="U739" s="1">
        <v>45107</v>
      </c>
      <c r="V739" s="5">
        <v>0.25277777777777777</v>
      </c>
      <c r="W739">
        <v>91</v>
      </c>
      <c r="X739" s="6">
        <v>0</v>
      </c>
      <c r="Y739" s="6">
        <v>0</v>
      </c>
      <c r="Z739" s="6">
        <v>-45994.243750000001</v>
      </c>
      <c r="AA739" s="6">
        <v>-45994.243750000001</v>
      </c>
      <c r="AB739">
        <v>0</v>
      </c>
      <c r="AC739">
        <v>0</v>
      </c>
      <c r="AD739" s="7">
        <v>6035000</v>
      </c>
      <c r="AE739" s="13">
        <v>3.015E-2</v>
      </c>
      <c r="AF739" s="8">
        <v>0</v>
      </c>
      <c r="AG739" s="6">
        <v>0</v>
      </c>
      <c r="AH739" s="6">
        <v>0</v>
      </c>
      <c r="AI739" s="9">
        <v>-45994.243750000001</v>
      </c>
      <c r="AJ739" t="s">
        <v>6</v>
      </c>
      <c r="AK739">
        <f t="shared" si="231"/>
        <v>3.0150000000000001</v>
      </c>
      <c r="AL739" s="8">
        <f t="shared" si="232"/>
        <v>4.0149999999999998E-2</v>
      </c>
      <c r="AM739" s="35">
        <f t="shared" si="233"/>
        <v>2.0150000000000001E-2</v>
      </c>
      <c r="AN739" s="4">
        <f t="shared" si="234"/>
        <v>2.0150000000000001E-2</v>
      </c>
      <c r="AO739" s="36">
        <f t="shared" si="235"/>
        <v>-61249.382638888885</v>
      </c>
      <c r="AP739" s="37">
        <f t="shared" si="228"/>
        <v>-45994.243750000001</v>
      </c>
      <c r="AQ739" s="36">
        <f t="shared" si="236"/>
        <v>-30739.104861111115</v>
      </c>
      <c r="AT739" s="10"/>
      <c r="BU739" s="1"/>
      <c r="CC739" s="11"/>
      <c r="CD739" s="11"/>
    </row>
    <row r="740" spans="1:82" ht="15" customHeight="1" x14ac:dyDescent="0.25">
      <c r="A740">
        <v>27863</v>
      </c>
      <c r="B740" t="s">
        <v>827</v>
      </c>
      <c r="C740" t="s">
        <v>828</v>
      </c>
      <c r="D740">
        <v>11954</v>
      </c>
      <c r="E740" t="s">
        <v>127</v>
      </c>
      <c r="F740" t="s">
        <v>3</v>
      </c>
      <c r="G740" t="s">
        <v>4</v>
      </c>
      <c r="H740" t="s">
        <v>829</v>
      </c>
      <c r="I740" s="1"/>
      <c r="J740" s="1">
        <v>45016</v>
      </c>
      <c r="K740" s="1">
        <v>45107</v>
      </c>
      <c r="L740" s="1">
        <v>45107</v>
      </c>
      <c r="M740" s="2">
        <v>20000000</v>
      </c>
      <c r="N740" t="s">
        <v>6</v>
      </c>
      <c r="O740">
        <v>2.1999999999999999E-2</v>
      </c>
      <c r="P740" t="s">
        <v>8</v>
      </c>
      <c r="Q740" s="4"/>
      <c r="R740" s="1">
        <v>45107</v>
      </c>
      <c r="S740" s="1">
        <v>45016</v>
      </c>
      <c r="T740" s="1">
        <v>45107</v>
      </c>
      <c r="U740" s="1">
        <v>45107</v>
      </c>
      <c r="V740" s="5">
        <v>0.25277777777777777</v>
      </c>
      <c r="W740">
        <v>91</v>
      </c>
      <c r="X740" s="6">
        <v>0</v>
      </c>
      <c r="Y740" s="6">
        <v>0</v>
      </c>
      <c r="Z740" s="6">
        <v>-111222.22222222222</v>
      </c>
      <c r="AA740" s="6">
        <v>-111222.22222222222</v>
      </c>
      <c r="AB740">
        <v>0</v>
      </c>
      <c r="AC740">
        <v>0</v>
      </c>
      <c r="AD740" s="7">
        <v>20000000</v>
      </c>
      <c r="AE740" s="13">
        <v>2.1999999999999999E-2</v>
      </c>
      <c r="AF740" s="8">
        <v>0</v>
      </c>
      <c r="AG740" s="6">
        <v>0</v>
      </c>
      <c r="AH740" s="6">
        <v>0</v>
      </c>
      <c r="AI740" s="9">
        <v>-111222.22222222222</v>
      </c>
      <c r="AJ740" t="s">
        <v>6</v>
      </c>
      <c r="AO740" s="9">
        <f>AI740</f>
        <v>-111222.22222222222</v>
      </c>
      <c r="AP740" s="37">
        <f t="shared" si="228"/>
        <v>-111222.22222222222</v>
      </c>
      <c r="AQ740" s="9">
        <f>AI740</f>
        <v>-111222.22222222222</v>
      </c>
      <c r="AT740" s="10"/>
      <c r="BU740" s="1"/>
      <c r="CC740" s="11"/>
      <c r="CD740" s="11"/>
    </row>
    <row r="741" spans="1:82" ht="15" customHeight="1" x14ac:dyDescent="0.25">
      <c r="A741">
        <v>26973</v>
      </c>
      <c r="B741" t="s">
        <v>832</v>
      </c>
      <c r="C741" t="s">
        <v>833</v>
      </c>
      <c r="D741">
        <v>11956</v>
      </c>
      <c r="E741" t="s">
        <v>2</v>
      </c>
      <c r="F741" t="s">
        <v>3</v>
      </c>
      <c r="G741" t="s">
        <v>4</v>
      </c>
      <c r="H741" t="s">
        <v>642</v>
      </c>
      <c r="I741" s="1">
        <v>45014</v>
      </c>
      <c r="J741" s="1">
        <v>45016</v>
      </c>
      <c r="K741" s="1">
        <v>45107</v>
      </c>
      <c r="L741" s="1">
        <v>45107</v>
      </c>
      <c r="M741" s="2">
        <v>2446875</v>
      </c>
      <c r="N741" t="s">
        <v>6</v>
      </c>
      <c r="O741" t="s">
        <v>7</v>
      </c>
      <c r="P741" t="s">
        <v>8</v>
      </c>
      <c r="Q741" s="4">
        <v>1.4999999999999999E-2</v>
      </c>
      <c r="R741" s="1">
        <v>45014</v>
      </c>
      <c r="S741" s="1">
        <v>45016</v>
      </c>
      <c r="T741" s="1">
        <v>45107</v>
      </c>
      <c r="U741" s="1">
        <v>45107</v>
      </c>
      <c r="V741" s="5">
        <v>0.25277777777777777</v>
      </c>
      <c r="W741">
        <v>91</v>
      </c>
      <c r="X741" s="6">
        <v>0</v>
      </c>
      <c r="Y741" s="6">
        <v>0</v>
      </c>
      <c r="Z741" s="6">
        <v>-18648.24609375</v>
      </c>
      <c r="AA741" s="6">
        <v>-18648.24609375</v>
      </c>
      <c r="AB741">
        <v>0</v>
      </c>
      <c r="AC741">
        <v>0</v>
      </c>
      <c r="AD741" s="7">
        <v>2446875</v>
      </c>
      <c r="AE741" s="13">
        <v>3.015E-2</v>
      </c>
      <c r="AF741" s="8">
        <v>1.4999999999999999E-2</v>
      </c>
      <c r="AG741" s="6">
        <v>0</v>
      </c>
      <c r="AH741" s="6">
        <v>-9277.734375</v>
      </c>
      <c r="AI741" s="9">
        <v>-27925.98046875</v>
      </c>
      <c r="AJ741" t="s">
        <v>6</v>
      </c>
      <c r="AK741">
        <f t="shared" ref="AK741:AK742" si="237">VLOOKUP(I741,$AR$3:$AS$604,2,FALSE)</f>
        <v>3.0150000000000001</v>
      </c>
      <c r="AL741" s="8">
        <f t="shared" ref="AL741:AL742" si="238">AK741/100+$AT$1</f>
        <v>4.0149999999999998E-2</v>
      </c>
      <c r="AM741" s="35">
        <f t="shared" ref="AM741:AM742" si="239">AK741/100-$AT$1</f>
        <v>2.0150000000000001E-2</v>
      </c>
      <c r="AN741" s="4">
        <f t="shared" ref="AN741:AN742" si="240">IF(AND(RIGHT(O741,3)="Max",AM741&lt;0%),0%,AM741)</f>
        <v>2.0150000000000001E-2</v>
      </c>
      <c r="AO741" s="36">
        <f t="shared" ref="AO741:AO742" si="241">-(((AL741+AF741)*AD741*V741))</f>
        <v>-34111.13671875</v>
      </c>
      <c r="AP741" s="37">
        <f t="shared" si="228"/>
        <v>-27925.98046875</v>
      </c>
      <c r="AQ741" s="36">
        <f t="shared" ref="AQ741:AQ742" si="242">-(((AN741+AF741)*AD741*V741))</f>
        <v>-21740.82421875</v>
      </c>
      <c r="AT741" s="10"/>
      <c r="BU741" s="1"/>
      <c r="CC741" s="11"/>
      <c r="CD741" s="11"/>
    </row>
    <row r="742" spans="1:82" ht="15" customHeight="1" x14ac:dyDescent="0.25">
      <c r="A742">
        <v>27791</v>
      </c>
      <c r="B742" t="s">
        <v>834</v>
      </c>
      <c r="C742" t="s">
        <v>835</v>
      </c>
      <c r="D742">
        <v>11957</v>
      </c>
      <c r="E742" t="s">
        <v>2</v>
      </c>
      <c r="F742" t="s">
        <v>3</v>
      </c>
      <c r="G742" t="s">
        <v>4</v>
      </c>
      <c r="H742" t="s">
        <v>196</v>
      </c>
      <c r="I742" s="1">
        <v>45013</v>
      </c>
      <c r="J742" s="1">
        <v>45015</v>
      </c>
      <c r="K742" s="1">
        <v>45107</v>
      </c>
      <c r="L742" s="1">
        <v>45107</v>
      </c>
      <c r="M742" s="2">
        <v>4100000</v>
      </c>
      <c r="N742" t="s">
        <v>6</v>
      </c>
      <c r="O742" t="s">
        <v>7</v>
      </c>
      <c r="P742" t="s">
        <v>8</v>
      </c>
      <c r="Q742" s="4">
        <v>1.2500000000000001E-2</v>
      </c>
      <c r="R742" s="1">
        <v>45013</v>
      </c>
      <c r="S742" s="1">
        <v>45015</v>
      </c>
      <c r="T742" s="1">
        <v>45107</v>
      </c>
      <c r="U742" s="1">
        <v>45107</v>
      </c>
      <c r="V742" s="5">
        <v>0.25555555555555554</v>
      </c>
      <c r="W742">
        <v>92</v>
      </c>
      <c r="X742" s="6">
        <v>0</v>
      </c>
      <c r="Y742" s="6">
        <v>0</v>
      </c>
      <c r="Z742" s="6">
        <v>-31328.555555555558</v>
      </c>
      <c r="AA742" s="6">
        <v>-31328.555555555558</v>
      </c>
      <c r="AB742">
        <v>0</v>
      </c>
      <c r="AC742">
        <v>0</v>
      </c>
      <c r="AD742" s="7">
        <v>4100000</v>
      </c>
      <c r="AE742" s="13">
        <v>2.9900000000000003E-2</v>
      </c>
      <c r="AF742" s="8">
        <v>1.2500000000000001E-2</v>
      </c>
      <c r="AG742" s="6">
        <v>0</v>
      </c>
      <c r="AH742" s="6">
        <v>-13097.222222222221</v>
      </c>
      <c r="AI742" s="9">
        <v>-44425.777777777781</v>
      </c>
      <c r="AJ742" t="s">
        <v>6</v>
      </c>
      <c r="AK742">
        <f t="shared" si="237"/>
        <v>2.99</v>
      </c>
      <c r="AL742" s="8">
        <f t="shared" si="238"/>
        <v>3.9900000000000005E-2</v>
      </c>
      <c r="AM742" s="35">
        <f t="shared" si="239"/>
        <v>1.9900000000000001E-2</v>
      </c>
      <c r="AN742" s="4">
        <f t="shared" si="240"/>
        <v>1.9900000000000001E-2</v>
      </c>
      <c r="AO742" s="36">
        <f t="shared" si="241"/>
        <v>-54903.555555555555</v>
      </c>
      <c r="AP742" s="37">
        <f t="shared" si="228"/>
        <v>-44425.777777777781</v>
      </c>
      <c r="AQ742" s="36">
        <f t="shared" si="242"/>
        <v>-33948</v>
      </c>
      <c r="AT742" s="10"/>
      <c r="BU742" s="1"/>
      <c r="CC742" s="11"/>
      <c r="CD742" s="11"/>
    </row>
    <row r="743" spans="1:82" ht="15" customHeight="1" x14ac:dyDescent="0.25">
      <c r="A743">
        <v>1815</v>
      </c>
      <c r="B743" t="s">
        <v>836</v>
      </c>
      <c r="C743" t="s">
        <v>837</v>
      </c>
      <c r="D743">
        <v>30025</v>
      </c>
      <c r="E743" t="s">
        <v>55</v>
      </c>
      <c r="F743" t="s">
        <v>3</v>
      </c>
      <c r="G743" t="s">
        <v>4</v>
      </c>
      <c r="H743" t="s">
        <v>108</v>
      </c>
      <c r="I743" s="1">
        <v>44928</v>
      </c>
      <c r="J743" s="1">
        <v>44928</v>
      </c>
      <c r="K743" s="1">
        <v>45016</v>
      </c>
      <c r="L743" s="1">
        <v>45016</v>
      </c>
      <c r="M743" s="2">
        <v>357368</v>
      </c>
      <c r="N743" t="s">
        <v>6</v>
      </c>
      <c r="O743">
        <v>0</v>
      </c>
      <c r="P743" t="s">
        <v>109</v>
      </c>
      <c r="Q743" s="4">
        <v>1.49E-2</v>
      </c>
      <c r="R743" s="1">
        <v>44928</v>
      </c>
      <c r="S743" s="1">
        <v>44928</v>
      </c>
      <c r="T743" s="1">
        <v>45016</v>
      </c>
      <c r="U743" s="1">
        <v>45016</v>
      </c>
      <c r="V743" s="5">
        <v>0.24722222222222223</v>
      </c>
      <c r="W743">
        <v>89</v>
      </c>
      <c r="X743" s="6">
        <v>0</v>
      </c>
      <c r="Y743" s="6">
        <v>0</v>
      </c>
      <c r="Z743" s="6">
        <v>0</v>
      </c>
      <c r="AA743" s="6">
        <v>0</v>
      </c>
      <c r="AB743">
        <v>0</v>
      </c>
      <c r="AC743">
        <v>0</v>
      </c>
      <c r="AD743" s="7">
        <v>357368</v>
      </c>
      <c r="AE743" s="13">
        <v>0</v>
      </c>
      <c r="AF743" s="8">
        <v>1.49E-2</v>
      </c>
      <c r="AG743" s="6">
        <v>0</v>
      </c>
      <c r="AH743" s="6">
        <v>-1316.4047355555556</v>
      </c>
      <c r="AI743" s="9">
        <v>-1316.4047355555556</v>
      </c>
      <c r="AJ743" t="s">
        <v>6</v>
      </c>
      <c r="AO743" s="9">
        <f t="shared" ref="AO743:AO744" si="243">AP743</f>
        <v>-1316.4047355555556</v>
      </c>
      <c r="AP743" s="37">
        <f t="shared" si="228"/>
        <v>-1316.4047355555556</v>
      </c>
      <c r="AQ743" s="9">
        <f t="shared" ref="AQ743:AQ744" si="244">AP743</f>
        <v>-1316.4047355555556</v>
      </c>
      <c r="AT743" s="10"/>
      <c r="BU743" s="1"/>
      <c r="CC743" s="11"/>
      <c r="CD743" s="11"/>
    </row>
    <row r="744" spans="1:82" ht="15" customHeight="1" x14ac:dyDescent="0.25">
      <c r="A744">
        <v>1816</v>
      </c>
      <c r="B744" t="s">
        <v>836</v>
      </c>
      <c r="C744" t="s">
        <v>837</v>
      </c>
      <c r="D744">
        <v>30025</v>
      </c>
      <c r="E744" t="s">
        <v>55</v>
      </c>
      <c r="F744" t="s">
        <v>3</v>
      </c>
      <c r="G744" t="s">
        <v>4</v>
      </c>
      <c r="H744" t="s">
        <v>108</v>
      </c>
      <c r="I744" s="1">
        <v>45016</v>
      </c>
      <c r="J744" s="1">
        <v>45016</v>
      </c>
      <c r="K744" s="1">
        <v>45107</v>
      </c>
      <c r="L744" s="1">
        <v>45107</v>
      </c>
      <c r="M744" s="2">
        <v>353256.54</v>
      </c>
      <c r="N744" t="s">
        <v>6</v>
      </c>
      <c r="O744">
        <v>0</v>
      </c>
      <c r="P744" t="s">
        <v>109</v>
      </c>
      <c r="Q744" s="4">
        <v>1.49E-2</v>
      </c>
      <c r="R744" s="1">
        <v>45016</v>
      </c>
      <c r="S744" s="1">
        <v>45016</v>
      </c>
      <c r="T744" s="1">
        <v>45107</v>
      </c>
      <c r="U744" s="1">
        <v>45107</v>
      </c>
      <c r="V744" s="5">
        <v>0.25</v>
      </c>
      <c r="W744">
        <v>90</v>
      </c>
      <c r="X744" s="6">
        <v>0</v>
      </c>
      <c r="Y744" s="6">
        <v>0</v>
      </c>
      <c r="Z744" s="6">
        <v>0</v>
      </c>
      <c r="AA744" s="6">
        <v>0</v>
      </c>
      <c r="AB744">
        <v>0</v>
      </c>
      <c r="AC744">
        <v>0</v>
      </c>
      <c r="AD744" s="7">
        <v>353256.54</v>
      </c>
      <c r="AE744" s="13">
        <v>0</v>
      </c>
      <c r="AF744" s="8">
        <v>1.49E-2</v>
      </c>
      <c r="AG744" s="6">
        <v>0</v>
      </c>
      <c r="AH744" s="6">
        <v>-1315.8806115</v>
      </c>
      <c r="AI744" s="9">
        <v>-1315.8806115</v>
      </c>
      <c r="AJ744" t="s">
        <v>6</v>
      </c>
      <c r="AO744" s="9">
        <f t="shared" si="243"/>
        <v>-1315.8806115</v>
      </c>
      <c r="AP744" s="37">
        <f t="shared" si="228"/>
        <v>-1315.8806115</v>
      </c>
      <c r="AQ744" s="9">
        <f t="shared" si="244"/>
        <v>-1315.8806115</v>
      </c>
      <c r="AT744" s="10"/>
      <c r="BU744" s="1"/>
      <c r="CC744" s="11"/>
      <c r="CD744" s="11"/>
    </row>
    <row r="745" spans="1:82" ht="15" customHeight="1" x14ac:dyDescent="0.25">
      <c r="A745">
        <v>7787</v>
      </c>
      <c r="B745" t="s">
        <v>838</v>
      </c>
      <c r="C745" t="s">
        <v>839</v>
      </c>
      <c r="D745">
        <v>30323</v>
      </c>
      <c r="E745" t="s">
        <v>2</v>
      </c>
      <c r="F745" t="s">
        <v>3</v>
      </c>
      <c r="G745" t="s">
        <v>4</v>
      </c>
      <c r="H745" t="s">
        <v>56</v>
      </c>
      <c r="I745" s="1">
        <v>44924</v>
      </c>
      <c r="J745" s="1">
        <v>44927</v>
      </c>
      <c r="K745" s="1">
        <v>45017</v>
      </c>
      <c r="L745" s="1">
        <v>44927</v>
      </c>
      <c r="M745" s="2">
        <v>559475.97</v>
      </c>
      <c r="N745" t="s">
        <v>6</v>
      </c>
      <c r="O745" t="s">
        <v>7</v>
      </c>
      <c r="P745" t="s">
        <v>8</v>
      </c>
      <c r="Q745" s="4">
        <v>1.4999999999999999E-2</v>
      </c>
      <c r="R745" s="1">
        <v>44924</v>
      </c>
      <c r="S745" s="1">
        <v>44927</v>
      </c>
      <c r="T745" s="1">
        <v>45017</v>
      </c>
      <c r="U745" s="1">
        <v>44927</v>
      </c>
      <c r="V745" s="5">
        <v>0.25</v>
      </c>
      <c r="W745">
        <v>90</v>
      </c>
      <c r="X745" s="6">
        <v>0</v>
      </c>
      <c r="Y745" s="6">
        <v>0</v>
      </c>
      <c r="Z745" s="6">
        <v>-3054.7387962000003</v>
      </c>
      <c r="AA745" s="6">
        <v>-3054.7387962000003</v>
      </c>
      <c r="AB745">
        <v>0</v>
      </c>
      <c r="AC745">
        <v>0</v>
      </c>
      <c r="AD745" s="7">
        <v>559475.97</v>
      </c>
      <c r="AE745" s="13">
        <v>2.1840000000000002E-2</v>
      </c>
      <c r="AF745" s="8">
        <v>1.4999999999999999E-2</v>
      </c>
      <c r="AG745" s="6">
        <v>0</v>
      </c>
      <c r="AH745" s="6">
        <v>-2098.0348875</v>
      </c>
      <c r="AI745" s="9">
        <v>-5152.7736837000002</v>
      </c>
      <c r="AJ745" t="s">
        <v>6</v>
      </c>
      <c r="AK745">
        <f>VLOOKUP(I745,$AR$3:$AS$604,2,FALSE)</f>
        <v>2.1840000000000002</v>
      </c>
      <c r="AL745" s="8">
        <f>AK745/100+$AT$1</f>
        <v>3.184E-2</v>
      </c>
      <c r="AM745" s="35">
        <f>AK745/100-$AT$1</f>
        <v>1.1840000000000002E-2</v>
      </c>
      <c r="AN745" s="4">
        <f>IF(AND(RIGHT(O745,3)="Max",AM745&lt;0%),0%,AM745)</f>
        <v>1.1840000000000002E-2</v>
      </c>
      <c r="AO745" s="36">
        <f>-(((AL745+AF745)*AD745*V745))</f>
        <v>-6551.4636086999999</v>
      </c>
      <c r="AP745" s="37">
        <f t="shared" si="228"/>
        <v>-5152.7736837000002</v>
      </c>
      <c r="AQ745" s="36">
        <f>-(((AN745+AF745)*AD745*V745))</f>
        <v>-3754.0837587000001</v>
      </c>
      <c r="AT745" s="10"/>
      <c r="BU745" s="1"/>
      <c r="CC745" s="11"/>
      <c r="CD745" s="11"/>
    </row>
    <row r="746" spans="1:82" ht="15" customHeight="1" x14ac:dyDescent="0.25">
      <c r="A746">
        <v>8198</v>
      </c>
      <c r="B746" t="s">
        <v>840</v>
      </c>
      <c r="C746" t="s">
        <v>841</v>
      </c>
      <c r="D746">
        <v>30324</v>
      </c>
      <c r="E746" t="s">
        <v>127</v>
      </c>
      <c r="F746" t="s">
        <v>3</v>
      </c>
      <c r="G746" t="s">
        <v>4</v>
      </c>
      <c r="H746" t="s">
        <v>362</v>
      </c>
      <c r="I746" s="1"/>
      <c r="J746" s="1">
        <v>44927</v>
      </c>
      <c r="K746" s="1">
        <v>44958</v>
      </c>
      <c r="L746" s="1">
        <v>44958</v>
      </c>
      <c r="M746" s="2">
        <v>510241.53</v>
      </c>
      <c r="N746" t="s">
        <v>6</v>
      </c>
      <c r="O746">
        <v>2.35E-2</v>
      </c>
      <c r="P746" t="s">
        <v>109</v>
      </c>
      <c r="Q746" s="4"/>
      <c r="R746" s="1">
        <v>44958</v>
      </c>
      <c r="S746" s="1">
        <v>44927</v>
      </c>
      <c r="T746" s="1">
        <v>44958</v>
      </c>
      <c r="U746" s="1">
        <v>44958</v>
      </c>
      <c r="V746" s="5">
        <v>8.3333333333333329E-2</v>
      </c>
      <c r="W746">
        <v>30</v>
      </c>
      <c r="X746" s="6">
        <v>0</v>
      </c>
      <c r="Y746" s="6">
        <v>0</v>
      </c>
      <c r="Z746" s="6">
        <v>-999.22299625000005</v>
      </c>
      <c r="AA746" s="6">
        <v>-999.22299625000005</v>
      </c>
      <c r="AB746">
        <v>0</v>
      </c>
      <c r="AC746">
        <v>0</v>
      </c>
      <c r="AD746" s="7">
        <v>510241.53</v>
      </c>
      <c r="AE746" s="13">
        <v>2.35E-2</v>
      </c>
      <c r="AF746" s="8">
        <v>0</v>
      </c>
      <c r="AG746" s="6">
        <v>0</v>
      </c>
      <c r="AH746" s="6">
        <v>0</v>
      </c>
      <c r="AI746" s="9">
        <v>-999.22299625000005</v>
      </c>
      <c r="AJ746" t="s">
        <v>6</v>
      </c>
      <c r="AO746" s="9">
        <f t="shared" ref="AO746:AO754" si="245">AI746</f>
        <v>-999.22299625000005</v>
      </c>
      <c r="AP746" s="37">
        <f t="shared" si="228"/>
        <v>-999.22299625000005</v>
      </c>
      <c r="AQ746" s="9">
        <f t="shared" ref="AQ746:AQ754" si="246">AI746</f>
        <v>-999.22299625000005</v>
      </c>
      <c r="AT746" s="10"/>
      <c r="BU746" s="1"/>
      <c r="CC746" s="11"/>
      <c r="CD746" s="11"/>
    </row>
    <row r="747" spans="1:82" ht="15" customHeight="1" x14ac:dyDescent="0.25">
      <c r="A747">
        <v>8199</v>
      </c>
      <c r="B747" t="s">
        <v>840</v>
      </c>
      <c r="C747" t="s">
        <v>841</v>
      </c>
      <c r="D747">
        <v>30324</v>
      </c>
      <c r="E747" t="s">
        <v>127</v>
      </c>
      <c r="F747" t="s">
        <v>3</v>
      </c>
      <c r="G747" t="s">
        <v>4</v>
      </c>
      <c r="H747" t="s">
        <v>362</v>
      </c>
      <c r="I747" s="1"/>
      <c r="J747" s="1">
        <v>44958</v>
      </c>
      <c r="K747" s="1">
        <v>44986</v>
      </c>
      <c r="L747" s="1">
        <v>44986</v>
      </c>
      <c r="M747" s="2">
        <v>503635.79</v>
      </c>
      <c r="N747" t="s">
        <v>6</v>
      </c>
      <c r="O747">
        <v>2.35E-2</v>
      </c>
      <c r="P747" t="s">
        <v>109</v>
      </c>
      <c r="Q747" s="4"/>
      <c r="R747" s="1">
        <v>44986</v>
      </c>
      <c r="S747" s="1">
        <v>44958</v>
      </c>
      <c r="T747" s="1">
        <v>44986</v>
      </c>
      <c r="U747" s="1">
        <v>44986</v>
      </c>
      <c r="V747" s="5">
        <v>8.3333333333333329E-2</v>
      </c>
      <c r="W747">
        <v>30</v>
      </c>
      <c r="X747" s="6">
        <v>0</v>
      </c>
      <c r="Y747" s="6">
        <v>0</v>
      </c>
      <c r="Z747" s="6">
        <v>-986.28675541666655</v>
      </c>
      <c r="AA747" s="6">
        <v>-986.28675541666655</v>
      </c>
      <c r="AB747">
        <v>0</v>
      </c>
      <c r="AC747">
        <v>0</v>
      </c>
      <c r="AD747" s="7">
        <v>503635.79</v>
      </c>
      <c r="AE747" s="13">
        <v>2.35E-2</v>
      </c>
      <c r="AF747" s="8">
        <v>0</v>
      </c>
      <c r="AG747" s="6">
        <v>0</v>
      </c>
      <c r="AH747" s="6">
        <v>0</v>
      </c>
      <c r="AI747" s="9">
        <v>-986.28675541666655</v>
      </c>
      <c r="AJ747" t="s">
        <v>6</v>
      </c>
      <c r="AO747" s="9">
        <f t="shared" si="245"/>
        <v>-986.28675541666655</v>
      </c>
      <c r="AP747" s="37">
        <f t="shared" si="228"/>
        <v>-986.28675541666655</v>
      </c>
      <c r="AQ747" s="9">
        <f t="shared" si="246"/>
        <v>-986.28675541666655</v>
      </c>
      <c r="AT747" s="10"/>
      <c r="BU747" s="1"/>
      <c r="CC747" s="11"/>
      <c r="CD747" s="11"/>
    </row>
    <row r="748" spans="1:82" ht="15" customHeight="1" x14ac:dyDescent="0.25">
      <c r="A748">
        <v>8200</v>
      </c>
      <c r="B748" t="s">
        <v>840</v>
      </c>
      <c r="C748" t="s">
        <v>841</v>
      </c>
      <c r="D748">
        <v>30324</v>
      </c>
      <c r="E748" t="s">
        <v>127</v>
      </c>
      <c r="F748" t="s">
        <v>3</v>
      </c>
      <c r="G748" t="s">
        <v>4</v>
      </c>
      <c r="H748" t="s">
        <v>362</v>
      </c>
      <c r="I748" s="1"/>
      <c r="J748" s="1">
        <v>44986</v>
      </c>
      <c r="K748" s="1">
        <v>45017</v>
      </c>
      <c r="L748" s="1">
        <v>45017</v>
      </c>
      <c r="M748" s="2">
        <v>497017.12</v>
      </c>
      <c r="N748" t="s">
        <v>6</v>
      </c>
      <c r="O748">
        <v>2.35E-2</v>
      </c>
      <c r="P748" t="s">
        <v>109</v>
      </c>
      <c r="Q748" s="4"/>
      <c r="R748" s="1">
        <v>45017</v>
      </c>
      <c r="S748" s="1">
        <v>44986</v>
      </c>
      <c r="T748" s="1">
        <v>45017</v>
      </c>
      <c r="U748" s="1">
        <v>45017</v>
      </c>
      <c r="V748" s="5">
        <v>8.3333333333333329E-2</v>
      </c>
      <c r="W748">
        <v>30</v>
      </c>
      <c r="X748" s="6">
        <v>0</v>
      </c>
      <c r="Y748" s="6">
        <v>0</v>
      </c>
      <c r="Z748" s="6">
        <v>-973.32519333333323</v>
      </c>
      <c r="AA748" s="6">
        <v>-973.32519333333323</v>
      </c>
      <c r="AB748">
        <v>0</v>
      </c>
      <c r="AC748">
        <v>0</v>
      </c>
      <c r="AD748" s="7">
        <v>497017.12</v>
      </c>
      <c r="AE748" s="13">
        <v>2.35E-2</v>
      </c>
      <c r="AF748" s="8">
        <v>0</v>
      </c>
      <c r="AG748" s="6">
        <v>0</v>
      </c>
      <c r="AH748" s="6">
        <v>0</v>
      </c>
      <c r="AI748" s="9">
        <v>-973.32519333333323</v>
      </c>
      <c r="AJ748" t="s">
        <v>6</v>
      </c>
      <c r="AO748" s="9">
        <f t="shared" si="245"/>
        <v>-973.32519333333323</v>
      </c>
      <c r="AP748" s="37">
        <f t="shared" si="228"/>
        <v>-973.32519333333323</v>
      </c>
      <c r="AQ748" s="9">
        <f t="shared" si="246"/>
        <v>-973.32519333333323</v>
      </c>
      <c r="AT748" s="10"/>
      <c r="BU748" s="1"/>
      <c r="CC748" s="11"/>
      <c r="CD748" s="11"/>
    </row>
    <row r="749" spans="1:82" ht="15" customHeight="1" x14ac:dyDescent="0.25">
      <c r="A749">
        <v>8201</v>
      </c>
      <c r="B749" t="s">
        <v>840</v>
      </c>
      <c r="C749" t="s">
        <v>841</v>
      </c>
      <c r="D749">
        <v>30324</v>
      </c>
      <c r="E749" t="s">
        <v>127</v>
      </c>
      <c r="F749" t="s">
        <v>3</v>
      </c>
      <c r="G749" t="s">
        <v>4</v>
      </c>
      <c r="H749" t="s">
        <v>362</v>
      </c>
      <c r="I749" s="1"/>
      <c r="J749" s="1">
        <v>45017</v>
      </c>
      <c r="K749" s="1">
        <v>45047</v>
      </c>
      <c r="L749" s="1">
        <v>45047</v>
      </c>
      <c r="M749" s="2">
        <v>490385.49</v>
      </c>
      <c r="N749" t="s">
        <v>6</v>
      </c>
      <c r="O749">
        <v>2.35E-2</v>
      </c>
      <c r="P749" t="s">
        <v>109</v>
      </c>
      <c r="Q749" s="4"/>
      <c r="R749" s="1">
        <v>45047</v>
      </c>
      <c r="S749" s="1">
        <v>45017</v>
      </c>
      <c r="T749" s="1">
        <v>45047</v>
      </c>
      <c r="U749" s="1">
        <v>45047</v>
      </c>
      <c r="V749" s="5">
        <v>8.3333333333333329E-2</v>
      </c>
      <c r="W749">
        <v>30</v>
      </c>
      <c r="X749" s="6">
        <v>0</v>
      </c>
      <c r="Y749" s="6">
        <v>0</v>
      </c>
      <c r="Z749" s="6">
        <v>-960.33825124999987</v>
      </c>
      <c r="AA749" s="6">
        <v>-960.33825124999987</v>
      </c>
      <c r="AB749">
        <v>0</v>
      </c>
      <c r="AC749">
        <v>0</v>
      </c>
      <c r="AD749" s="7">
        <v>490385.49</v>
      </c>
      <c r="AE749" s="13">
        <v>2.35E-2</v>
      </c>
      <c r="AF749" s="8">
        <v>0</v>
      </c>
      <c r="AG749" s="6">
        <v>0</v>
      </c>
      <c r="AH749" s="6">
        <v>0</v>
      </c>
      <c r="AI749" s="9">
        <v>-960.33825124999987</v>
      </c>
      <c r="AJ749" t="s">
        <v>6</v>
      </c>
      <c r="AO749" s="9">
        <f t="shared" si="245"/>
        <v>-960.33825124999987</v>
      </c>
      <c r="AP749" s="37">
        <f t="shared" si="228"/>
        <v>-960.33825124999987</v>
      </c>
      <c r="AQ749" s="9">
        <f t="shared" si="246"/>
        <v>-960.33825124999987</v>
      </c>
      <c r="AT749" s="10"/>
      <c r="BU749" s="1"/>
      <c r="CC749" s="11"/>
      <c r="CD749" s="11"/>
    </row>
    <row r="750" spans="1:82" ht="15" customHeight="1" x14ac:dyDescent="0.25">
      <c r="A750">
        <v>8202</v>
      </c>
      <c r="B750" t="s">
        <v>840</v>
      </c>
      <c r="C750" t="s">
        <v>841</v>
      </c>
      <c r="D750">
        <v>30324</v>
      </c>
      <c r="E750" t="s">
        <v>127</v>
      </c>
      <c r="F750" t="s">
        <v>3</v>
      </c>
      <c r="G750" t="s">
        <v>4</v>
      </c>
      <c r="H750" t="s">
        <v>362</v>
      </c>
      <c r="I750" s="1"/>
      <c r="J750" s="1">
        <v>45047</v>
      </c>
      <c r="K750" s="1">
        <v>45078</v>
      </c>
      <c r="L750" s="1">
        <v>45078</v>
      </c>
      <c r="M750" s="2">
        <v>483740.87</v>
      </c>
      <c r="N750" t="s">
        <v>6</v>
      </c>
      <c r="O750">
        <v>2.35E-2</v>
      </c>
      <c r="P750" t="s">
        <v>109</v>
      </c>
      <c r="Q750" s="4"/>
      <c r="R750" s="1">
        <v>45078</v>
      </c>
      <c r="S750" s="1">
        <v>45047</v>
      </c>
      <c r="T750" s="1">
        <v>45078</v>
      </c>
      <c r="U750" s="1">
        <v>45078</v>
      </c>
      <c r="V750" s="5">
        <v>8.3333333333333329E-2</v>
      </c>
      <c r="W750">
        <v>30</v>
      </c>
      <c r="X750" s="6">
        <v>0</v>
      </c>
      <c r="Y750" s="6">
        <v>0</v>
      </c>
      <c r="Z750" s="6">
        <v>-947.32587041666659</v>
      </c>
      <c r="AA750" s="6">
        <v>-947.32587041666659</v>
      </c>
      <c r="AB750">
        <v>0</v>
      </c>
      <c r="AC750">
        <v>0</v>
      </c>
      <c r="AD750" s="7">
        <v>483740.87</v>
      </c>
      <c r="AE750" s="13">
        <v>2.35E-2</v>
      </c>
      <c r="AF750" s="8">
        <v>0</v>
      </c>
      <c r="AG750" s="6">
        <v>0</v>
      </c>
      <c r="AH750" s="6">
        <v>0</v>
      </c>
      <c r="AI750" s="9">
        <v>-947.32587041666659</v>
      </c>
      <c r="AJ750" t="s">
        <v>6</v>
      </c>
      <c r="AO750" s="9">
        <f t="shared" si="245"/>
        <v>-947.32587041666659</v>
      </c>
      <c r="AP750" s="37">
        <f t="shared" si="228"/>
        <v>-947.32587041666659</v>
      </c>
      <c r="AQ750" s="9">
        <f t="shared" si="246"/>
        <v>-947.32587041666659</v>
      </c>
      <c r="AT750" s="10"/>
      <c r="BU750" s="1"/>
      <c r="CC750" s="11"/>
      <c r="CD750" s="11"/>
    </row>
    <row r="751" spans="1:82" ht="15" customHeight="1" x14ac:dyDescent="0.25">
      <c r="A751">
        <v>9658</v>
      </c>
      <c r="B751" t="s">
        <v>842</v>
      </c>
      <c r="C751" t="s">
        <v>843</v>
      </c>
      <c r="D751">
        <v>30334</v>
      </c>
      <c r="E751" t="s">
        <v>127</v>
      </c>
      <c r="F751" t="s">
        <v>3</v>
      </c>
      <c r="G751" t="s">
        <v>4</v>
      </c>
      <c r="H751" t="s">
        <v>642</v>
      </c>
      <c r="I751" s="1"/>
      <c r="J751" s="1">
        <v>45016</v>
      </c>
      <c r="K751" s="1">
        <v>45107</v>
      </c>
      <c r="L751" s="1">
        <v>45092</v>
      </c>
      <c r="M751" s="2">
        <v>82325.899999999994</v>
      </c>
      <c r="N751" t="s">
        <v>6</v>
      </c>
      <c r="O751">
        <v>0</v>
      </c>
      <c r="P751" t="s">
        <v>109</v>
      </c>
      <c r="Q751" s="4"/>
      <c r="R751" s="1">
        <v>45031</v>
      </c>
      <c r="S751" s="1">
        <v>45016</v>
      </c>
      <c r="T751" s="1">
        <v>45107</v>
      </c>
      <c r="U751" s="1">
        <v>45031</v>
      </c>
      <c r="V751" s="5">
        <v>0.25</v>
      </c>
      <c r="W751">
        <v>90</v>
      </c>
      <c r="X751" s="6">
        <v>0</v>
      </c>
      <c r="Y751" s="6">
        <v>0</v>
      </c>
      <c r="Z751" s="6">
        <v>0</v>
      </c>
      <c r="AA751" s="6">
        <v>0</v>
      </c>
      <c r="AB751">
        <v>0</v>
      </c>
      <c r="AC751">
        <v>0</v>
      </c>
      <c r="AD751" s="7">
        <v>84451.4</v>
      </c>
      <c r="AE751" s="13">
        <v>0</v>
      </c>
      <c r="AF751" s="8">
        <v>0</v>
      </c>
      <c r="AG751" s="6">
        <v>0</v>
      </c>
      <c r="AH751" s="6">
        <v>0</v>
      </c>
      <c r="AI751" s="9">
        <v>0</v>
      </c>
      <c r="AJ751" t="s">
        <v>6</v>
      </c>
      <c r="AO751" s="9">
        <f t="shared" si="245"/>
        <v>0</v>
      </c>
      <c r="AP751" s="37">
        <f t="shared" si="228"/>
        <v>0</v>
      </c>
      <c r="AQ751" s="9">
        <f t="shared" si="246"/>
        <v>0</v>
      </c>
      <c r="AT751" s="10"/>
      <c r="BU751" s="1"/>
      <c r="CC751" s="11"/>
      <c r="CD751" s="11"/>
    </row>
    <row r="752" spans="1:82" ht="15" customHeight="1" x14ac:dyDescent="0.25">
      <c r="A752">
        <v>9657</v>
      </c>
      <c r="B752" t="s">
        <v>842</v>
      </c>
      <c r="C752" t="s">
        <v>843</v>
      </c>
      <c r="D752">
        <v>30334</v>
      </c>
      <c r="E752" t="s">
        <v>127</v>
      </c>
      <c r="F752" t="s">
        <v>3</v>
      </c>
      <c r="G752" t="s">
        <v>4</v>
      </c>
      <c r="H752" t="s">
        <v>642</v>
      </c>
      <c r="I752" s="1"/>
      <c r="J752" s="1">
        <v>45016</v>
      </c>
      <c r="K752" s="1">
        <v>45107</v>
      </c>
      <c r="L752" s="1">
        <v>45061</v>
      </c>
      <c r="M752" s="2">
        <v>83388.649999999994</v>
      </c>
      <c r="N752" t="s">
        <v>6</v>
      </c>
      <c r="O752">
        <v>0</v>
      </c>
      <c r="P752" t="s">
        <v>109</v>
      </c>
      <c r="Q752" s="4"/>
      <c r="R752" s="1">
        <v>45061</v>
      </c>
      <c r="S752" s="1">
        <v>45016</v>
      </c>
      <c r="T752" s="1">
        <v>45107</v>
      </c>
      <c r="U752" s="1">
        <v>45061</v>
      </c>
      <c r="V752" s="5">
        <v>0.25</v>
      </c>
      <c r="W752">
        <v>90</v>
      </c>
      <c r="X752" s="6">
        <v>0</v>
      </c>
      <c r="Y752" s="6">
        <v>0</v>
      </c>
      <c r="Z752" s="6">
        <v>0</v>
      </c>
      <c r="AA752" s="6">
        <v>0</v>
      </c>
      <c r="AB752">
        <v>0</v>
      </c>
      <c r="AC752">
        <v>0</v>
      </c>
      <c r="AD752" s="7">
        <v>83388.649999999994</v>
      </c>
      <c r="AE752" s="13">
        <v>0</v>
      </c>
      <c r="AF752" s="8">
        <v>0</v>
      </c>
      <c r="AG752" s="6">
        <v>0</v>
      </c>
      <c r="AH752" s="6">
        <v>0</v>
      </c>
      <c r="AI752" s="9">
        <v>0</v>
      </c>
      <c r="AJ752" t="s">
        <v>6</v>
      </c>
      <c r="AO752" s="9">
        <f t="shared" si="245"/>
        <v>0</v>
      </c>
      <c r="AP752" s="37">
        <f t="shared" si="228"/>
        <v>0</v>
      </c>
      <c r="AQ752" s="9">
        <f t="shared" si="246"/>
        <v>0</v>
      </c>
      <c r="AT752" s="10"/>
      <c r="BU752" s="1"/>
      <c r="CC752" s="11"/>
      <c r="CD752" s="11"/>
    </row>
    <row r="753" spans="1:82" ht="15" customHeight="1" x14ac:dyDescent="0.25">
      <c r="A753">
        <v>9659</v>
      </c>
      <c r="B753" t="s">
        <v>842</v>
      </c>
      <c r="C753" t="s">
        <v>843</v>
      </c>
      <c r="D753">
        <v>30334</v>
      </c>
      <c r="E753" t="s">
        <v>127</v>
      </c>
      <c r="F753" t="s">
        <v>3</v>
      </c>
      <c r="G753" t="s">
        <v>4</v>
      </c>
      <c r="H753" t="s">
        <v>642</v>
      </c>
      <c r="I753" s="1"/>
      <c r="J753" s="1">
        <v>45016</v>
      </c>
      <c r="K753" s="1">
        <v>45107</v>
      </c>
      <c r="L753" s="1">
        <v>45107</v>
      </c>
      <c r="M753" s="2">
        <v>81263.149999999994</v>
      </c>
      <c r="N753" t="s">
        <v>6</v>
      </c>
      <c r="O753">
        <v>0</v>
      </c>
      <c r="P753" t="s">
        <v>109</v>
      </c>
      <c r="Q753" s="4"/>
      <c r="R753" s="1">
        <v>45092</v>
      </c>
      <c r="S753" s="1">
        <v>45016</v>
      </c>
      <c r="T753" s="1">
        <v>45107</v>
      </c>
      <c r="U753" s="1">
        <v>45092</v>
      </c>
      <c r="V753" s="5">
        <v>0.25</v>
      </c>
      <c r="W753">
        <v>90</v>
      </c>
      <c r="X753" s="6">
        <v>0</v>
      </c>
      <c r="Y753" s="6">
        <v>0</v>
      </c>
      <c r="Z753" s="6">
        <v>0</v>
      </c>
      <c r="AA753" s="6">
        <v>0</v>
      </c>
      <c r="AB753">
        <v>0</v>
      </c>
      <c r="AC753">
        <v>0</v>
      </c>
      <c r="AD753" s="7">
        <v>82325.899999999994</v>
      </c>
      <c r="AE753" s="13">
        <v>0</v>
      </c>
      <c r="AF753" s="8">
        <v>0</v>
      </c>
      <c r="AG753" s="6">
        <v>0</v>
      </c>
      <c r="AH753" s="6">
        <v>0</v>
      </c>
      <c r="AI753" s="9">
        <v>0</v>
      </c>
      <c r="AJ753" t="s">
        <v>6</v>
      </c>
      <c r="AO753" s="9">
        <f t="shared" si="245"/>
        <v>0</v>
      </c>
      <c r="AP753" s="37">
        <f t="shared" si="228"/>
        <v>0</v>
      </c>
      <c r="AQ753" s="9">
        <f t="shared" si="246"/>
        <v>0</v>
      </c>
      <c r="AT753" s="10"/>
      <c r="BU753" s="1"/>
      <c r="CC753" s="11"/>
      <c r="CD753" s="11"/>
    </row>
    <row r="754" spans="1:82" ht="15" customHeight="1" x14ac:dyDescent="0.25">
      <c r="A754">
        <v>9656</v>
      </c>
      <c r="B754" t="s">
        <v>842</v>
      </c>
      <c r="C754" t="s">
        <v>843</v>
      </c>
      <c r="D754">
        <v>30334</v>
      </c>
      <c r="E754" t="s">
        <v>127</v>
      </c>
      <c r="F754" t="s">
        <v>3</v>
      </c>
      <c r="G754" t="s">
        <v>4</v>
      </c>
      <c r="H754" t="s">
        <v>642</v>
      </c>
      <c r="I754" s="1"/>
      <c r="J754" s="1">
        <v>45016</v>
      </c>
      <c r="K754" s="1">
        <v>45107</v>
      </c>
      <c r="L754" s="1">
        <v>45031</v>
      </c>
      <c r="M754" s="2">
        <v>84451.4</v>
      </c>
      <c r="N754" t="s">
        <v>6</v>
      </c>
      <c r="O754">
        <v>0</v>
      </c>
      <c r="P754" t="s">
        <v>109</v>
      </c>
      <c r="Q754" s="4"/>
      <c r="R754" s="1">
        <v>45107</v>
      </c>
      <c r="S754" s="1">
        <v>45016</v>
      </c>
      <c r="T754" s="1">
        <v>45107</v>
      </c>
      <c r="U754" s="1">
        <v>45107</v>
      </c>
      <c r="V754" s="5">
        <v>0.25</v>
      </c>
      <c r="W754">
        <v>90</v>
      </c>
      <c r="X754" s="6">
        <v>0</v>
      </c>
      <c r="Y754" s="6">
        <v>0</v>
      </c>
      <c r="Z754" s="6">
        <v>0</v>
      </c>
      <c r="AA754" s="6">
        <v>0</v>
      </c>
      <c r="AB754">
        <v>0</v>
      </c>
      <c r="AC754">
        <v>0</v>
      </c>
      <c r="AD754" s="7">
        <v>81263.149999999994</v>
      </c>
      <c r="AE754" s="13">
        <v>0</v>
      </c>
      <c r="AF754" s="8">
        <v>0</v>
      </c>
      <c r="AG754" s="6">
        <v>0</v>
      </c>
      <c r="AH754" s="6">
        <v>0</v>
      </c>
      <c r="AI754" s="9">
        <v>0</v>
      </c>
      <c r="AJ754" t="s">
        <v>6</v>
      </c>
      <c r="AO754" s="9">
        <f t="shared" si="245"/>
        <v>0</v>
      </c>
      <c r="AP754" s="37">
        <f t="shared" si="228"/>
        <v>0</v>
      </c>
      <c r="AQ754" s="9">
        <f t="shared" si="246"/>
        <v>0</v>
      </c>
      <c r="AT754" s="10"/>
      <c r="BU754" s="1"/>
      <c r="CC754" s="11"/>
      <c r="CD754" s="11"/>
    </row>
    <row r="755" spans="1:82" ht="15" customHeight="1" x14ac:dyDescent="0.25">
      <c r="A755">
        <v>10909</v>
      </c>
      <c r="B755" t="s">
        <v>844</v>
      </c>
      <c r="C755" t="s">
        <v>845</v>
      </c>
      <c r="D755">
        <v>30360</v>
      </c>
      <c r="E755" t="s">
        <v>2</v>
      </c>
      <c r="F755" t="s">
        <v>3</v>
      </c>
      <c r="G755" t="s">
        <v>4</v>
      </c>
      <c r="H755" t="s">
        <v>144</v>
      </c>
      <c r="I755" s="1">
        <v>44924</v>
      </c>
      <c r="J755" s="1">
        <v>44927</v>
      </c>
      <c r="K755" s="1">
        <v>45017</v>
      </c>
      <c r="L755" s="1">
        <v>44927</v>
      </c>
      <c r="M755" s="2">
        <v>22638226.98</v>
      </c>
      <c r="N755" t="s">
        <v>6</v>
      </c>
      <c r="O755" t="s">
        <v>7</v>
      </c>
      <c r="P755" t="s">
        <v>8</v>
      </c>
      <c r="Q755" s="4">
        <v>1.2500000000000001E-2</v>
      </c>
      <c r="R755" s="1">
        <v>44924</v>
      </c>
      <c r="S755" s="1">
        <v>44927</v>
      </c>
      <c r="T755" s="1">
        <v>45017</v>
      </c>
      <c r="U755" s="1">
        <v>44927</v>
      </c>
      <c r="V755" s="5">
        <v>0.25</v>
      </c>
      <c r="W755">
        <v>90</v>
      </c>
      <c r="X755" s="6">
        <v>0</v>
      </c>
      <c r="Y755" s="6">
        <v>0</v>
      </c>
      <c r="Z755" s="6">
        <v>-123604.71931080001</v>
      </c>
      <c r="AA755" s="6">
        <v>-123604.71931080001</v>
      </c>
      <c r="AB755">
        <v>0</v>
      </c>
      <c r="AC755">
        <v>0</v>
      </c>
      <c r="AD755" s="7">
        <v>22638226.98</v>
      </c>
      <c r="AE755" s="13">
        <v>2.1840000000000002E-2</v>
      </c>
      <c r="AF755" s="8">
        <v>1.2500000000000001E-2</v>
      </c>
      <c r="AG755" s="6">
        <v>0</v>
      </c>
      <c r="AH755" s="6">
        <v>-70744.45931250001</v>
      </c>
      <c r="AI755" s="9">
        <v>-194349.17862330002</v>
      </c>
      <c r="AJ755" t="s">
        <v>6</v>
      </c>
      <c r="AK755">
        <f t="shared" ref="AK755:AK757" si="247">VLOOKUP(I755,$AR$3:$AS$604,2,FALSE)</f>
        <v>2.1840000000000002</v>
      </c>
      <c r="AL755" s="8">
        <f t="shared" ref="AL755:AL757" si="248">AK755/100+$AT$1</f>
        <v>3.184E-2</v>
      </c>
      <c r="AM755" s="35">
        <f t="shared" ref="AM755:AM757" si="249">AK755/100-$AT$1</f>
        <v>1.1840000000000002E-2</v>
      </c>
      <c r="AN755" s="4">
        <f t="shared" ref="AN755:AN757" si="250">IF(AND(RIGHT(O755,3)="Max",AM755&lt;0%),0%,AM755)</f>
        <v>1.1840000000000002E-2</v>
      </c>
      <c r="AO755" s="36">
        <f t="shared" ref="AO755:AO757" si="251">-(((AL755+AF755)*AD755*V755))</f>
        <v>-250944.74607330002</v>
      </c>
      <c r="AP755" s="37">
        <f t="shared" si="228"/>
        <v>-194349.17862330002</v>
      </c>
      <c r="AQ755" s="36">
        <f t="shared" ref="AQ755:AQ757" si="252">-(((AN755+AF755)*AD755*V755))</f>
        <v>-137753.61117330001</v>
      </c>
      <c r="AT755" s="10"/>
      <c r="BU755" s="1"/>
      <c r="CC755" s="11"/>
      <c r="CD755" s="11"/>
    </row>
    <row r="756" spans="1:82" ht="15" customHeight="1" x14ac:dyDescent="0.25">
      <c r="A756">
        <v>12029</v>
      </c>
      <c r="B756" t="s">
        <v>846</v>
      </c>
      <c r="C756" t="s">
        <v>847</v>
      </c>
      <c r="D756">
        <v>30429</v>
      </c>
      <c r="E756" t="s">
        <v>2</v>
      </c>
      <c r="F756" t="s">
        <v>3</v>
      </c>
      <c r="G756" t="s">
        <v>4</v>
      </c>
      <c r="H756" t="s">
        <v>144</v>
      </c>
      <c r="I756" s="1">
        <v>44915</v>
      </c>
      <c r="J756" s="1">
        <v>44958</v>
      </c>
      <c r="K756" s="1">
        <v>45047</v>
      </c>
      <c r="L756" s="1">
        <v>44958</v>
      </c>
      <c r="M756" s="2">
        <v>15139931.199999999</v>
      </c>
      <c r="N756" t="s">
        <v>6</v>
      </c>
      <c r="O756" s="12" t="s">
        <v>7</v>
      </c>
      <c r="P756" t="s">
        <v>8</v>
      </c>
      <c r="Q756" s="4">
        <v>1.2500000000000001E-2</v>
      </c>
      <c r="R756" s="1">
        <v>44915</v>
      </c>
      <c r="S756" s="1">
        <v>44958</v>
      </c>
      <c r="T756" s="1">
        <v>45047</v>
      </c>
      <c r="U756" s="1">
        <v>44958</v>
      </c>
      <c r="V756" s="5">
        <v>0.24722222222222223</v>
      </c>
      <c r="W756">
        <v>89</v>
      </c>
      <c r="X756" s="6">
        <v>0</v>
      </c>
      <c r="Y756" s="6">
        <v>0</v>
      </c>
      <c r="Z756" s="6">
        <v>-77890.319933911102</v>
      </c>
      <c r="AA756" s="6">
        <v>-77890.319933911102</v>
      </c>
      <c r="AB756">
        <v>0</v>
      </c>
      <c r="AC756">
        <v>0</v>
      </c>
      <c r="AD756" s="7">
        <v>15139931.199999999</v>
      </c>
      <c r="AE756" s="13">
        <v>2.0809999999999999E-2</v>
      </c>
      <c r="AF756" s="8">
        <v>1.2500000000000001E-2</v>
      </c>
      <c r="AG756" s="6">
        <v>0</v>
      </c>
      <c r="AH756" s="6">
        <v>-46786.592944444448</v>
      </c>
      <c r="AI756" s="9">
        <v>-124676.91287835555</v>
      </c>
      <c r="AJ756" t="s">
        <v>6</v>
      </c>
      <c r="AK756">
        <f t="shared" si="247"/>
        <v>2.081</v>
      </c>
      <c r="AL756" s="8">
        <f t="shared" si="248"/>
        <v>3.0809999999999997E-2</v>
      </c>
      <c r="AM756" s="35">
        <f t="shared" si="249"/>
        <v>1.0809999999999998E-2</v>
      </c>
      <c r="AN756" s="4">
        <f t="shared" si="250"/>
        <v>1.0809999999999998E-2</v>
      </c>
      <c r="AO756" s="36">
        <f t="shared" si="251"/>
        <v>-162106.18723391113</v>
      </c>
      <c r="AP756" s="37">
        <f t="shared" si="228"/>
        <v>-124676.91287835555</v>
      </c>
      <c r="AQ756" s="36">
        <f t="shared" si="252"/>
        <v>-87247.638522799985</v>
      </c>
      <c r="AT756" s="10"/>
      <c r="BU756" s="1"/>
      <c r="CC756" s="11"/>
      <c r="CD756" s="11"/>
    </row>
    <row r="757" spans="1:82" ht="15" customHeight="1" x14ac:dyDescent="0.25">
      <c r="A757">
        <v>12131</v>
      </c>
      <c r="B757" t="s">
        <v>848</v>
      </c>
      <c r="C757" t="s">
        <v>849</v>
      </c>
      <c r="D757">
        <v>30440</v>
      </c>
      <c r="E757" t="s">
        <v>2</v>
      </c>
      <c r="F757" t="s">
        <v>3</v>
      </c>
      <c r="G757" t="s">
        <v>4</v>
      </c>
      <c r="H757" t="s">
        <v>95</v>
      </c>
      <c r="I757" s="1">
        <v>44924</v>
      </c>
      <c r="J757" s="1">
        <v>44927</v>
      </c>
      <c r="K757" s="1">
        <v>45017</v>
      </c>
      <c r="L757" s="1">
        <v>44927</v>
      </c>
      <c r="M757" s="2">
        <v>5989332.3200000003</v>
      </c>
      <c r="N757" t="s">
        <v>6</v>
      </c>
      <c r="O757" t="s">
        <v>7</v>
      </c>
      <c r="P757" t="s">
        <v>8</v>
      </c>
      <c r="Q757" s="4">
        <v>1.8499999999999999E-2</v>
      </c>
      <c r="R757" s="1">
        <v>44924</v>
      </c>
      <c r="S757" s="1">
        <v>44927</v>
      </c>
      <c r="T757" s="1">
        <v>45017</v>
      </c>
      <c r="U757" s="1">
        <v>44927</v>
      </c>
      <c r="V757" s="5">
        <v>0.25</v>
      </c>
      <c r="W757">
        <v>90</v>
      </c>
      <c r="X757" s="6">
        <v>0</v>
      </c>
      <c r="Y757" s="6">
        <v>0</v>
      </c>
      <c r="Z757" s="6">
        <v>-32701.754467200004</v>
      </c>
      <c r="AA757" s="6">
        <v>-32701.754467200004</v>
      </c>
      <c r="AB757">
        <v>0</v>
      </c>
      <c r="AC757">
        <v>0</v>
      </c>
      <c r="AD757" s="7">
        <v>5989332.3200000003</v>
      </c>
      <c r="AE757" s="13">
        <v>2.1840000000000002E-2</v>
      </c>
      <c r="AF757" s="8">
        <v>1.8499999999999999E-2</v>
      </c>
      <c r="AG757" s="6">
        <v>0</v>
      </c>
      <c r="AH757" s="6">
        <v>-27700.661980000001</v>
      </c>
      <c r="AI757" s="9">
        <v>-60402.416447200005</v>
      </c>
      <c r="AJ757" t="s">
        <v>6</v>
      </c>
      <c r="AK757">
        <f t="shared" si="247"/>
        <v>2.1840000000000002</v>
      </c>
      <c r="AL757" s="8">
        <f t="shared" si="248"/>
        <v>3.184E-2</v>
      </c>
      <c r="AM757" s="35">
        <f t="shared" si="249"/>
        <v>1.1840000000000002E-2</v>
      </c>
      <c r="AN757" s="4">
        <f t="shared" si="250"/>
        <v>1.1840000000000002E-2</v>
      </c>
      <c r="AO757" s="36">
        <f t="shared" si="251"/>
        <v>-75375.747247199994</v>
      </c>
      <c r="AP757" s="37">
        <f t="shared" si="228"/>
        <v>-60402.416447200005</v>
      </c>
      <c r="AQ757" s="36">
        <f t="shared" si="252"/>
        <v>-45429.085647200001</v>
      </c>
      <c r="AT757" s="10"/>
      <c r="BU757" s="1"/>
      <c r="CC757" s="11"/>
      <c r="CD757" s="11"/>
    </row>
    <row r="758" spans="1:82" ht="15" customHeight="1" x14ac:dyDescent="0.25">
      <c r="A758">
        <v>12224</v>
      </c>
      <c r="B758" t="s">
        <v>1514</v>
      </c>
      <c r="C758" t="s">
        <v>1515</v>
      </c>
      <c r="D758">
        <v>30448</v>
      </c>
      <c r="E758" t="s">
        <v>127</v>
      </c>
      <c r="F758" t="s">
        <v>3</v>
      </c>
      <c r="G758" t="s">
        <v>4</v>
      </c>
      <c r="H758" t="s">
        <v>5</v>
      </c>
      <c r="I758" s="1"/>
      <c r="J758" s="1">
        <v>44941</v>
      </c>
      <c r="K758" s="1">
        <v>44972</v>
      </c>
      <c r="L758" s="1">
        <v>44972</v>
      </c>
      <c r="M758" s="2">
        <v>28365.79</v>
      </c>
      <c r="N758" t="s">
        <v>6</v>
      </c>
      <c r="O758">
        <v>1.09E-2</v>
      </c>
      <c r="P758" t="s">
        <v>109</v>
      </c>
      <c r="Q758" s="4"/>
      <c r="R758" s="1">
        <v>44972</v>
      </c>
      <c r="S758" s="1">
        <v>44941</v>
      </c>
      <c r="T758" s="1">
        <v>44972</v>
      </c>
      <c r="U758" s="1">
        <v>44972</v>
      </c>
      <c r="V758" s="5">
        <v>8.3333333333333329E-2</v>
      </c>
      <c r="W758">
        <v>30</v>
      </c>
      <c r="X758" s="6">
        <v>0</v>
      </c>
      <c r="Y758" s="6">
        <v>0</v>
      </c>
      <c r="Z758" s="6">
        <v>-25.765592583333333</v>
      </c>
      <c r="AA758" s="6">
        <v>-25.765592583333333</v>
      </c>
      <c r="AB758">
        <v>0</v>
      </c>
      <c r="AC758">
        <v>0</v>
      </c>
      <c r="AD758" s="7">
        <v>28365.79</v>
      </c>
      <c r="AE758" s="13">
        <v>1.09E-2</v>
      </c>
      <c r="AF758" s="8">
        <v>0</v>
      </c>
      <c r="AG758" s="6">
        <v>0</v>
      </c>
      <c r="AH758" s="6">
        <v>0</v>
      </c>
      <c r="AI758" s="9">
        <v>-25.765592583333333</v>
      </c>
      <c r="AJ758" t="s">
        <v>6</v>
      </c>
      <c r="AO758" s="9">
        <f t="shared" ref="AO758:AO777" si="253">AI758</f>
        <v>-25.765592583333333</v>
      </c>
      <c r="AP758" s="37">
        <f t="shared" si="228"/>
        <v>-25.765592583333333</v>
      </c>
      <c r="AQ758" s="9">
        <f t="shared" ref="AQ758:AQ777" si="254">AI758</f>
        <v>-25.765592583333333</v>
      </c>
      <c r="AT758" s="10"/>
      <c r="BU758" s="1"/>
      <c r="CC758" s="11"/>
      <c r="CD758" s="11"/>
    </row>
    <row r="759" spans="1:82" ht="15" customHeight="1" x14ac:dyDescent="0.25">
      <c r="A759">
        <v>12225</v>
      </c>
      <c r="B759" t="s">
        <v>1514</v>
      </c>
      <c r="C759" t="s">
        <v>1515</v>
      </c>
      <c r="D759">
        <v>30448</v>
      </c>
      <c r="E759" t="s">
        <v>127</v>
      </c>
      <c r="F759" t="s">
        <v>3</v>
      </c>
      <c r="G759" t="s">
        <v>4</v>
      </c>
      <c r="H759" t="s">
        <v>5</v>
      </c>
      <c r="I759" s="1"/>
      <c r="J759" s="1">
        <v>44972</v>
      </c>
      <c r="K759" s="1">
        <v>45000</v>
      </c>
      <c r="L759" s="1">
        <v>45000</v>
      </c>
      <c r="M759" s="2">
        <v>22702.97</v>
      </c>
      <c r="N759" t="s">
        <v>6</v>
      </c>
      <c r="O759">
        <v>1.09E-2</v>
      </c>
      <c r="P759" t="s">
        <v>109</v>
      </c>
      <c r="Q759" s="4"/>
      <c r="R759" s="1">
        <v>45000</v>
      </c>
      <c r="S759" s="1">
        <v>44972</v>
      </c>
      <c r="T759" s="1">
        <v>45000</v>
      </c>
      <c r="U759" s="1">
        <v>45000</v>
      </c>
      <c r="V759" s="5">
        <v>8.3333333333333329E-2</v>
      </c>
      <c r="W759">
        <v>30</v>
      </c>
      <c r="X759" s="6">
        <v>0</v>
      </c>
      <c r="Y759" s="6">
        <v>0</v>
      </c>
      <c r="Z759" s="6">
        <v>-20.621864416666668</v>
      </c>
      <c r="AA759" s="6">
        <v>-20.621864416666668</v>
      </c>
      <c r="AB759">
        <v>0</v>
      </c>
      <c r="AC759">
        <v>0</v>
      </c>
      <c r="AD759" s="7">
        <v>22702.97</v>
      </c>
      <c r="AE759" s="13">
        <v>1.09E-2</v>
      </c>
      <c r="AF759" s="8">
        <v>0</v>
      </c>
      <c r="AG759" s="6">
        <v>0</v>
      </c>
      <c r="AH759" s="6">
        <v>0</v>
      </c>
      <c r="AI759" s="9">
        <v>-20.621864416666668</v>
      </c>
      <c r="AJ759" t="s">
        <v>6</v>
      </c>
      <c r="AO759" s="9">
        <f t="shared" si="253"/>
        <v>-20.621864416666668</v>
      </c>
      <c r="AP759" s="37">
        <f t="shared" si="228"/>
        <v>-20.621864416666668</v>
      </c>
      <c r="AQ759" s="9">
        <f t="shared" si="254"/>
        <v>-20.621864416666668</v>
      </c>
      <c r="AT759" s="10"/>
      <c r="BU759" s="1"/>
      <c r="CC759" s="11"/>
      <c r="CD759" s="11"/>
    </row>
    <row r="760" spans="1:82" ht="15" customHeight="1" x14ac:dyDescent="0.25">
      <c r="A760">
        <v>12226</v>
      </c>
      <c r="B760" t="s">
        <v>1514</v>
      </c>
      <c r="C760" t="s">
        <v>1515</v>
      </c>
      <c r="D760">
        <v>30448</v>
      </c>
      <c r="E760" t="s">
        <v>127</v>
      </c>
      <c r="F760" t="s">
        <v>3</v>
      </c>
      <c r="G760" t="s">
        <v>4</v>
      </c>
      <c r="H760" t="s">
        <v>5</v>
      </c>
      <c r="I760" s="1"/>
      <c r="J760" s="1">
        <v>45000</v>
      </c>
      <c r="K760" s="1">
        <v>45031</v>
      </c>
      <c r="L760" s="1">
        <v>45031</v>
      </c>
      <c r="M760" s="2">
        <v>17034.98</v>
      </c>
      <c r="N760" t="s">
        <v>6</v>
      </c>
      <c r="O760">
        <v>1.09E-2</v>
      </c>
      <c r="P760" t="s">
        <v>109</v>
      </c>
      <c r="Q760" s="4"/>
      <c r="R760" s="1">
        <v>45031</v>
      </c>
      <c r="S760" s="1">
        <v>45000</v>
      </c>
      <c r="T760" s="1">
        <v>45031</v>
      </c>
      <c r="U760" s="1">
        <v>45031</v>
      </c>
      <c r="V760" s="5">
        <v>8.3333333333333329E-2</v>
      </c>
      <c r="W760">
        <v>30</v>
      </c>
      <c r="X760" s="6">
        <v>0</v>
      </c>
      <c r="Y760" s="6">
        <v>0</v>
      </c>
      <c r="Z760" s="6">
        <v>-15.473440166666665</v>
      </c>
      <c r="AA760" s="6">
        <v>-15.473440166666665</v>
      </c>
      <c r="AB760">
        <v>0</v>
      </c>
      <c r="AC760">
        <v>0</v>
      </c>
      <c r="AD760" s="7">
        <v>17034.98</v>
      </c>
      <c r="AE760" s="13">
        <v>1.09E-2</v>
      </c>
      <c r="AF760" s="8">
        <v>0</v>
      </c>
      <c r="AG760" s="6">
        <v>0</v>
      </c>
      <c r="AH760" s="6">
        <v>0</v>
      </c>
      <c r="AI760" s="9">
        <v>-15.473440166666665</v>
      </c>
      <c r="AJ760" t="s">
        <v>6</v>
      </c>
      <c r="AO760" s="9">
        <f t="shared" si="253"/>
        <v>-15.473440166666665</v>
      </c>
      <c r="AP760" s="37">
        <f t="shared" si="228"/>
        <v>-15.473440166666665</v>
      </c>
      <c r="AQ760" s="9">
        <f t="shared" si="254"/>
        <v>-15.473440166666665</v>
      </c>
      <c r="AT760" s="10"/>
      <c r="BU760" s="1"/>
      <c r="CC760" s="11"/>
      <c r="CD760" s="11"/>
    </row>
    <row r="761" spans="1:82" ht="15" customHeight="1" x14ac:dyDescent="0.25">
      <c r="A761">
        <v>12227</v>
      </c>
      <c r="B761" t="s">
        <v>1514</v>
      </c>
      <c r="C761" t="s">
        <v>1515</v>
      </c>
      <c r="D761">
        <v>30448</v>
      </c>
      <c r="E761" t="s">
        <v>127</v>
      </c>
      <c r="F761" t="s">
        <v>3</v>
      </c>
      <c r="G761" t="s">
        <v>4</v>
      </c>
      <c r="H761" t="s">
        <v>5</v>
      </c>
      <c r="I761" s="1"/>
      <c r="J761" s="1">
        <v>45031</v>
      </c>
      <c r="K761" s="1">
        <v>45061</v>
      </c>
      <c r="L761" s="1">
        <v>45061</v>
      </c>
      <c r="M761" s="2">
        <v>11361.82</v>
      </c>
      <c r="N761" t="s">
        <v>6</v>
      </c>
      <c r="O761">
        <v>1.09E-2</v>
      </c>
      <c r="P761" t="s">
        <v>109</v>
      </c>
      <c r="Q761" s="4"/>
      <c r="R761" s="1">
        <v>45061</v>
      </c>
      <c r="S761" s="1">
        <v>45031</v>
      </c>
      <c r="T761" s="1">
        <v>45061</v>
      </c>
      <c r="U761" s="1">
        <v>45061</v>
      </c>
      <c r="V761" s="5">
        <v>8.3333333333333329E-2</v>
      </c>
      <c r="W761">
        <v>30</v>
      </c>
      <c r="X761" s="6">
        <v>0</v>
      </c>
      <c r="Y761" s="6">
        <v>0</v>
      </c>
      <c r="Z761" s="6">
        <v>-10.320319833333333</v>
      </c>
      <c r="AA761" s="6">
        <v>-10.320319833333333</v>
      </c>
      <c r="AB761">
        <v>0</v>
      </c>
      <c r="AC761">
        <v>0</v>
      </c>
      <c r="AD761" s="7">
        <v>11361.82</v>
      </c>
      <c r="AE761" s="13">
        <v>1.09E-2</v>
      </c>
      <c r="AF761" s="8">
        <v>0</v>
      </c>
      <c r="AG761" s="6">
        <v>0</v>
      </c>
      <c r="AH761" s="6">
        <v>0</v>
      </c>
      <c r="AI761" s="9">
        <v>-10.320319833333333</v>
      </c>
      <c r="AJ761" t="s">
        <v>6</v>
      </c>
      <c r="AO761" s="9">
        <f t="shared" si="253"/>
        <v>-10.320319833333333</v>
      </c>
      <c r="AP761" s="37">
        <f t="shared" si="228"/>
        <v>-10.320319833333333</v>
      </c>
      <c r="AQ761" s="9">
        <f t="shared" si="254"/>
        <v>-10.320319833333333</v>
      </c>
      <c r="AT761" s="10"/>
      <c r="BU761" s="1"/>
      <c r="CC761" s="11"/>
      <c r="CD761" s="11"/>
    </row>
    <row r="762" spans="1:82" ht="15" customHeight="1" x14ac:dyDescent="0.25">
      <c r="A762">
        <v>12228</v>
      </c>
      <c r="B762" t="s">
        <v>1514</v>
      </c>
      <c r="C762" t="s">
        <v>1515</v>
      </c>
      <c r="D762">
        <v>30448</v>
      </c>
      <c r="E762" t="s">
        <v>127</v>
      </c>
      <c r="F762" t="s">
        <v>3</v>
      </c>
      <c r="G762" t="s">
        <v>4</v>
      </c>
      <c r="H762" t="s">
        <v>5</v>
      </c>
      <c r="I762" s="1"/>
      <c r="J762" s="1">
        <v>45061</v>
      </c>
      <c r="K762" s="1">
        <v>45092</v>
      </c>
      <c r="L762" s="1">
        <v>45092</v>
      </c>
      <c r="M762" s="2">
        <v>5683.49</v>
      </c>
      <c r="N762" t="s">
        <v>6</v>
      </c>
      <c r="O762">
        <v>1.09E-2</v>
      </c>
      <c r="P762" t="s">
        <v>109</v>
      </c>
      <c r="Q762" s="4"/>
      <c r="R762" s="1">
        <v>45092</v>
      </c>
      <c r="S762" s="1">
        <v>45061</v>
      </c>
      <c r="T762" s="1">
        <v>45092</v>
      </c>
      <c r="U762" s="1">
        <v>45092</v>
      </c>
      <c r="V762" s="5">
        <v>8.3333333333333329E-2</v>
      </c>
      <c r="W762">
        <v>30</v>
      </c>
      <c r="X762" s="6">
        <v>0</v>
      </c>
      <c r="Y762" s="6">
        <v>0</v>
      </c>
      <c r="Z762" s="6">
        <v>-5.1625034166666666</v>
      </c>
      <c r="AA762" s="6">
        <v>-5.1625034166666666</v>
      </c>
      <c r="AB762">
        <v>0</v>
      </c>
      <c r="AC762">
        <v>0</v>
      </c>
      <c r="AD762" s="7">
        <v>5683.49</v>
      </c>
      <c r="AE762" s="13">
        <v>1.09E-2</v>
      </c>
      <c r="AF762" s="8">
        <v>0</v>
      </c>
      <c r="AG762" s="6">
        <v>0</v>
      </c>
      <c r="AH762" s="6">
        <v>0</v>
      </c>
      <c r="AI762" s="9">
        <v>-5.1625034166666666</v>
      </c>
      <c r="AJ762" t="s">
        <v>6</v>
      </c>
      <c r="AO762" s="9">
        <f t="shared" si="253"/>
        <v>-5.1625034166666666</v>
      </c>
      <c r="AP762" s="37">
        <f t="shared" si="228"/>
        <v>-5.1625034166666666</v>
      </c>
      <c r="AQ762" s="9">
        <f t="shared" si="254"/>
        <v>-5.1625034166666666</v>
      </c>
      <c r="AT762" s="10"/>
      <c r="BU762" s="1"/>
      <c r="CC762" s="11"/>
      <c r="CD762" s="11"/>
    </row>
    <row r="763" spans="1:82" ht="15" customHeight="1" x14ac:dyDescent="0.25">
      <c r="A763">
        <v>12284</v>
      </c>
      <c r="B763" t="s">
        <v>1516</v>
      </c>
      <c r="C763" t="s">
        <v>1517</v>
      </c>
      <c r="D763">
        <v>30449</v>
      </c>
      <c r="E763" t="s">
        <v>127</v>
      </c>
      <c r="F763" t="s">
        <v>3</v>
      </c>
      <c r="G763" t="s">
        <v>4</v>
      </c>
      <c r="H763" t="s">
        <v>5</v>
      </c>
      <c r="I763" s="1"/>
      <c r="J763" s="1">
        <v>44941</v>
      </c>
      <c r="K763" s="1">
        <v>44972</v>
      </c>
      <c r="L763" s="1">
        <v>44972</v>
      </c>
      <c r="M763" s="2">
        <v>6835.17</v>
      </c>
      <c r="N763" t="s">
        <v>6</v>
      </c>
      <c r="O763">
        <v>1.09E-2</v>
      </c>
      <c r="P763" t="s">
        <v>109</v>
      </c>
      <c r="Q763" s="4"/>
      <c r="R763" s="1">
        <v>44972</v>
      </c>
      <c r="S763" s="1">
        <v>44941</v>
      </c>
      <c r="T763" s="1">
        <v>44972</v>
      </c>
      <c r="U763" s="1">
        <v>44972</v>
      </c>
      <c r="V763" s="5">
        <v>8.3333333333333329E-2</v>
      </c>
      <c r="W763">
        <v>30</v>
      </c>
      <c r="X763" s="6">
        <v>0</v>
      </c>
      <c r="Y763" s="6">
        <v>0</v>
      </c>
      <c r="Z763" s="6">
        <v>-6.2086127500000003</v>
      </c>
      <c r="AA763" s="6">
        <v>-6.2086127500000003</v>
      </c>
      <c r="AB763">
        <v>0</v>
      </c>
      <c r="AC763">
        <v>0</v>
      </c>
      <c r="AD763" s="7">
        <v>6835.17</v>
      </c>
      <c r="AE763" s="13">
        <v>1.09E-2</v>
      </c>
      <c r="AF763" s="8">
        <v>0</v>
      </c>
      <c r="AG763" s="6">
        <v>0</v>
      </c>
      <c r="AH763" s="6">
        <v>0</v>
      </c>
      <c r="AI763" s="9">
        <v>-6.2086127500000003</v>
      </c>
      <c r="AJ763" t="s">
        <v>6</v>
      </c>
      <c r="AO763" s="9">
        <f t="shared" si="253"/>
        <v>-6.2086127500000003</v>
      </c>
      <c r="AP763" s="37">
        <f t="shared" si="228"/>
        <v>-6.2086127500000003</v>
      </c>
      <c r="AQ763" s="9">
        <f t="shared" si="254"/>
        <v>-6.2086127500000003</v>
      </c>
      <c r="AT763" s="10"/>
      <c r="BU763" s="1"/>
      <c r="CC763" s="11"/>
      <c r="CD763" s="11"/>
    </row>
    <row r="764" spans="1:82" ht="15" customHeight="1" x14ac:dyDescent="0.25">
      <c r="A764">
        <v>12285</v>
      </c>
      <c r="B764" t="s">
        <v>1516</v>
      </c>
      <c r="C764" t="s">
        <v>1517</v>
      </c>
      <c r="D764">
        <v>30449</v>
      </c>
      <c r="E764" t="s">
        <v>127</v>
      </c>
      <c r="F764" t="s">
        <v>3</v>
      </c>
      <c r="G764" t="s">
        <v>4</v>
      </c>
      <c r="H764" t="s">
        <v>5</v>
      </c>
      <c r="I764" s="1"/>
      <c r="J764" s="1">
        <v>44972</v>
      </c>
      <c r="K764" s="1">
        <v>45000</v>
      </c>
      <c r="L764" s="1">
        <v>45000</v>
      </c>
      <c r="M764" s="2">
        <v>5470.64</v>
      </c>
      <c r="N764" t="s">
        <v>6</v>
      </c>
      <c r="O764">
        <v>1.09E-2</v>
      </c>
      <c r="P764" t="s">
        <v>109</v>
      </c>
      <c r="Q764" s="4"/>
      <c r="R764" s="1">
        <v>45000</v>
      </c>
      <c r="S764" s="1">
        <v>44972</v>
      </c>
      <c r="T764" s="1">
        <v>45000</v>
      </c>
      <c r="U764" s="1">
        <v>45000</v>
      </c>
      <c r="V764" s="5">
        <v>8.3333333333333329E-2</v>
      </c>
      <c r="W764">
        <v>30</v>
      </c>
      <c r="X764" s="6">
        <v>0</v>
      </c>
      <c r="Y764" s="6">
        <v>0</v>
      </c>
      <c r="Z764" s="6">
        <v>-4.9691646666666669</v>
      </c>
      <c r="AA764" s="6">
        <v>-4.9691646666666669</v>
      </c>
      <c r="AB764">
        <v>0</v>
      </c>
      <c r="AC764">
        <v>0</v>
      </c>
      <c r="AD764" s="7">
        <v>5470.64</v>
      </c>
      <c r="AE764" s="13">
        <v>1.09E-2</v>
      </c>
      <c r="AF764" s="8">
        <v>0</v>
      </c>
      <c r="AG764" s="6">
        <v>0</v>
      </c>
      <c r="AH764" s="6">
        <v>0</v>
      </c>
      <c r="AI764" s="9">
        <v>-4.9691646666666669</v>
      </c>
      <c r="AJ764" t="s">
        <v>6</v>
      </c>
      <c r="AO764" s="9">
        <f t="shared" si="253"/>
        <v>-4.9691646666666669</v>
      </c>
      <c r="AP764" s="37">
        <f t="shared" si="228"/>
        <v>-4.9691646666666669</v>
      </c>
      <c r="AQ764" s="9">
        <f t="shared" si="254"/>
        <v>-4.9691646666666669</v>
      </c>
      <c r="AT764" s="10"/>
      <c r="BU764" s="1"/>
      <c r="CC764" s="11"/>
      <c r="CD764" s="11"/>
    </row>
    <row r="765" spans="1:82" ht="15" customHeight="1" x14ac:dyDescent="0.25">
      <c r="A765">
        <v>12286</v>
      </c>
      <c r="B765" t="s">
        <v>1516</v>
      </c>
      <c r="C765" t="s">
        <v>1517</v>
      </c>
      <c r="D765">
        <v>30449</v>
      </c>
      <c r="E765" t="s">
        <v>127</v>
      </c>
      <c r="F765" t="s">
        <v>3</v>
      </c>
      <c r="G765" t="s">
        <v>4</v>
      </c>
      <c r="H765" t="s">
        <v>5</v>
      </c>
      <c r="I765" s="1"/>
      <c r="J765" s="1">
        <v>45000</v>
      </c>
      <c r="K765" s="1">
        <v>45031</v>
      </c>
      <c r="L765" s="1">
        <v>45031</v>
      </c>
      <c r="M765" s="2">
        <v>4104.8599999999997</v>
      </c>
      <c r="N765" t="s">
        <v>6</v>
      </c>
      <c r="O765">
        <v>1.09E-2</v>
      </c>
      <c r="P765" t="s">
        <v>109</v>
      </c>
      <c r="Q765" s="4"/>
      <c r="R765" s="1">
        <v>45031</v>
      </c>
      <c r="S765" s="1">
        <v>45000</v>
      </c>
      <c r="T765" s="1">
        <v>45031</v>
      </c>
      <c r="U765" s="1">
        <v>45031</v>
      </c>
      <c r="V765" s="5">
        <v>8.3333333333333329E-2</v>
      </c>
      <c r="W765">
        <v>30</v>
      </c>
      <c r="X765" s="6">
        <v>0</v>
      </c>
      <c r="Y765" s="6">
        <v>0</v>
      </c>
      <c r="Z765" s="6">
        <v>-3.7285811666666664</v>
      </c>
      <c r="AA765" s="6">
        <v>-3.7285811666666664</v>
      </c>
      <c r="AB765">
        <v>0</v>
      </c>
      <c r="AC765">
        <v>0</v>
      </c>
      <c r="AD765" s="7">
        <v>4104.8599999999997</v>
      </c>
      <c r="AE765" s="13">
        <v>1.09E-2</v>
      </c>
      <c r="AF765" s="8">
        <v>0</v>
      </c>
      <c r="AG765" s="6">
        <v>0</v>
      </c>
      <c r="AH765" s="6">
        <v>0</v>
      </c>
      <c r="AI765" s="9">
        <v>-3.7285811666666664</v>
      </c>
      <c r="AJ765" t="s">
        <v>6</v>
      </c>
      <c r="AO765" s="9">
        <f t="shared" si="253"/>
        <v>-3.7285811666666664</v>
      </c>
      <c r="AP765" s="37">
        <f t="shared" si="228"/>
        <v>-3.7285811666666664</v>
      </c>
      <c r="AQ765" s="9">
        <f t="shared" si="254"/>
        <v>-3.7285811666666664</v>
      </c>
      <c r="AT765" s="10"/>
      <c r="BU765" s="1"/>
      <c r="CC765" s="11"/>
      <c r="CD765" s="11"/>
    </row>
    <row r="766" spans="1:82" ht="15" customHeight="1" x14ac:dyDescent="0.25">
      <c r="A766">
        <v>12287</v>
      </c>
      <c r="B766" t="s">
        <v>1516</v>
      </c>
      <c r="C766" t="s">
        <v>1517</v>
      </c>
      <c r="D766">
        <v>30449</v>
      </c>
      <c r="E766" t="s">
        <v>127</v>
      </c>
      <c r="F766" t="s">
        <v>3</v>
      </c>
      <c r="G766" t="s">
        <v>4</v>
      </c>
      <c r="H766" t="s">
        <v>5</v>
      </c>
      <c r="I766" s="1"/>
      <c r="J766" s="1">
        <v>45031</v>
      </c>
      <c r="K766" s="1">
        <v>45061</v>
      </c>
      <c r="L766" s="1">
        <v>45061</v>
      </c>
      <c r="M766" s="2">
        <v>2737.84</v>
      </c>
      <c r="N766" t="s">
        <v>6</v>
      </c>
      <c r="O766">
        <v>1.09E-2</v>
      </c>
      <c r="P766" t="s">
        <v>109</v>
      </c>
      <c r="Q766" s="4"/>
      <c r="R766" s="1">
        <v>45061</v>
      </c>
      <c r="S766" s="1">
        <v>45031</v>
      </c>
      <c r="T766" s="1">
        <v>45061</v>
      </c>
      <c r="U766" s="1">
        <v>45061</v>
      </c>
      <c r="V766" s="5">
        <v>8.3333333333333329E-2</v>
      </c>
      <c r="W766">
        <v>30</v>
      </c>
      <c r="X766" s="6">
        <v>0</v>
      </c>
      <c r="Y766" s="6">
        <v>0</v>
      </c>
      <c r="Z766" s="6">
        <v>-2.4868713333333332</v>
      </c>
      <c r="AA766" s="6">
        <v>-2.4868713333333332</v>
      </c>
      <c r="AB766">
        <v>0</v>
      </c>
      <c r="AC766">
        <v>0</v>
      </c>
      <c r="AD766" s="7">
        <v>2737.84</v>
      </c>
      <c r="AE766" s="13">
        <v>1.09E-2</v>
      </c>
      <c r="AF766" s="8">
        <v>0</v>
      </c>
      <c r="AG766" s="6">
        <v>0</v>
      </c>
      <c r="AH766" s="6">
        <v>0</v>
      </c>
      <c r="AI766" s="9">
        <v>-2.4868713333333332</v>
      </c>
      <c r="AJ766" t="s">
        <v>6</v>
      </c>
      <c r="AO766" s="9">
        <f t="shared" si="253"/>
        <v>-2.4868713333333332</v>
      </c>
      <c r="AP766" s="37">
        <f t="shared" si="228"/>
        <v>-2.4868713333333332</v>
      </c>
      <c r="AQ766" s="9">
        <f t="shared" si="254"/>
        <v>-2.4868713333333332</v>
      </c>
      <c r="AT766" s="10"/>
      <c r="BU766" s="1"/>
      <c r="CC766" s="11"/>
      <c r="CD766" s="11"/>
    </row>
    <row r="767" spans="1:82" ht="15" customHeight="1" x14ac:dyDescent="0.25">
      <c r="A767">
        <v>12288</v>
      </c>
      <c r="B767" t="s">
        <v>1516</v>
      </c>
      <c r="C767" t="s">
        <v>1517</v>
      </c>
      <c r="D767">
        <v>30449</v>
      </c>
      <c r="E767" t="s">
        <v>127</v>
      </c>
      <c r="F767" t="s">
        <v>3</v>
      </c>
      <c r="G767" t="s">
        <v>4</v>
      </c>
      <c r="H767" t="s">
        <v>5</v>
      </c>
      <c r="I767" s="1"/>
      <c r="J767" s="1">
        <v>45061</v>
      </c>
      <c r="K767" s="1">
        <v>45092</v>
      </c>
      <c r="L767" s="1">
        <v>45092</v>
      </c>
      <c r="M767" s="2">
        <v>1369.57</v>
      </c>
      <c r="N767" t="s">
        <v>6</v>
      </c>
      <c r="O767">
        <v>1.09E-2</v>
      </c>
      <c r="P767" t="s">
        <v>109</v>
      </c>
      <c r="Q767" s="4"/>
      <c r="R767" s="1">
        <v>45092</v>
      </c>
      <c r="S767" s="1">
        <v>45061</v>
      </c>
      <c r="T767" s="1">
        <v>45092</v>
      </c>
      <c r="U767" s="1">
        <v>45092</v>
      </c>
      <c r="V767" s="5">
        <v>8.3333333333333329E-2</v>
      </c>
      <c r="W767">
        <v>30</v>
      </c>
      <c r="X767" s="6">
        <v>0</v>
      </c>
      <c r="Y767" s="6">
        <v>0</v>
      </c>
      <c r="Z767" s="6">
        <v>-1.2440260833333332</v>
      </c>
      <c r="AA767" s="6">
        <v>-1.2440260833333332</v>
      </c>
      <c r="AB767">
        <v>0</v>
      </c>
      <c r="AC767">
        <v>0</v>
      </c>
      <c r="AD767" s="7">
        <v>1369.57</v>
      </c>
      <c r="AE767" s="13">
        <v>1.09E-2</v>
      </c>
      <c r="AF767" s="8">
        <v>0</v>
      </c>
      <c r="AG767" s="6">
        <v>0</v>
      </c>
      <c r="AH767" s="6">
        <v>0</v>
      </c>
      <c r="AI767" s="9">
        <v>-1.2440260833333332</v>
      </c>
      <c r="AJ767" t="s">
        <v>6</v>
      </c>
      <c r="AO767" s="9">
        <f t="shared" si="253"/>
        <v>-1.2440260833333332</v>
      </c>
      <c r="AP767" s="37">
        <f t="shared" si="228"/>
        <v>-1.2440260833333332</v>
      </c>
      <c r="AQ767" s="9">
        <f t="shared" si="254"/>
        <v>-1.2440260833333332</v>
      </c>
      <c r="AT767" s="10"/>
      <c r="BU767" s="1"/>
      <c r="CC767" s="11"/>
      <c r="CD767" s="11"/>
    </row>
    <row r="768" spans="1:82" ht="15" customHeight="1" x14ac:dyDescent="0.25">
      <c r="A768">
        <v>12561</v>
      </c>
      <c r="B768" t="s">
        <v>1518</v>
      </c>
      <c r="C768" t="s">
        <v>1519</v>
      </c>
      <c r="D768">
        <v>30451</v>
      </c>
      <c r="E768" t="s">
        <v>127</v>
      </c>
      <c r="F768" t="s">
        <v>3</v>
      </c>
      <c r="G768" t="s">
        <v>4</v>
      </c>
      <c r="H768" t="s">
        <v>5</v>
      </c>
      <c r="I768" s="1"/>
      <c r="J768" s="1">
        <v>44941</v>
      </c>
      <c r="K768" s="1">
        <v>44972</v>
      </c>
      <c r="L768" s="1">
        <v>44972</v>
      </c>
      <c r="M768" s="2">
        <v>19138.28</v>
      </c>
      <c r="N768" t="s">
        <v>6</v>
      </c>
      <c r="O768">
        <v>1.09E-2</v>
      </c>
      <c r="P768" t="s">
        <v>109</v>
      </c>
      <c r="Q768" s="4"/>
      <c r="R768" s="1">
        <v>44972</v>
      </c>
      <c r="S768" s="1">
        <v>44941</v>
      </c>
      <c r="T768" s="1">
        <v>44972</v>
      </c>
      <c r="U768" s="1">
        <v>44972</v>
      </c>
      <c r="V768" s="5">
        <v>8.3333333333333329E-2</v>
      </c>
      <c r="W768">
        <v>30</v>
      </c>
      <c r="X768" s="6">
        <v>0</v>
      </c>
      <c r="Y768" s="6">
        <v>0</v>
      </c>
      <c r="Z768" s="6">
        <v>-17.383937666666665</v>
      </c>
      <c r="AA768" s="6">
        <v>-17.383937666666665</v>
      </c>
      <c r="AB768">
        <v>0</v>
      </c>
      <c r="AC768">
        <v>0</v>
      </c>
      <c r="AD768" s="7">
        <v>19138.28</v>
      </c>
      <c r="AE768" s="13">
        <v>1.09E-2</v>
      </c>
      <c r="AF768" s="8">
        <v>0</v>
      </c>
      <c r="AG768" s="6">
        <v>0</v>
      </c>
      <c r="AH768" s="6">
        <v>0</v>
      </c>
      <c r="AI768" s="9">
        <v>-17.383937666666665</v>
      </c>
      <c r="AJ768" t="s">
        <v>6</v>
      </c>
      <c r="AO768" s="9">
        <f t="shared" si="253"/>
        <v>-17.383937666666665</v>
      </c>
      <c r="AP768" s="37">
        <f t="shared" si="228"/>
        <v>-17.383937666666665</v>
      </c>
      <c r="AQ768" s="9">
        <f t="shared" si="254"/>
        <v>-17.383937666666665</v>
      </c>
      <c r="AT768" s="10"/>
      <c r="BU768" s="1"/>
      <c r="CC768" s="11"/>
      <c r="CD768" s="11"/>
    </row>
    <row r="769" spans="1:82" ht="15" customHeight="1" x14ac:dyDescent="0.25">
      <c r="A769">
        <v>12562</v>
      </c>
      <c r="B769" t="s">
        <v>1518</v>
      </c>
      <c r="C769" t="s">
        <v>1519</v>
      </c>
      <c r="D769">
        <v>30451</v>
      </c>
      <c r="E769" t="s">
        <v>127</v>
      </c>
      <c r="F769" t="s">
        <v>3</v>
      </c>
      <c r="G769" t="s">
        <v>4</v>
      </c>
      <c r="H769" t="s">
        <v>5</v>
      </c>
      <c r="I769" s="1"/>
      <c r="J769" s="1">
        <v>44972</v>
      </c>
      <c r="K769" s="1">
        <v>45000</v>
      </c>
      <c r="L769" s="1">
        <v>45000</v>
      </c>
      <c r="M769" s="2">
        <v>15317.58</v>
      </c>
      <c r="N769" t="s">
        <v>6</v>
      </c>
      <c r="O769">
        <v>1.09E-2</v>
      </c>
      <c r="P769" t="s">
        <v>109</v>
      </c>
      <c r="Q769" s="4"/>
      <c r="R769" s="1">
        <v>45000</v>
      </c>
      <c r="S769" s="1">
        <v>44972</v>
      </c>
      <c r="T769" s="1">
        <v>45000</v>
      </c>
      <c r="U769" s="1">
        <v>45000</v>
      </c>
      <c r="V769" s="5">
        <v>8.3333333333333329E-2</v>
      </c>
      <c r="W769">
        <v>30</v>
      </c>
      <c r="X769" s="6">
        <v>0</v>
      </c>
      <c r="Y769" s="6">
        <v>0</v>
      </c>
      <c r="Z769" s="6">
        <v>-13.9134685</v>
      </c>
      <c r="AA769" s="6">
        <v>-13.9134685</v>
      </c>
      <c r="AB769">
        <v>0</v>
      </c>
      <c r="AC769">
        <v>0</v>
      </c>
      <c r="AD769" s="7">
        <v>15317.58</v>
      </c>
      <c r="AE769" s="13">
        <v>1.09E-2</v>
      </c>
      <c r="AF769" s="8">
        <v>0</v>
      </c>
      <c r="AG769" s="6">
        <v>0</v>
      </c>
      <c r="AH769" s="6">
        <v>0</v>
      </c>
      <c r="AI769" s="9">
        <v>-13.9134685</v>
      </c>
      <c r="AJ769" t="s">
        <v>6</v>
      </c>
      <c r="AO769" s="9">
        <f t="shared" si="253"/>
        <v>-13.9134685</v>
      </c>
      <c r="AP769" s="37">
        <f t="shared" si="228"/>
        <v>-13.9134685</v>
      </c>
      <c r="AQ769" s="9">
        <f t="shared" si="254"/>
        <v>-13.9134685</v>
      </c>
      <c r="AT769" s="10"/>
      <c r="BU769" s="1"/>
      <c r="CC769" s="11"/>
      <c r="CD769" s="11"/>
    </row>
    <row r="770" spans="1:82" ht="15" customHeight="1" x14ac:dyDescent="0.25">
      <c r="A770">
        <v>12563</v>
      </c>
      <c r="B770" t="s">
        <v>1518</v>
      </c>
      <c r="C770" t="s">
        <v>1519</v>
      </c>
      <c r="D770">
        <v>30451</v>
      </c>
      <c r="E770" t="s">
        <v>127</v>
      </c>
      <c r="F770" t="s">
        <v>3</v>
      </c>
      <c r="G770" t="s">
        <v>4</v>
      </c>
      <c r="H770" t="s">
        <v>5</v>
      </c>
      <c r="I770" s="1"/>
      <c r="J770" s="1">
        <v>45000</v>
      </c>
      <c r="K770" s="1">
        <v>45031</v>
      </c>
      <c r="L770" s="1">
        <v>45031</v>
      </c>
      <c r="M770" s="2">
        <v>11493.4</v>
      </c>
      <c r="N770" t="s">
        <v>6</v>
      </c>
      <c r="O770">
        <v>1.09E-2</v>
      </c>
      <c r="P770" t="s">
        <v>109</v>
      </c>
      <c r="Q770" s="4"/>
      <c r="R770" s="1">
        <v>45031</v>
      </c>
      <c r="S770" s="1">
        <v>45000</v>
      </c>
      <c r="T770" s="1">
        <v>45031</v>
      </c>
      <c r="U770" s="1">
        <v>45031</v>
      </c>
      <c r="V770" s="5">
        <v>8.3333333333333329E-2</v>
      </c>
      <c r="W770">
        <v>30</v>
      </c>
      <c r="X770" s="6">
        <v>0</v>
      </c>
      <c r="Y770" s="6">
        <v>0</v>
      </c>
      <c r="Z770" s="6">
        <v>-10.439838333333332</v>
      </c>
      <c r="AA770" s="6">
        <v>-10.439838333333332</v>
      </c>
      <c r="AB770">
        <v>0</v>
      </c>
      <c r="AC770">
        <v>0</v>
      </c>
      <c r="AD770" s="7">
        <v>11493.4</v>
      </c>
      <c r="AE770" s="13">
        <v>1.09E-2</v>
      </c>
      <c r="AF770" s="8">
        <v>0</v>
      </c>
      <c r="AG770" s="6">
        <v>0</v>
      </c>
      <c r="AH770" s="6">
        <v>0</v>
      </c>
      <c r="AI770" s="9">
        <v>-10.439838333333332</v>
      </c>
      <c r="AJ770" t="s">
        <v>6</v>
      </c>
      <c r="AO770" s="9">
        <f t="shared" si="253"/>
        <v>-10.439838333333332</v>
      </c>
      <c r="AP770" s="37">
        <f t="shared" si="228"/>
        <v>-10.439838333333332</v>
      </c>
      <c r="AQ770" s="9">
        <f t="shared" si="254"/>
        <v>-10.439838333333332</v>
      </c>
      <c r="AT770" s="10"/>
      <c r="BU770" s="1"/>
      <c r="CC770" s="11"/>
      <c r="CD770" s="11"/>
    </row>
    <row r="771" spans="1:82" ht="15" customHeight="1" x14ac:dyDescent="0.25">
      <c r="A771">
        <v>12564</v>
      </c>
      <c r="B771" t="s">
        <v>1518</v>
      </c>
      <c r="C771" t="s">
        <v>1519</v>
      </c>
      <c r="D771">
        <v>30451</v>
      </c>
      <c r="E771" t="s">
        <v>127</v>
      </c>
      <c r="F771" t="s">
        <v>3</v>
      </c>
      <c r="G771" t="s">
        <v>4</v>
      </c>
      <c r="H771" t="s">
        <v>5</v>
      </c>
      <c r="I771" s="1"/>
      <c r="J771" s="1">
        <v>45031</v>
      </c>
      <c r="K771" s="1">
        <v>45061</v>
      </c>
      <c r="L771" s="1">
        <v>45061</v>
      </c>
      <c r="M771" s="2">
        <v>7665.73</v>
      </c>
      <c r="N771" t="s">
        <v>6</v>
      </c>
      <c r="O771">
        <v>1.09E-2</v>
      </c>
      <c r="P771" t="s">
        <v>109</v>
      </c>
      <c r="Q771" s="4"/>
      <c r="R771" s="1">
        <v>45061</v>
      </c>
      <c r="S771" s="1">
        <v>45031</v>
      </c>
      <c r="T771" s="1">
        <v>45061</v>
      </c>
      <c r="U771" s="1">
        <v>45061</v>
      </c>
      <c r="V771" s="5">
        <v>8.3333333333333329E-2</v>
      </c>
      <c r="W771">
        <v>30</v>
      </c>
      <c r="X771" s="6">
        <v>0</v>
      </c>
      <c r="Y771" s="6">
        <v>0</v>
      </c>
      <c r="Z771" s="6">
        <v>-6.9630380833333323</v>
      </c>
      <c r="AA771" s="6">
        <v>-6.9630380833333323</v>
      </c>
      <c r="AB771">
        <v>0</v>
      </c>
      <c r="AC771">
        <v>0</v>
      </c>
      <c r="AD771" s="7">
        <v>7665.73</v>
      </c>
      <c r="AE771" s="13">
        <v>1.09E-2</v>
      </c>
      <c r="AF771" s="8">
        <v>0</v>
      </c>
      <c r="AG771" s="6">
        <v>0</v>
      </c>
      <c r="AH771" s="6">
        <v>0</v>
      </c>
      <c r="AI771" s="9">
        <v>-6.9630380833333323</v>
      </c>
      <c r="AJ771" t="s">
        <v>6</v>
      </c>
      <c r="AO771" s="9">
        <f t="shared" si="253"/>
        <v>-6.9630380833333323</v>
      </c>
      <c r="AP771" s="37">
        <f t="shared" ref="AP771:AP834" si="255">AI771</f>
        <v>-6.9630380833333323</v>
      </c>
      <c r="AQ771" s="9">
        <f t="shared" si="254"/>
        <v>-6.9630380833333323</v>
      </c>
      <c r="AT771" s="10"/>
      <c r="BU771" s="1"/>
      <c r="CC771" s="11"/>
      <c r="CD771" s="11"/>
    </row>
    <row r="772" spans="1:82" ht="15" customHeight="1" x14ac:dyDescent="0.25">
      <c r="A772">
        <v>12565</v>
      </c>
      <c r="B772" t="s">
        <v>1518</v>
      </c>
      <c r="C772" t="s">
        <v>1519</v>
      </c>
      <c r="D772">
        <v>30451</v>
      </c>
      <c r="E772" t="s">
        <v>127</v>
      </c>
      <c r="F772" t="s">
        <v>3</v>
      </c>
      <c r="G772" t="s">
        <v>4</v>
      </c>
      <c r="H772" t="s">
        <v>5</v>
      </c>
      <c r="I772" s="1"/>
      <c r="J772" s="1">
        <v>45061</v>
      </c>
      <c r="K772" s="1">
        <v>45092</v>
      </c>
      <c r="L772" s="1">
        <v>45092</v>
      </c>
      <c r="M772" s="2">
        <v>3834.56</v>
      </c>
      <c r="N772" t="s">
        <v>6</v>
      </c>
      <c r="O772">
        <v>1.09E-2</v>
      </c>
      <c r="P772" t="s">
        <v>109</v>
      </c>
      <c r="Q772" s="4"/>
      <c r="R772" s="1">
        <v>45092</v>
      </c>
      <c r="S772" s="1">
        <v>45061</v>
      </c>
      <c r="T772" s="1">
        <v>45092</v>
      </c>
      <c r="U772" s="1">
        <v>45092</v>
      </c>
      <c r="V772" s="5">
        <v>8.3333333333333329E-2</v>
      </c>
      <c r="W772">
        <v>30</v>
      </c>
      <c r="X772" s="6">
        <v>0</v>
      </c>
      <c r="Y772" s="6">
        <v>0</v>
      </c>
      <c r="Z772" s="6">
        <v>-3.4830586666666665</v>
      </c>
      <c r="AA772" s="6">
        <v>-3.4830586666666665</v>
      </c>
      <c r="AB772">
        <v>0</v>
      </c>
      <c r="AC772">
        <v>0</v>
      </c>
      <c r="AD772" s="7">
        <v>3834.56</v>
      </c>
      <c r="AE772" s="13">
        <v>1.09E-2</v>
      </c>
      <c r="AF772" s="8">
        <v>0</v>
      </c>
      <c r="AG772" s="6">
        <v>0</v>
      </c>
      <c r="AH772" s="6">
        <v>0</v>
      </c>
      <c r="AI772" s="9">
        <v>-3.4830586666666665</v>
      </c>
      <c r="AJ772" t="s">
        <v>6</v>
      </c>
      <c r="AO772" s="9">
        <f t="shared" si="253"/>
        <v>-3.4830586666666665</v>
      </c>
      <c r="AP772" s="37">
        <f t="shared" si="255"/>
        <v>-3.4830586666666665</v>
      </c>
      <c r="AQ772" s="9">
        <f t="shared" si="254"/>
        <v>-3.4830586666666665</v>
      </c>
      <c r="AT772" s="10"/>
      <c r="BU772" s="1"/>
      <c r="CC772" s="11"/>
      <c r="CD772" s="11"/>
    </row>
    <row r="773" spans="1:82" ht="15" customHeight="1" x14ac:dyDescent="0.25">
      <c r="A773">
        <v>12621</v>
      </c>
      <c r="B773" t="s">
        <v>1520</v>
      </c>
      <c r="C773" t="s">
        <v>1521</v>
      </c>
      <c r="D773">
        <v>30452</v>
      </c>
      <c r="E773" t="s">
        <v>127</v>
      </c>
      <c r="F773" t="s">
        <v>3</v>
      </c>
      <c r="G773" t="s">
        <v>4</v>
      </c>
      <c r="H773" t="s">
        <v>5</v>
      </c>
      <c r="I773" s="1"/>
      <c r="J773" s="1">
        <v>44941</v>
      </c>
      <c r="K773" s="1">
        <v>44972</v>
      </c>
      <c r="L773" s="1">
        <v>44972</v>
      </c>
      <c r="M773" s="2">
        <v>17515.03</v>
      </c>
      <c r="N773" t="s">
        <v>6</v>
      </c>
      <c r="O773" s="12">
        <v>1.09E-2</v>
      </c>
      <c r="P773" t="s">
        <v>109</v>
      </c>
      <c r="Q773" s="4"/>
      <c r="R773" s="1">
        <v>44972</v>
      </c>
      <c r="S773" s="1">
        <v>44941</v>
      </c>
      <c r="T773" s="1">
        <v>44972</v>
      </c>
      <c r="U773" s="1">
        <v>44972</v>
      </c>
      <c r="V773" s="5">
        <v>8.3333333333333329E-2</v>
      </c>
      <c r="W773">
        <v>30</v>
      </c>
      <c r="X773" s="6">
        <v>0</v>
      </c>
      <c r="Y773" s="6">
        <v>0</v>
      </c>
      <c r="Z773" s="6">
        <v>-15.909485583333332</v>
      </c>
      <c r="AA773" s="6">
        <v>-15.909485583333332</v>
      </c>
      <c r="AB773">
        <v>0</v>
      </c>
      <c r="AC773">
        <v>0</v>
      </c>
      <c r="AD773" s="7">
        <v>17515.03</v>
      </c>
      <c r="AE773" s="13">
        <v>1.09E-2</v>
      </c>
      <c r="AF773" s="8">
        <v>0</v>
      </c>
      <c r="AG773" s="6">
        <v>0</v>
      </c>
      <c r="AH773" s="6">
        <v>0</v>
      </c>
      <c r="AI773" s="9">
        <v>-15.909485583333332</v>
      </c>
      <c r="AJ773" t="s">
        <v>6</v>
      </c>
      <c r="AO773" s="9">
        <f t="shared" si="253"/>
        <v>-15.909485583333332</v>
      </c>
      <c r="AP773" s="37">
        <f t="shared" si="255"/>
        <v>-15.909485583333332</v>
      </c>
      <c r="AQ773" s="9">
        <f t="shared" si="254"/>
        <v>-15.909485583333332</v>
      </c>
      <c r="AT773" s="10"/>
      <c r="BU773" s="1"/>
      <c r="CC773" s="11"/>
      <c r="CD773" s="11"/>
    </row>
    <row r="774" spans="1:82" ht="15" customHeight="1" x14ac:dyDescent="0.25">
      <c r="A774">
        <v>12622</v>
      </c>
      <c r="B774" t="s">
        <v>1520</v>
      </c>
      <c r="C774" t="s">
        <v>1521</v>
      </c>
      <c r="D774">
        <v>30452</v>
      </c>
      <c r="E774" t="s">
        <v>127</v>
      </c>
      <c r="F774" t="s">
        <v>3</v>
      </c>
      <c r="G774" t="s">
        <v>4</v>
      </c>
      <c r="H774" t="s">
        <v>5</v>
      </c>
      <c r="I774" s="1"/>
      <c r="J774" s="1">
        <v>44972</v>
      </c>
      <c r="K774" s="1">
        <v>45000</v>
      </c>
      <c r="L774" s="1">
        <v>45000</v>
      </c>
      <c r="M774" s="2">
        <v>14018.41</v>
      </c>
      <c r="N774" t="s">
        <v>6</v>
      </c>
      <c r="O774" s="12">
        <v>1.09E-2</v>
      </c>
      <c r="P774" t="s">
        <v>109</v>
      </c>
      <c r="Q774" s="4"/>
      <c r="R774" s="1">
        <v>45000</v>
      </c>
      <c r="S774" s="1">
        <v>44972</v>
      </c>
      <c r="T774" s="1">
        <v>45000</v>
      </c>
      <c r="U774" s="1">
        <v>45000</v>
      </c>
      <c r="V774" s="5">
        <v>8.3333333333333329E-2</v>
      </c>
      <c r="W774">
        <v>30</v>
      </c>
      <c r="X774" s="6">
        <v>0</v>
      </c>
      <c r="Y774" s="6">
        <v>0</v>
      </c>
      <c r="Z774" s="6">
        <v>-12.733389083333332</v>
      </c>
      <c r="AA774" s="6">
        <v>-12.733389083333332</v>
      </c>
      <c r="AB774">
        <v>0</v>
      </c>
      <c r="AC774">
        <v>0</v>
      </c>
      <c r="AD774" s="7">
        <v>14018.41</v>
      </c>
      <c r="AE774" s="13">
        <v>1.09E-2</v>
      </c>
      <c r="AF774" s="8">
        <v>0</v>
      </c>
      <c r="AG774" s="6">
        <v>0</v>
      </c>
      <c r="AH774" s="6">
        <v>0</v>
      </c>
      <c r="AI774" s="9">
        <v>-12.733389083333332</v>
      </c>
      <c r="AJ774" t="s">
        <v>6</v>
      </c>
      <c r="AO774" s="9">
        <f t="shared" si="253"/>
        <v>-12.733389083333332</v>
      </c>
      <c r="AP774" s="37">
        <f t="shared" si="255"/>
        <v>-12.733389083333332</v>
      </c>
      <c r="AQ774" s="9">
        <f t="shared" si="254"/>
        <v>-12.733389083333332</v>
      </c>
      <c r="AT774" s="10"/>
      <c r="BU774" s="1"/>
      <c r="CC774" s="11"/>
      <c r="CD774" s="11"/>
    </row>
    <row r="775" spans="1:82" ht="15" customHeight="1" x14ac:dyDescent="0.25">
      <c r="A775">
        <v>12623</v>
      </c>
      <c r="B775" t="s">
        <v>1520</v>
      </c>
      <c r="C775" t="s">
        <v>1521</v>
      </c>
      <c r="D775">
        <v>30452</v>
      </c>
      <c r="E775" t="s">
        <v>127</v>
      </c>
      <c r="F775" t="s">
        <v>3</v>
      </c>
      <c r="G775" t="s">
        <v>4</v>
      </c>
      <c r="H775" t="s">
        <v>5</v>
      </c>
      <c r="I775" s="1"/>
      <c r="J775" s="1">
        <v>45000</v>
      </c>
      <c r="K775" s="1">
        <v>45031</v>
      </c>
      <c r="L775" s="1">
        <v>45031</v>
      </c>
      <c r="M775" s="2">
        <v>10518.6</v>
      </c>
      <c r="N775" t="s">
        <v>6</v>
      </c>
      <c r="O775" s="12">
        <v>1.09E-2</v>
      </c>
      <c r="P775" t="s">
        <v>109</v>
      </c>
      <c r="Q775" s="4"/>
      <c r="R775" s="1">
        <v>45031</v>
      </c>
      <c r="S775" s="1">
        <v>45000</v>
      </c>
      <c r="T775" s="1">
        <v>45031</v>
      </c>
      <c r="U775" s="1">
        <v>45031</v>
      </c>
      <c r="V775" s="5">
        <v>8.3333333333333329E-2</v>
      </c>
      <c r="W775">
        <v>30</v>
      </c>
      <c r="X775" s="6">
        <v>0</v>
      </c>
      <c r="Y775" s="6">
        <v>0</v>
      </c>
      <c r="Z775" s="6">
        <v>-9.5543949999999995</v>
      </c>
      <c r="AA775" s="6">
        <v>-9.5543949999999995</v>
      </c>
      <c r="AB775">
        <v>0</v>
      </c>
      <c r="AC775">
        <v>0</v>
      </c>
      <c r="AD775" s="7">
        <v>10518.6</v>
      </c>
      <c r="AE775" s="13">
        <v>1.09E-2</v>
      </c>
      <c r="AF775" s="8">
        <v>0</v>
      </c>
      <c r="AG775" s="6">
        <v>0</v>
      </c>
      <c r="AH775" s="6">
        <v>0</v>
      </c>
      <c r="AI775" s="9">
        <v>-9.5543949999999995</v>
      </c>
      <c r="AJ775" t="s">
        <v>6</v>
      </c>
      <c r="AO775" s="9">
        <f t="shared" si="253"/>
        <v>-9.5543949999999995</v>
      </c>
      <c r="AP775" s="37">
        <f t="shared" si="255"/>
        <v>-9.5543949999999995</v>
      </c>
      <c r="AQ775" s="9">
        <f t="shared" si="254"/>
        <v>-9.5543949999999995</v>
      </c>
      <c r="AT775" s="10"/>
      <c r="BU775" s="1"/>
      <c r="CC775" s="11"/>
      <c r="CD775" s="11"/>
    </row>
    <row r="776" spans="1:82" ht="15" customHeight="1" x14ac:dyDescent="0.25">
      <c r="A776">
        <v>12624</v>
      </c>
      <c r="B776" t="s">
        <v>1520</v>
      </c>
      <c r="C776" t="s">
        <v>1521</v>
      </c>
      <c r="D776">
        <v>30452</v>
      </c>
      <c r="E776" t="s">
        <v>127</v>
      </c>
      <c r="F776" t="s">
        <v>3</v>
      </c>
      <c r="G776" t="s">
        <v>4</v>
      </c>
      <c r="H776" t="s">
        <v>5</v>
      </c>
      <c r="I776" s="1"/>
      <c r="J776" s="1">
        <v>45031</v>
      </c>
      <c r="K776" s="1">
        <v>45061</v>
      </c>
      <c r="L776" s="1">
        <v>45061</v>
      </c>
      <c r="M776" s="2">
        <v>7015.6</v>
      </c>
      <c r="N776" t="s">
        <v>6</v>
      </c>
      <c r="O776" s="12">
        <v>1.09E-2</v>
      </c>
      <c r="P776" t="s">
        <v>109</v>
      </c>
      <c r="Q776" s="4"/>
      <c r="R776" s="1">
        <v>45061</v>
      </c>
      <c r="S776" s="1">
        <v>45031</v>
      </c>
      <c r="T776" s="1">
        <v>45061</v>
      </c>
      <c r="U776" s="1">
        <v>45061</v>
      </c>
      <c r="V776" s="5">
        <v>8.3333333333333329E-2</v>
      </c>
      <c r="W776">
        <v>30</v>
      </c>
      <c r="X776" s="6">
        <v>0</v>
      </c>
      <c r="Y776" s="6">
        <v>0</v>
      </c>
      <c r="Z776" s="6">
        <v>-6.3725033333333325</v>
      </c>
      <c r="AA776" s="6">
        <v>-6.3725033333333325</v>
      </c>
      <c r="AB776">
        <v>0</v>
      </c>
      <c r="AC776">
        <v>0</v>
      </c>
      <c r="AD776" s="7">
        <v>7015.6</v>
      </c>
      <c r="AE776" s="13">
        <v>1.09E-2</v>
      </c>
      <c r="AF776" s="8">
        <v>0</v>
      </c>
      <c r="AG776" s="6">
        <v>0</v>
      </c>
      <c r="AH776" s="6">
        <v>0</v>
      </c>
      <c r="AI776" s="9">
        <v>-6.3725033333333325</v>
      </c>
      <c r="AJ776" t="s">
        <v>6</v>
      </c>
      <c r="AO776" s="9">
        <f t="shared" si="253"/>
        <v>-6.3725033333333325</v>
      </c>
      <c r="AP776" s="37">
        <f t="shared" si="255"/>
        <v>-6.3725033333333325</v>
      </c>
      <c r="AQ776" s="9">
        <f t="shared" si="254"/>
        <v>-6.3725033333333325</v>
      </c>
      <c r="AT776" s="10"/>
      <c r="BU776" s="1"/>
      <c r="CC776" s="11"/>
      <c r="CD776" s="11"/>
    </row>
    <row r="777" spans="1:82" ht="15" customHeight="1" x14ac:dyDescent="0.25">
      <c r="A777">
        <v>12625</v>
      </c>
      <c r="B777" t="s">
        <v>1520</v>
      </c>
      <c r="C777" t="s">
        <v>1521</v>
      </c>
      <c r="D777">
        <v>30452</v>
      </c>
      <c r="E777" t="s">
        <v>127</v>
      </c>
      <c r="F777" t="s">
        <v>3</v>
      </c>
      <c r="G777" t="s">
        <v>4</v>
      </c>
      <c r="H777" t="s">
        <v>5</v>
      </c>
      <c r="I777" s="1"/>
      <c r="J777" s="1">
        <v>45061</v>
      </c>
      <c r="K777" s="1">
        <v>45092</v>
      </c>
      <c r="L777" s="1">
        <v>45092</v>
      </c>
      <c r="M777" s="2">
        <v>3509.4</v>
      </c>
      <c r="N777" t="s">
        <v>6</v>
      </c>
      <c r="O777" s="12">
        <v>1.09E-2</v>
      </c>
      <c r="P777" t="s">
        <v>109</v>
      </c>
      <c r="Q777" s="4"/>
      <c r="R777" s="1">
        <v>45092</v>
      </c>
      <c r="S777" s="1">
        <v>45061</v>
      </c>
      <c r="T777" s="1">
        <v>45092</v>
      </c>
      <c r="U777" s="1">
        <v>45092</v>
      </c>
      <c r="V777" s="5">
        <v>8.3333333333333329E-2</v>
      </c>
      <c r="W777">
        <v>30</v>
      </c>
      <c r="X777" s="6">
        <v>0</v>
      </c>
      <c r="Y777" s="6">
        <v>0</v>
      </c>
      <c r="Z777" s="6">
        <v>-3.1877049999999998</v>
      </c>
      <c r="AA777" s="6">
        <v>-3.1877049999999998</v>
      </c>
      <c r="AB777">
        <v>0</v>
      </c>
      <c r="AC777">
        <v>0</v>
      </c>
      <c r="AD777" s="7">
        <v>3509.4</v>
      </c>
      <c r="AE777" s="13">
        <v>1.09E-2</v>
      </c>
      <c r="AF777" s="8">
        <v>0</v>
      </c>
      <c r="AG777" s="6">
        <v>0</v>
      </c>
      <c r="AH777" s="6">
        <v>0</v>
      </c>
      <c r="AI777" s="9">
        <v>-3.1877049999999998</v>
      </c>
      <c r="AJ777" t="s">
        <v>6</v>
      </c>
      <c r="AO777" s="9">
        <f t="shared" si="253"/>
        <v>-3.1877049999999998</v>
      </c>
      <c r="AP777" s="37">
        <f t="shared" si="255"/>
        <v>-3.1877049999999998</v>
      </c>
      <c r="AQ777" s="9">
        <f t="shared" si="254"/>
        <v>-3.1877049999999998</v>
      </c>
      <c r="AT777" s="10"/>
      <c r="BU777" s="1"/>
      <c r="CC777" s="11"/>
      <c r="CD777" s="11"/>
    </row>
    <row r="778" spans="1:82" ht="15" customHeight="1" x14ac:dyDescent="0.25">
      <c r="A778">
        <v>12739</v>
      </c>
      <c r="B778" t="s">
        <v>854</v>
      </c>
      <c r="C778" t="s">
        <v>855</v>
      </c>
      <c r="D778">
        <v>30454</v>
      </c>
      <c r="E778" t="s">
        <v>2</v>
      </c>
      <c r="F778" t="s">
        <v>3</v>
      </c>
      <c r="G778" t="s">
        <v>4</v>
      </c>
      <c r="H778" t="s">
        <v>226</v>
      </c>
      <c r="I778" s="1">
        <v>44924</v>
      </c>
      <c r="J778" s="1">
        <v>44927</v>
      </c>
      <c r="K778" s="1">
        <v>45017</v>
      </c>
      <c r="L778" s="1">
        <v>45017</v>
      </c>
      <c r="M778" s="2">
        <v>8529166.6999999993</v>
      </c>
      <c r="N778" t="s">
        <v>6</v>
      </c>
      <c r="O778" s="12" t="s">
        <v>7</v>
      </c>
      <c r="P778" t="s">
        <v>8</v>
      </c>
      <c r="Q778" s="4">
        <v>1.4999999999999999E-2</v>
      </c>
      <c r="R778" s="1">
        <v>44924</v>
      </c>
      <c r="S778" s="1">
        <v>44927</v>
      </c>
      <c r="T778" s="1">
        <v>45017</v>
      </c>
      <c r="U778" s="1">
        <v>45017</v>
      </c>
      <c r="V778" s="5">
        <v>0.25</v>
      </c>
      <c r="W778">
        <v>90</v>
      </c>
      <c r="X778" s="6">
        <v>0</v>
      </c>
      <c r="Y778" s="6">
        <v>0</v>
      </c>
      <c r="Z778" s="6">
        <v>-46569.250181999996</v>
      </c>
      <c r="AA778" s="6">
        <v>-46569.250181999996</v>
      </c>
      <c r="AB778">
        <v>0</v>
      </c>
      <c r="AC778">
        <v>0</v>
      </c>
      <c r="AD778" s="7">
        <v>8529166.6999999993</v>
      </c>
      <c r="AE778" s="13">
        <v>2.1840000000000002E-2</v>
      </c>
      <c r="AF778" s="8">
        <v>1.4999999999999999E-2</v>
      </c>
      <c r="AG778" s="6">
        <v>0</v>
      </c>
      <c r="AH778" s="6">
        <v>-31984.375124999995</v>
      </c>
      <c r="AI778" s="9">
        <v>-78553.625306999995</v>
      </c>
      <c r="AJ778" t="s">
        <v>6</v>
      </c>
      <c r="AK778">
        <f t="shared" ref="AK778:AK779" si="256">VLOOKUP(I778,$AR$3:$AS$604,2,FALSE)</f>
        <v>2.1840000000000002</v>
      </c>
      <c r="AL778" s="8">
        <f t="shared" ref="AL778:AL779" si="257">AK778/100+$AT$1</f>
        <v>3.184E-2</v>
      </c>
      <c r="AM778" s="35">
        <f t="shared" ref="AM778:AM779" si="258">AK778/100-$AT$1</f>
        <v>1.1840000000000002E-2</v>
      </c>
      <c r="AN778" s="4">
        <f t="shared" ref="AN778:AN779" si="259">IF(AND(RIGHT(O778,3)="Max",AM778&lt;0%),0%,AM778)</f>
        <v>1.1840000000000002E-2</v>
      </c>
      <c r="AO778" s="36">
        <f t="shared" ref="AO778:AO779" si="260">-(((AL778+AF778)*AD778*V778))</f>
        <v>-99876.542056999984</v>
      </c>
      <c r="AP778" s="37">
        <f t="shared" si="255"/>
        <v>-78553.625306999995</v>
      </c>
      <c r="AQ778" s="36">
        <f t="shared" ref="AQ778:AQ779" si="261">-(((AN778+AF778)*AD778*V778))</f>
        <v>-57230.708556999998</v>
      </c>
      <c r="AT778" s="10"/>
      <c r="BU778" s="1"/>
      <c r="CC778" s="11"/>
      <c r="CD778" s="11"/>
    </row>
    <row r="779" spans="1:82" ht="15" customHeight="1" x14ac:dyDescent="0.25">
      <c r="A779">
        <v>12794</v>
      </c>
      <c r="B779" t="s">
        <v>1522</v>
      </c>
      <c r="C779" t="s">
        <v>1523</v>
      </c>
      <c r="D779">
        <v>30456</v>
      </c>
      <c r="E779" t="s">
        <v>2</v>
      </c>
      <c r="F779" t="s">
        <v>3</v>
      </c>
      <c r="G779" t="s">
        <v>4</v>
      </c>
      <c r="H779" t="s">
        <v>226</v>
      </c>
      <c r="I779" s="1">
        <v>45012</v>
      </c>
      <c r="J779" s="1">
        <v>45014</v>
      </c>
      <c r="K779" s="1">
        <v>45106</v>
      </c>
      <c r="L779" s="1">
        <v>45106</v>
      </c>
      <c r="M779" s="2">
        <v>6063000</v>
      </c>
      <c r="N779" t="s">
        <v>6</v>
      </c>
      <c r="O779" s="12" t="s">
        <v>7</v>
      </c>
      <c r="P779" t="s">
        <v>8</v>
      </c>
      <c r="Q779" s="4">
        <v>1.2500000000000001E-2</v>
      </c>
      <c r="R779" s="1">
        <v>45012</v>
      </c>
      <c r="S779" s="1">
        <v>45014</v>
      </c>
      <c r="T779" s="1">
        <v>45106</v>
      </c>
      <c r="U779" s="1">
        <v>45106</v>
      </c>
      <c r="V779" s="5">
        <v>0.25555555555555554</v>
      </c>
      <c r="W779">
        <v>92</v>
      </c>
      <c r="X779" s="6">
        <v>0</v>
      </c>
      <c r="Y779" s="6">
        <v>0</v>
      </c>
      <c r="Z779" s="6">
        <v>-46668.931999999993</v>
      </c>
      <c r="AA779" s="6">
        <v>-46668.931999999993</v>
      </c>
      <c r="AB779">
        <v>0</v>
      </c>
      <c r="AC779">
        <v>0</v>
      </c>
      <c r="AD779" s="7">
        <v>6063000</v>
      </c>
      <c r="AE779" s="13">
        <v>3.0120000000000001E-2</v>
      </c>
      <c r="AF779" s="8">
        <v>1.2500000000000001E-2</v>
      </c>
      <c r="AG779" s="6">
        <v>0</v>
      </c>
      <c r="AH779" s="6">
        <v>-19367.916666666664</v>
      </c>
      <c r="AI779" s="9">
        <v>-66036.848666666658</v>
      </c>
      <c r="AJ779" t="s">
        <v>6</v>
      </c>
      <c r="AK779">
        <f t="shared" si="256"/>
        <v>3.012</v>
      </c>
      <c r="AL779" s="8">
        <f t="shared" si="257"/>
        <v>4.0120000000000003E-2</v>
      </c>
      <c r="AM779" s="35">
        <f t="shared" si="258"/>
        <v>2.0119999999999999E-2</v>
      </c>
      <c r="AN779" s="4">
        <f t="shared" si="259"/>
        <v>2.0119999999999999E-2</v>
      </c>
      <c r="AO779" s="36">
        <f t="shared" si="260"/>
        <v>-81531.181999999986</v>
      </c>
      <c r="AP779" s="37">
        <f t="shared" si="255"/>
        <v>-66036.848666666658</v>
      </c>
      <c r="AQ779" s="36">
        <f t="shared" si="261"/>
        <v>-50542.515333333322</v>
      </c>
      <c r="AT779" s="10"/>
      <c r="BU779" s="1"/>
      <c r="CC779" s="11"/>
      <c r="CD779" s="11"/>
    </row>
    <row r="780" spans="1:82" ht="15" customHeight="1" x14ac:dyDescent="0.25">
      <c r="A780">
        <v>13458</v>
      </c>
      <c r="B780" t="s">
        <v>856</v>
      </c>
      <c r="C780" t="s">
        <v>857</v>
      </c>
      <c r="D780">
        <v>30461</v>
      </c>
      <c r="E780" t="s">
        <v>127</v>
      </c>
      <c r="F780" t="s">
        <v>3</v>
      </c>
      <c r="G780" t="s">
        <v>4</v>
      </c>
      <c r="H780" t="s">
        <v>266</v>
      </c>
      <c r="I780" s="1"/>
      <c r="J780" s="1">
        <v>45017</v>
      </c>
      <c r="K780" s="1">
        <v>45046</v>
      </c>
      <c r="L780" s="1">
        <v>45046</v>
      </c>
      <c r="M780" s="2">
        <v>346649.59</v>
      </c>
      <c r="N780" t="s">
        <v>6</v>
      </c>
      <c r="O780" s="12">
        <v>3.1E-2</v>
      </c>
      <c r="P780" t="s">
        <v>8</v>
      </c>
      <c r="Q780" s="4"/>
      <c r="R780" s="1">
        <v>45046</v>
      </c>
      <c r="S780" s="1">
        <v>45017</v>
      </c>
      <c r="T780" s="1">
        <v>45046</v>
      </c>
      <c r="U780" s="1">
        <v>45046</v>
      </c>
      <c r="V780" s="5">
        <v>8.0555555555555561E-2</v>
      </c>
      <c r="W780">
        <v>29</v>
      </c>
      <c r="X780" s="6">
        <v>0</v>
      </c>
      <c r="Y780" s="6">
        <v>0</v>
      </c>
      <c r="Z780" s="6">
        <v>-865.66105947222229</v>
      </c>
      <c r="AA780" s="6">
        <v>-865.66105947222229</v>
      </c>
      <c r="AB780">
        <v>0</v>
      </c>
      <c r="AC780">
        <v>0</v>
      </c>
      <c r="AD780" s="7">
        <v>346649.59</v>
      </c>
      <c r="AE780" s="13">
        <v>3.1E-2</v>
      </c>
      <c r="AF780" s="8">
        <v>0</v>
      </c>
      <c r="AG780" s="6">
        <v>0</v>
      </c>
      <c r="AH780" s="6">
        <v>0</v>
      </c>
      <c r="AI780" s="9">
        <v>-865.66105947222229</v>
      </c>
      <c r="AJ780" t="s">
        <v>6</v>
      </c>
      <c r="AO780" s="9">
        <f t="shared" ref="AO780:AO782" si="262">AI780</f>
        <v>-865.66105947222229</v>
      </c>
      <c r="AP780" s="37">
        <f t="shared" si="255"/>
        <v>-865.66105947222229</v>
      </c>
      <c r="AQ780" s="9">
        <f t="shared" ref="AQ780:AQ782" si="263">AI780</f>
        <v>-865.66105947222229</v>
      </c>
      <c r="AT780" s="10"/>
      <c r="BU780" s="1"/>
      <c r="CC780" s="11"/>
      <c r="CD780" s="11"/>
    </row>
    <row r="781" spans="1:82" ht="15" customHeight="1" x14ac:dyDescent="0.25">
      <c r="A781">
        <v>13459</v>
      </c>
      <c r="B781" t="s">
        <v>856</v>
      </c>
      <c r="C781" t="s">
        <v>857</v>
      </c>
      <c r="D781">
        <v>30461</v>
      </c>
      <c r="E781" t="s">
        <v>127</v>
      </c>
      <c r="F781" t="s">
        <v>3</v>
      </c>
      <c r="G781" t="s">
        <v>4</v>
      </c>
      <c r="H781" t="s">
        <v>266</v>
      </c>
      <c r="I781" s="1"/>
      <c r="J781" s="1">
        <v>45046</v>
      </c>
      <c r="K781" s="1">
        <v>45076</v>
      </c>
      <c r="L781" s="1">
        <v>45076</v>
      </c>
      <c r="M781" s="2">
        <v>337471.15</v>
      </c>
      <c r="N781" t="s">
        <v>6</v>
      </c>
      <c r="O781" s="12">
        <v>3.1E-2</v>
      </c>
      <c r="P781" t="s">
        <v>8</v>
      </c>
      <c r="Q781" s="4"/>
      <c r="R781" s="1">
        <v>45076</v>
      </c>
      <c r="S781" s="1">
        <v>45046</v>
      </c>
      <c r="T781" s="1">
        <v>45076</v>
      </c>
      <c r="U781" s="1">
        <v>45076</v>
      </c>
      <c r="V781" s="5">
        <v>8.3333333333333329E-2</v>
      </c>
      <c r="W781">
        <v>30</v>
      </c>
      <c r="X781" s="6">
        <v>0</v>
      </c>
      <c r="Y781" s="6">
        <v>0</v>
      </c>
      <c r="Z781" s="6">
        <v>-871.80047083333341</v>
      </c>
      <c r="AA781" s="6">
        <v>-871.80047083333341</v>
      </c>
      <c r="AB781">
        <v>0</v>
      </c>
      <c r="AC781">
        <v>0</v>
      </c>
      <c r="AD781" s="7">
        <v>337471.15</v>
      </c>
      <c r="AE781" s="13">
        <v>3.1E-2</v>
      </c>
      <c r="AF781" s="8">
        <v>0</v>
      </c>
      <c r="AG781" s="6">
        <v>0</v>
      </c>
      <c r="AH781" s="6">
        <v>0</v>
      </c>
      <c r="AI781" s="9">
        <v>-871.80047083333341</v>
      </c>
      <c r="AJ781" t="s">
        <v>6</v>
      </c>
      <c r="AO781" s="9">
        <f t="shared" si="262"/>
        <v>-871.80047083333341</v>
      </c>
      <c r="AP781" s="37">
        <f t="shared" si="255"/>
        <v>-871.80047083333341</v>
      </c>
      <c r="AQ781" s="9">
        <f t="shared" si="263"/>
        <v>-871.80047083333341</v>
      </c>
      <c r="AT781" s="10"/>
      <c r="BU781" s="1"/>
      <c r="CC781" s="11"/>
      <c r="CD781" s="11"/>
    </row>
    <row r="782" spans="1:82" ht="15" customHeight="1" x14ac:dyDescent="0.25">
      <c r="A782">
        <v>13460</v>
      </c>
      <c r="B782" t="s">
        <v>856</v>
      </c>
      <c r="C782" t="s">
        <v>857</v>
      </c>
      <c r="D782">
        <v>30461</v>
      </c>
      <c r="E782" t="s">
        <v>127</v>
      </c>
      <c r="F782" t="s">
        <v>3</v>
      </c>
      <c r="G782" t="s">
        <v>4</v>
      </c>
      <c r="H782" t="s">
        <v>266</v>
      </c>
      <c r="I782" s="1"/>
      <c r="J782" s="1">
        <v>45076</v>
      </c>
      <c r="K782" s="1">
        <v>45107</v>
      </c>
      <c r="L782" s="1">
        <v>45107</v>
      </c>
      <c r="M782" s="2">
        <v>328239.09000000003</v>
      </c>
      <c r="N782" t="s">
        <v>6</v>
      </c>
      <c r="O782" s="12">
        <v>3.1E-2</v>
      </c>
      <c r="P782" t="s">
        <v>8</v>
      </c>
      <c r="Q782" s="4"/>
      <c r="R782" s="1">
        <v>45107</v>
      </c>
      <c r="S782" s="1">
        <v>45076</v>
      </c>
      <c r="T782" s="1">
        <v>45107</v>
      </c>
      <c r="U782" s="1">
        <v>45107</v>
      </c>
      <c r="V782" s="5">
        <v>8.611111111111111E-2</v>
      </c>
      <c r="W782">
        <v>31</v>
      </c>
      <c r="X782" s="6">
        <v>0</v>
      </c>
      <c r="Y782" s="6">
        <v>0</v>
      </c>
      <c r="Z782" s="6">
        <v>-876.21601525000005</v>
      </c>
      <c r="AA782" s="6">
        <v>-876.21601525000005</v>
      </c>
      <c r="AB782">
        <v>0</v>
      </c>
      <c r="AC782">
        <v>0</v>
      </c>
      <c r="AD782" s="7">
        <v>328239.09000000003</v>
      </c>
      <c r="AE782" s="13">
        <v>3.1E-2</v>
      </c>
      <c r="AF782" s="8">
        <v>0</v>
      </c>
      <c r="AG782" s="6">
        <v>0</v>
      </c>
      <c r="AH782" s="6">
        <v>0</v>
      </c>
      <c r="AI782" s="9">
        <v>-876.21601525000005</v>
      </c>
      <c r="AJ782" t="s">
        <v>6</v>
      </c>
      <c r="AO782" s="9">
        <f t="shared" si="262"/>
        <v>-876.21601525000005</v>
      </c>
      <c r="AP782" s="37">
        <f t="shared" si="255"/>
        <v>-876.21601525000005</v>
      </c>
      <c r="AQ782" s="9">
        <f t="shared" si="263"/>
        <v>-876.21601525000005</v>
      </c>
      <c r="AT782" s="10"/>
      <c r="BU782" s="1"/>
      <c r="CC782" s="11"/>
      <c r="CD782" s="11"/>
    </row>
    <row r="783" spans="1:82" ht="15" customHeight="1" x14ac:dyDescent="0.25">
      <c r="A783">
        <v>13494</v>
      </c>
      <c r="B783" t="s">
        <v>858</v>
      </c>
      <c r="C783" t="s">
        <v>859</v>
      </c>
      <c r="D783">
        <v>30462</v>
      </c>
      <c r="E783" t="s">
        <v>2</v>
      </c>
      <c r="F783" t="s">
        <v>3</v>
      </c>
      <c r="G783" t="s">
        <v>4</v>
      </c>
      <c r="H783" t="s">
        <v>266</v>
      </c>
      <c r="I783" s="1">
        <v>45015</v>
      </c>
      <c r="J783" s="1">
        <v>45017</v>
      </c>
      <c r="K783" s="1">
        <v>45092</v>
      </c>
      <c r="L783" s="1">
        <v>45092</v>
      </c>
      <c r="M783" s="2">
        <v>775000</v>
      </c>
      <c r="N783" t="s">
        <v>6</v>
      </c>
      <c r="O783" t="s">
        <v>15</v>
      </c>
      <c r="P783" t="s">
        <v>8</v>
      </c>
      <c r="Q783" s="4"/>
      <c r="R783" s="1">
        <v>45015</v>
      </c>
      <c r="S783" s="1">
        <v>45017</v>
      </c>
      <c r="T783" s="1">
        <v>45092</v>
      </c>
      <c r="U783" s="1">
        <v>45092</v>
      </c>
      <c r="V783" s="5">
        <v>0.20833333333333334</v>
      </c>
      <c r="W783">
        <v>75</v>
      </c>
      <c r="X783" s="6">
        <v>0</v>
      </c>
      <c r="Y783" s="6">
        <v>0</v>
      </c>
      <c r="Z783" s="6">
        <v>-4927.7083333333339</v>
      </c>
      <c r="AA783" s="6">
        <v>-4927.7083333333339</v>
      </c>
      <c r="AB783">
        <v>0</v>
      </c>
      <c r="AC783">
        <v>0</v>
      </c>
      <c r="AD783" s="7">
        <v>775000</v>
      </c>
      <c r="AE783" s="13">
        <v>3.0520000000000002E-2</v>
      </c>
      <c r="AF783" s="8">
        <v>0</v>
      </c>
      <c r="AG783" s="6">
        <v>0</v>
      </c>
      <c r="AH783" s="6">
        <v>0</v>
      </c>
      <c r="AI783" s="9">
        <v>-4927.7083333333339</v>
      </c>
      <c r="AJ783" t="s">
        <v>6</v>
      </c>
      <c r="AK783">
        <f t="shared" ref="AK783:AK790" si="264">VLOOKUP(I783,$AR$3:$AS$604,2,FALSE)</f>
        <v>3.052</v>
      </c>
      <c r="AL783" s="8">
        <f t="shared" ref="AL783:AL790" si="265">AK783/100+$AT$1</f>
        <v>4.052E-2</v>
      </c>
      <c r="AM783" s="35">
        <f t="shared" ref="AM783:AM790" si="266">AK783/100-$AT$1</f>
        <v>2.0520000000000004E-2</v>
      </c>
      <c r="AN783" s="4">
        <f t="shared" ref="AN783:AN790" si="267">IF(AND(RIGHT(O783,3)="Max",AM783&lt;0%),0%,AM783)</f>
        <v>2.0520000000000004E-2</v>
      </c>
      <c r="AO783" s="36">
        <f t="shared" ref="AO783:AO790" si="268">-(((AL783+AF783)*AD783*V783))</f>
        <v>-6542.291666666667</v>
      </c>
      <c r="AP783" s="37">
        <f t="shared" si="255"/>
        <v>-4927.7083333333339</v>
      </c>
      <c r="AQ783" s="36">
        <f t="shared" ref="AQ783:AQ790" si="269">-(((AN783+AF783)*AD783*V783))</f>
        <v>-3313.1250000000005</v>
      </c>
      <c r="AT783" s="10"/>
      <c r="BU783" s="1"/>
      <c r="CC783" s="11"/>
      <c r="CD783" s="11"/>
    </row>
    <row r="784" spans="1:82" ht="15" customHeight="1" x14ac:dyDescent="0.25">
      <c r="A784">
        <v>14478</v>
      </c>
      <c r="B784" t="s">
        <v>860</v>
      </c>
      <c r="C784" t="s">
        <v>861</v>
      </c>
      <c r="D784">
        <v>30478</v>
      </c>
      <c r="E784" t="s">
        <v>2</v>
      </c>
      <c r="F784" t="s">
        <v>3</v>
      </c>
      <c r="G784" t="s">
        <v>4</v>
      </c>
      <c r="H784" t="s">
        <v>56</v>
      </c>
      <c r="I784" s="1">
        <v>45014</v>
      </c>
      <c r="J784" s="1">
        <v>45016</v>
      </c>
      <c r="K784" s="1">
        <v>45107</v>
      </c>
      <c r="L784" s="1">
        <v>45107</v>
      </c>
      <c r="M784" s="2">
        <v>25422199.109999999</v>
      </c>
      <c r="N784" t="s">
        <v>6</v>
      </c>
      <c r="O784" t="s">
        <v>7</v>
      </c>
      <c r="P784" t="s">
        <v>8</v>
      </c>
      <c r="Q784" s="4">
        <v>1.0500000000000001E-2</v>
      </c>
      <c r="R784" s="1">
        <v>45014</v>
      </c>
      <c r="S784" s="1">
        <v>45016</v>
      </c>
      <c r="T784" s="1">
        <v>45107</v>
      </c>
      <c r="U784" s="1">
        <v>45107</v>
      </c>
      <c r="V784" s="5">
        <v>0.25277777777777777</v>
      </c>
      <c r="W784">
        <v>91</v>
      </c>
      <c r="X784" s="6">
        <v>0</v>
      </c>
      <c r="Y784" s="6">
        <v>0</v>
      </c>
      <c r="Z784" s="6">
        <v>-193748.93496708747</v>
      </c>
      <c r="AA784" s="6">
        <v>-193748.93496708747</v>
      </c>
      <c r="AB784">
        <v>0</v>
      </c>
      <c r="AC784">
        <v>0</v>
      </c>
      <c r="AD784" s="7">
        <v>25422199.109999999</v>
      </c>
      <c r="AE784" s="13">
        <v>3.015E-2</v>
      </c>
      <c r="AF784" s="8">
        <v>1.0500000000000001E-2</v>
      </c>
      <c r="AG784" s="6">
        <v>0</v>
      </c>
      <c r="AH784" s="6">
        <v>-67474.753471125005</v>
      </c>
      <c r="AI784" s="9">
        <v>-261223.68843821247</v>
      </c>
      <c r="AJ784" t="s">
        <v>6</v>
      </c>
      <c r="AK784">
        <f t="shared" si="264"/>
        <v>3.0150000000000001</v>
      </c>
      <c r="AL784" s="8">
        <f t="shared" si="265"/>
        <v>4.0149999999999998E-2</v>
      </c>
      <c r="AM784" s="35">
        <f t="shared" si="266"/>
        <v>2.0150000000000001E-2</v>
      </c>
      <c r="AN784" s="4">
        <f t="shared" si="267"/>
        <v>2.0150000000000001E-2</v>
      </c>
      <c r="AO784" s="36">
        <f t="shared" si="268"/>
        <v>-325485.35841071251</v>
      </c>
      <c r="AP784" s="37">
        <f t="shared" si="255"/>
        <v>-261223.68843821247</v>
      </c>
      <c r="AQ784" s="36">
        <f t="shared" si="269"/>
        <v>-196962.01846571249</v>
      </c>
      <c r="AT784" s="10"/>
      <c r="BU784" s="1"/>
      <c r="CC784" s="11"/>
      <c r="CD784" s="11"/>
    </row>
    <row r="785" spans="1:82" ht="15" customHeight="1" x14ac:dyDescent="0.25">
      <c r="A785">
        <v>14970</v>
      </c>
      <c r="B785" t="s">
        <v>862</v>
      </c>
      <c r="C785" t="s">
        <v>863</v>
      </c>
      <c r="D785">
        <v>30500</v>
      </c>
      <c r="E785" t="s">
        <v>2</v>
      </c>
      <c r="F785" t="s">
        <v>3</v>
      </c>
      <c r="G785" t="s">
        <v>4</v>
      </c>
      <c r="H785" t="s">
        <v>56</v>
      </c>
      <c r="I785" s="1">
        <v>44924</v>
      </c>
      <c r="J785" s="1">
        <v>44927</v>
      </c>
      <c r="K785" s="1">
        <v>45017</v>
      </c>
      <c r="L785" s="1">
        <v>45017</v>
      </c>
      <c r="M785" s="2">
        <v>13506281.1</v>
      </c>
      <c r="N785" t="s">
        <v>6</v>
      </c>
      <c r="O785" t="s">
        <v>15</v>
      </c>
      <c r="P785" t="s">
        <v>8</v>
      </c>
      <c r="Q785" s="4"/>
      <c r="R785" s="1">
        <v>44924</v>
      </c>
      <c r="S785" s="1">
        <v>44927</v>
      </c>
      <c r="T785" s="1">
        <v>45017</v>
      </c>
      <c r="U785" s="1">
        <v>45017</v>
      </c>
      <c r="V785" s="5">
        <v>0.25</v>
      </c>
      <c r="W785">
        <v>90</v>
      </c>
      <c r="X785" s="6">
        <v>0</v>
      </c>
      <c r="Y785" s="6">
        <v>0</v>
      </c>
      <c r="Z785" s="6">
        <v>-73744.294806000005</v>
      </c>
      <c r="AA785" s="6">
        <v>-73744.294806000005</v>
      </c>
      <c r="AB785">
        <v>0</v>
      </c>
      <c r="AC785">
        <v>0</v>
      </c>
      <c r="AD785" s="7">
        <v>13506281.1</v>
      </c>
      <c r="AE785" s="13">
        <v>2.1840000000000002E-2</v>
      </c>
      <c r="AF785" s="8">
        <v>0</v>
      </c>
      <c r="AG785" s="6">
        <v>0</v>
      </c>
      <c r="AH785" s="6">
        <v>0</v>
      </c>
      <c r="AI785" s="9">
        <v>-73744.294806000005</v>
      </c>
      <c r="AJ785" t="s">
        <v>6</v>
      </c>
      <c r="AK785">
        <f t="shared" si="264"/>
        <v>2.1840000000000002</v>
      </c>
      <c r="AL785" s="8">
        <f t="shared" si="265"/>
        <v>3.184E-2</v>
      </c>
      <c r="AM785" s="35">
        <f t="shared" si="266"/>
        <v>1.1840000000000002E-2</v>
      </c>
      <c r="AN785" s="4">
        <f t="shared" si="267"/>
        <v>1.1840000000000002E-2</v>
      </c>
      <c r="AO785" s="36">
        <f t="shared" si="268"/>
        <v>-107509.997556</v>
      </c>
      <c r="AP785" s="37">
        <f t="shared" si="255"/>
        <v>-73744.294806000005</v>
      </c>
      <c r="AQ785" s="36">
        <f t="shared" si="269"/>
        <v>-39978.592056000001</v>
      </c>
      <c r="AT785" s="10"/>
      <c r="BU785" s="1"/>
      <c r="CC785" s="11"/>
      <c r="CD785" s="11"/>
    </row>
    <row r="786" spans="1:82" ht="15" customHeight="1" x14ac:dyDescent="0.25">
      <c r="A786">
        <v>14971</v>
      </c>
      <c r="B786" t="s">
        <v>862</v>
      </c>
      <c r="C786" t="s">
        <v>863</v>
      </c>
      <c r="D786">
        <v>30500</v>
      </c>
      <c r="E786" t="s">
        <v>2</v>
      </c>
      <c r="F786" t="s">
        <v>3</v>
      </c>
      <c r="G786" t="s">
        <v>4</v>
      </c>
      <c r="H786" t="s">
        <v>56</v>
      </c>
      <c r="I786" s="1">
        <v>45013</v>
      </c>
      <c r="J786" s="1">
        <v>45015</v>
      </c>
      <c r="K786" s="1">
        <v>45107</v>
      </c>
      <c r="L786" s="1">
        <v>45107</v>
      </c>
      <c r="M786" s="2">
        <v>13506281.1</v>
      </c>
      <c r="N786" t="s">
        <v>6</v>
      </c>
      <c r="O786" t="s">
        <v>15</v>
      </c>
      <c r="P786" t="s">
        <v>8</v>
      </c>
      <c r="Q786" s="4">
        <v>1.0500000000000001E-2</v>
      </c>
      <c r="R786" s="1">
        <v>45013</v>
      </c>
      <c r="S786" s="1">
        <v>45015</v>
      </c>
      <c r="T786" s="1">
        <v>45107</v>
      </c>
      <c r="U786" s="1">
        <v>45107</v>
      </c>
      <c r="V786" s="5">
        <v>0.25555555555555554</v>
      </c>
      <c r="W786">
        <v>92</v>
      </c>
      <c r="X786" s="6">
        <v>0</v>
      </c>
      <c r="Y786" s="6">
        <v>0</v>
      </c>
      <c r="Z786" s="6">
        <v>-103202.99458299999</v>
      </c>
      <c r="AA786" s="6">
        <v>-103202.99458299999</v>
      </c>
      <c r="AB786">
        <v>0</v>
      </c>
      <c r="AC786">
        <v>0</v>
      </c>
      <c r="AD786" s="7">
        <v>13506281.1</v>
      </c>
      <c r="AE786" s="13">
        <v>2.9900000000000003E-2</v>
      </c>
      <c r="AF786" s="8">
        <v>1.0500000000000001E-2</v>
      </c>
      <c r="AG786" s="6">
        <v>0</v>
      </c>
      <c r="AH786" s="6">
        <v>-36241.854284999994</v>
      </c>
      <c r="AI786" s="9">
        <v>-139444.84886799997</v>
      </c>
      <c r="AJ786" t="s">
        <v>6</v>
      </c>
      <c r="AK786">
        <f t="shared" si="264"/>
        <v>2.99</v>
      </c>
      <c r="AL786" s="8">
        <f t="shared" si="265"/>
        <v>3.9900000000000005E-2</v>
      </c>
      <c r="AM786" s="35">
        <f t="shared" si="266"/>
        <v>1.9900000000000001E-2</v>
      </c>
      <c r="AN786" s="4">
        <f t="shared" si="267"/>
        <v>1.9900000000000001E-2</v>
      </c>
      <c r="AO786" s="36">
        <f t="shared" si="268"/>
        <v>-173960.90056800001</v>
      </c>
      <c r="AP786" s="37">
        <f t="shared" si="255"/>
        <v>-139444.84886799997</v>
      </c>
      <c r="AQ786" s="36">
        <f t="shared" si="269"/>
        <v>-104928.797168</v>
      </c>
      <c r="AT786" s="10"/>
      <c r="BU786" s="1"/>
      <c r="CC786" s="11"/>
      <c r="CD786" s="11"/>
    </row>
    <row r="787" spans="1:82" ht="15" customHeight="1" x14ac:dyDescent="0.25">
      <c r="A787">
        <v>16341</v>
      </c>
      <c r="B787" t="s">
        <v>864</v>
      </c>
      <c r="C787" t="s">
        <v>865</v>
      </c>
      <c r="D787">
        <v>30598</v>
      </c>
      <c r="E787" t="s">
        <v>2</v>
      </c>
      <c r="F787" t="s">
        <v>3</v>
      </c>
      <c r="G787" t="s">
        <v>4</v>
      </c>
      <c r="H787" t="s">
        <v>703</v>
      </c>
      <c r="I787" s="1">
        <v>45015</v>
      </c>
      <c r="J787" s="1">
        <v>45017</v>
      </c>
      <c r="K787" s="1">
        <v>45085</v>
      </c>
      <c r="L787" s="1">
        <v>45085</v>
      </c>
      <c r="M787" s="2">
        <v>11666668</v>
      </c>
      <c r="N787" t="s">
        <v>6</v>
      </c>
      <c r="O787" t="s">
        <v>7</v>
      </c>
      <c r="P787" t="s">
        <v>8</v>
      </c>
      <c r="Q787" s="4"/>
      <c r="R787" s="1">
        <v>45015</v>
      </c>
      <c r="S787" s="1">
        <v>45017</v>
      </c>
      <c r="T787" s="1">
        <v>45085</v>
      </c>
      <c r="U787" s="1">
        <v>45085</v>
      </c>
      <c r="V787" s="5">
        <v>0.18888888888888888</v>
      </c>
      <c r="W787">
        <v>68</v>
      </c>
      <c r="X787" s="6">
        <v>0</v>
      </c>
      <c r="Y787" s="6">
        <v>0</v>
      </c>
      <c r="Z787" s="6">
        <v>-67257.044723555548</v>
      </c>
      <c r="AA787" s="6">
        <v>-67257.044723555548</v>
      </c>
      <c r="AB787">
        <v>0</v>
      </c>
      <c r="AC787">
        <v>0</v>
      </c>
      <c r="AD787" s="7">
        <v>11666668</v>
      </c>
      <c r="AE787" s="13">
        <v>3.0520000000000002E-2</v>
      </c>
      <c r="AF787" s="8">
        <v>0</v>
      </c>
      <c r="AG787" s="6">
        <v>0</v>
      </c>
      <c r="AH787" s="6">
        <v>0</v>
      </c>
      <c r="AI787" s="9">
        <v>-67257.044723555548</v>
      </c>
      <c r="AJ787" t="s">
        <v>6</v>
      </c>
      <c r="AK787">
        <f t="shared" si="264"/>
        <v>3.052</v>
      </c>
      <c r="AL787" s="8">
        <f t="shared" si="265"/>
        <v>4.052E-2</v>
      </c>
      <c r="AM787" s="35">
        <f t="shared" si="266"/>
        <v>2.0520000000000004E-2</v>
      </c>
      <c r="AN787" s="4">
        <f t="shared" si="267"/>
        <v>2.0520000000000004E-2</v>
      </c>
      <c r="AO787" s="36">
        <f t="shared" si="268"/>
        <v>-89294.084279111106</v>
      </c>
      <c r="AP787" s="37">
        <f t="shared" si="255"/>
        <v>-67257.044723555548</v>
      </c>
      <c r="AQ787" s="36">
        <f t="shared" si="269"/>
        <v>-45220.005168000003</v>
      </c>
      <c r="AT787" s="10"/>
      <c r="BU787" s="1"/>
      <c r="CC787" s="11"/>
      <c r="CD787" s="11"/>
    </row>
    <row r="788" spans="1:82" ht="15" customHeight="1" x14ac:dyDescent="0.25">
      <c r="A788">
        <v>16525</v>
      </c>
      <c r="B788" t="s">
        <v>1524</v>
      </c>
      <c r="C788" t="s">
        <v>1525</v>
      </c>
      <c r="D788">
        <v>30619</v>
      </c>
      <c r="E788" t="s">
        <v>55</v>
      </c>
      <c r="F788" t="s">
        <v>3</v>
      </c>
      <c r="G788" t="s">
        <v>4</v>
      </c>
      <c r="H788" t="s">
        <v>1526</v>
      </c>
      <c r="I788" s="1">
        <v>44944</v>
      </c>
      <c r="J788" s="1">
        <v>44946</v>
      </c>
      <c r="K788" s="1">
        <v>44977</v>
      </c>
      <c r="L788" s="1">
        <v>44977</v>
      </c>
      <c r="M788" s="2">
        <v>19843.12</v>
      </c>
      <c r="N788" t="s">
        <v>6</v>
      </c>
      <c r="O788" t="s">
        <v>57</v>
      </c>
      <c r="P788" t="s">
        <v>8</v>
      </c>
      <c r="Q788" s="4">
        <v>2.3640000000000001E-2</v>
      </c>
      <c r="R788" s="1">
        <v>44944</v>
      </c>
      <c r="S788" s="1">
        <v>44946</v>
      </c>
      <c r="T788" s="1">
        <v>44977</v>
      </c>
      <c r="U788" s="1">
        <v>44977</v>
      </c>
      <c r="V788" s="5">
        <v>8.611111111111111E-2</v>
      </c>
      <c r="W788">
        <v>31</v>
      </c>
      <c r="X788" s="6">
        <v>0</v>
      </c>
      <c r="Y788" s="6">
        <v>0</v>
      </c>
      <c r="Z788" s="6">
        <v>-33.917955255555555</v>
      </c>
      <c r="AA788" s="6">
        <v>-33.917955255555555</v>
      </c>
      <c r="AB788">
        <v>0</v>
      </c>
      <c r="AC788">
        <v>0</v>
      </c>
      <c r="AD788" s="7">
        <v>19843.12</v>
      </c>
      <c r="AE788" s="13">
        <v>1.985E-2</v>
      </c>
      <c r="AF788" s="8">
        <v>2.3640000000000001E-2</v>
      </c>
      <c r="AG788" s="6">
        <v>0</v>
      </c>
      <c r="AH788" s="6">
        <v>-40.393977946666666</v>
      </c>
      <c r="AI788" s="9">
        <v>-74.311933202222221</v>
      </c>
      <c r="AJ788" t="s">
        <v>6</v>
      </c>
      <c r="AK788">
        <f t="shared" si="264"/>
        <v>2.3420000000000001</v>
      </c>
      <c r="AL788" s="8">
        <f t="shared" si="265"/>
        <v>3.3419999999999998E-2</v>
      </c>
      <c r="AM788" s="35">
        <f t="shared" si="266"/>
        <v>1.342E-2</v>
      </c>
      <c r="AN788" s="4">
        <f t="shared" si="267"/>
        <v>1.342E-2</v>
      </c>
      <c r="AO788" s="36">
        <f t="shared" si="268"/>
        <v>-97.499170119999988</v>
      </c>
      <c r="AP788" s="37">
        <f t="shared" si="255"/>
        <v>-74.311933202222221</v>
      </c>
      <c r="AQ788" s="36">
        <f t="shared" si="269"/>
        <v>-63.324907897777784</v>
      </c>
      <c r="AT788" s="10"/>
      <c r="BU788" s="1"/>
      <c r="CC788" s="11"/>
      <c r="CD788" s="11"/>
    </row>
    <row r="789" spans="1:82" ht="15" customHeight="1" x14ac:dyDescent="0.25">
      <c r="A789">
        <v>16526</v>
      </c>
      <c r="B789" t="s">
        <v>1524</v>
      </c>
      <c r="C789" t="s">
        <v>1525</v>
      </c>
      <c r="D789">
        <v>30619</v>
      </c>
      <c r="E789" t="s">
        <v>55</v>
      </c>
      <c r="F789" t="s">
        <v>3</v>
      </c>
      <c r="G789" t="s">
        <v>4</v>
      </c>
      <c r="H789" t="s">
        <v>1526</v>
      </c>
      <c r="I789" s="1">
        <v>44973</v>
      </c>
      <c r="J789" s="1">
        <v>44977</v>
      </c>
      <c r="K789" s="1">
        <v>45005</v>
      </c>
      <c r="L789" s="1">
        <v>45005</v>
      </c>
      <c r="M789" s="2">
        <v>13239.71</v>
      </c>
      <c r="N789" t="s">
        <v>6</v>
      </c>
      <c r="O789" t="s">
        <v>57</v>
      </c>
      <c r="P789" t="s">
        <v>8</v>
      </c>
      <c r="Q789" s="4">
        <v>2.3640000000000001E-2</v>
      </c>
      <c r="R789" s="1">
        <v>44973</v>
      </c>
      <c r="S789" s="1">
        <v>44977</v>
      </c>
      <c r="T789" s="1">
        <v>45005</v>
      </c>
      <c r="U789" s="1">
        <v>45005</v>
      </c>
      <c r="V789" s="5">
        <v>7.7777777777777779E-2</v>
      </c>
      <c r="W789">
        <v>28</v>
      </c>
      <c r="X789" s="6">
        <v>0</v>
      </c>
      <c r="Y789" s="6">
        <v>0</v>
      </c>
      <c r="Z789" s="6">
        <v>-24.775910646666667</v>
      </c>
      <c r="AA789" s="6">
        <v>-24.775910646666667</v>
      </c>
      <c r="AB789">
        <v>0</v>
      </c>
      <c r="AC789">
        <v>0</v>
      </c>
      <c r="AD789" s="7">
        <v>13239.71</v>
      </c>
      <c r="AE789" s="13">
        <v>2.4060000000000002E-2</v>
      </c>
      <c r="AF789" s="8">
        <v>2.3640000000000001E-2</v>
      </c>
      <c r="AG789" s="6">
        <v>0</v>
      </c>
      <c r="AH789" s="6">
        <v>-24.343413453333337</v>
      </c>
      <c r="AI789" s="9">
        <v>-49.1193241</v>
      </c>
      <c r="AJ789" t="s">
        <v>6</v>
      </c>
      <c r="AK789">
        <f t="shared" si="264"/>
        <v>2.7029999999999998</v>
      </c>
      <c r="AL789" s="8">
        <f t="shared" si="265"/>
        <v>3.703E-2</v>
      </c>
      <c r="AM789" s="35">
        <f t="shared" si="266"/>
        <v>1.7029999999999997E-2</v>
      </c>
      <c r="AN789" s="4">
        <f t="shared" si="267"/>
        <v>1.7029999999999997E-2</v>
      </c>
      <c r="AO789" s="36">
        <f t="shared" si="268"/>
        <v>-62.475249332222219</v>
      </c>
      <c r="AP789" s="37">
        <f t="shared" si="255"/>
        <v>-49.1193241</v>
      </c>
      <c r="AQ789" s="36">
        <f t="shared" si="269"/>
        <v>-41.880144887777774</v>
      </c>
      <c r="AT789" s="10"/>
      <c r="BU789" s="1"/>
      <c r="CC789" s="11"/>
      <c r="CD789" s="11"/>
    </row>
    <row r="790" spans="1:82" ht="15" customHeight="1" x14ac:dyDescent="0.25">
      <c r="A790">
        <v>16527</v>
      </c>
      <c r="B790" t="s">
        <v>1524</v>
      </c>
      <c r="C790" t="s">
        <v>1525</v>
      </c>
      <c r="D790">
        <v>30619</v>
      </c>
      <c r="E790" t="s">
        <v>55</v>
      </c>
      <c r="F790" t="s">
        <v>3</v>
      </c>
      <c r="G790" t="s">
        <v>4</v>
      </c>
      <c r="H790" t="s">
        <v>1526</v>
      </c>
      <c r="I790" s="1">
        <v>45001</v>
      </c>
      <c r="J790" s="1">
        <v>45005</v>
      </c>
      <c r="K790" s="1">
        <v>45036</v>
      </c>
      <c r="L790" s="1">
        <v>45036</v>
      </c>
      <c r="M790" s="2">
        <v>6625.25</v>
      </c>
      <c r="N790" t="s">
        <v>6</v>
      </c>
      <c r="O790" t="s">
        <v>57</v>
      </c>
      <c r="P790" t="s">
        <v>8</v>
      </c>
      <c r="Q790" s="4">
        <v>2.3640000000000001E-2</v>
      </c>
      <c r="R790" s="1">
        <v>45001</v>
      </c>
      <c r="S790" s="1">
        <v>45005</v>
      </c>
      <c r="T790" s="1">
        <v>45036</v>
      </c>
      <c r="U790" s="1">
        <v>45036</v>
      </c>
      <c r="V790" s="5">
        <v>8.611111111111111E-2</v>
      </c>
      <c r="W790">
        <v>31</v>
      </c>
      <c r="X790" s="6">
        <v>0</v>
      </c>
      <c r="Y790" s="6">
        <v>0</v>
      </c>
      <c r="Z790" s="6">
        <v>-14.593585402777778</v>
      </c>
      <c r="AA790" s="6">
        <v>-14.593585402777778</v>
      </c>
      <c r="AB790">
        <v>0</v>
      </c>
      <c r="AC790">
        <v>0</v>
      </c>
      <c r="AD790" s="7">
        <v>6625.25</v>
      </c>
      <c r="AE790" s="13">
        <v>2.5579999999999999E-2</v>
      </c>
      <c r="AF790" s="8">
        <v>2.3640000000000001E-2</v>
      </c>
      <c r="AG790" s="6">
        <v>0</v>
      </c>
      <c r="AH790" s="6">
        <v>-13.486800583333334</v>
      </c>
      <c r="AI790" s="9">
        <v>-28.080385986111111</v>
      </c>
      <c r="AJ790" t="s">
        <v>6</v>
      </c>
      <c r="AK790">
        <f t="shared" si="264"/>
        <v>2.6459999999999999</v>
      </c>
      <c r="AL790" s="8">
        <f t="shared" si="265"/>
        <v>3.6459999999999999E-2</v>
      </c>
      <c r="AM790" s="35">
        <f t="shared" si="266"/>
        <v>1.6459999999999995E-2</v>
      </c>
      <c r="AN790" s="4">
        <f t="shared" si="267"/>
        <v>1.6459999999999995E-2</v>
      </c>
      <c r="AO790" s="36">
        <f t="shared" si="268"/>
        <v>-34.28750909722222</v>
      </c>
      <c r="AP790" s="37">
        <f t="shared" si="255"/>
        <v>-28.080385986111111</v>
      </c>
      <c r="AQ790" s="36">
        <f t="shared" si="269"/>
        <v>-22.877356319444441</v>
      </c>
      <c r="AT790" s="10"/>
      <c r="BU790" s="1"/>
      <c r="CC790" s="11"/>
      <c r="CD790" s="11"/>
    </row>
    <row r="791" spans="1:82" ht="15" customHeight="1" x14ac:dyDescent="0.25">
      <c r="A791">
        <v>16734</v>
      </c>
      <c r="B791" t="s">
        <v>866</v>
      </c>
      <c r="C791" t="s">
        <v>867</v>
      </c>
      <c r="D791">
        <v>30621</v>
      </c>
      <c r="E791" t="s">
        <v>127</v>
      </c>
      <c r="F791" t="s">
        <v>3</v>
      </c>
      <c r="G791" t="s">
        <v>4</v>
      </c>
      <c r="H791" t="s">
        <v>868</v>
      </c>
      <c r="I791" s="1"/>
      <c r="J791" s="1">
        <v>44957</v>
      </c>
      <c r="K791" s="1">
        <v>44985</v>
      </c>
      <c r="L791" s="1">
        <v>44985</v>
      </c>
      <c r="M791" s="2">
        <v>20656.75</v>
      </c>
      <c r="N791" t="s">
        <v>6</v>
      </c>
      <c r="O791">
        <v>7.4999999999999997E-3</v>
      </c>
      <c r="P791" t="s">
        <v>109</v>
      </c>
      <c r="Q791" s="4"/>
      <c r="R791" s="1">
        <v>44985</v>
      </c>
      <c r="S791" s="1">
        <v>44957</v>
      </c>
      <c r="T791" s="1">
        <v>44985</v>
      </c>
      <c r="U791" s="1">
        <v>44985</v>
      </c>
      <c r="V791" s="5">
        <v>7.7777777777777779E-2</v>
      </c>
      <c r="W791">
        <v>28</v>
      </c>
      <c r="X791" s="6">
        <v>0</v>
      </c>
      <c r="Y791" s="6">
        <v>0</v>
      </c>
      <c r="Z791" s="6">
        <v>-12.049770833333334</v>
      </c>
      <c r="AA791" s="6">
        <v>-12.049770833333334</v>
      </c>
      <c r="AB791">
        <v>0</v>
      </c>
      <c r="AC791">
        <v>0</v>
      </c>
      <c r="AD791" s="7">
        <v>20656.75</v>
      </c>
      <c r="AE791" s="13">
        <v>7.4999999999999997E-3</v>
      </c>
      <c r="AF791" s="8">
        <v>0</v>
      </c>
      <c r="AG791" s="6">
        <v>0</v>
      </c>
      <c r="AH791" s="6">
        <v>0</v>
      </c>
      <c r="AI791" s="9">
        <v>-12.049770833333334</v>
      </c>
      <c r="AJ791" t="s">
        <v>6</v>
      </c>
      <c r="AO791" s="9">
        <f t="shared" ref="AO791:AO795" si="270">AI791</f>
        <v>-12.049770833333334</v>
      </c>
      <c r="AP791" s="37">
        <f t="shared" si="255"/>
        <v>-12.049770833333334</v>
      </c>
      <c r="AQ791" s="9">
        <f t="shared" ref="AQ791:AQ795" si="271">AI791</f>
        <v>-12.049770833333334</v>
      </c>
      <c r="AT791" s="10"/>
      <c r="BU791" s="1"/>
      <c r="CC791" s="11"/>
      <c r="CD791" s="11"/>
    </row>
    <row r="792" spans="1:82" ht="15" customHeight="1" x14ac:dyDescent="0.25">
      <c r="A792">
        <v>16735</v>
      </c>
      <c r="B792" t="s">
        <v>866</v>
      </c>
      <c r="C792" t="s">
        <v>867</v>
      </c>
      <c r="D792">
        <v>30621</v>
      </c>
      <c r="E792" t="s">
        <v>127</v>
      </c>
      <c r="F792" t="s">
        <v>3</v>
      </c>
      <c r="G792" t="s">
        <v>4</v>
      </c>
      <c r="H792" t="s">
        <v>868</v>
      </c>
      <c r="I792" s="1"/>
      <c r="J792" s="1">
        <v>44985</v>
      </c>
      <c r="K792" s="1">
        <v>45016</v>
      </c>
      <c r="L792" s="1">
        <v>45016</v>
      </c>
      <c r="M792" s="2">
        <v>18286.04</v>
      </c>
      <c r="N792" t="s">
        <v>6</v>
      </c>
      <c r="O792">
        <v>7.4999999999999997E-3</v>
      </c>
      <c r="P792" t="s">
        <v>109</v>
      </c>
      <c r="Q792" s="4"/>
      <c r="R792" s="1">
        <v>45016</v>
      </c>
      <c r="S792" s="1">
        <v>44985</v>
      </c>
      <c r="T792" s="1">
        <v>45016</v>
      </c>
      <c r="U792" s="1">
        <v>45016</v>
      </c>
      <c r="V792" s="5">
        <v>9.166666666666666E-2</v>
      </c>
      <c r="W792">
        <v>33</v>
      </c>
      <c r="X792" s="6">
        <v>0</v>
      </c>
      <c r="Y792" s="6">
        <v>0</v>
      </c>
      <c r="Z792" s="6">
        <v>-12.571652499999999</v>
      </c>
      <c r="AA792" s="6">
        <v>-12.571652499999999</v>
      </c>
      <c r="AB792">
        <v>0</v>
      </c>
      <c r="AC792">
        <v>0</v>
      </c>
      <c r="AD792" s="7">
        <v>18286.04</v>
      </c>
      <c r="AE792" s="13">
        <v>7.4999999999999997E-3</v>
      </c>
      <c r="AF792" s="8">
        <v>0</v>
      </c>
      <c r="AG792" s="6">
        <v>0</v>
      </c>
      <c r="AH792" s="6">
        <v>0</v>
      </c>
      <c r="AI792" s="9">
        <v>-12.571652499999999</v>
      </c>
      <c r="AJ792" t="s">
        <v>6</v>
      </c>
      <c r="AO792" s="9">
        <f t="shared" si="270"/>
        <v>-12.571652499999999</v>
      </c>
      <c r="AP792" s="37">
        <f t="shared" si="255"/>
        <v>-12.571652499999999</v>
      </c>
      <c r="AQ792" s="9">
        <f t="shared" si="271"/>
        <v>-12.571652499999999</v>
      </c>
      <c r="AT792" s="10"/>
      <c r="BU792" s="1"/>
      <c r="CC792" s="11"/>
      <c r="CD792" s="11"/>
    </row>
    <row r="793" spans="1:82" ht="15" customHeight="1" x14ac:dyDescent="0.25">
      <c r="A793">
        <v>16736</v>
      </c>
      <c r="B793" t="s">
        <v>866</v>
      </c>
      <c r="C793" t="s">
        <v>867</v>
      </c>
      <c r="D793">
        <v>30621</v>
      </c>
      <c r="E793" t="s">
        <v>127</v>
      </c>
      <c r="F793" t="s">
        <v>3</v>
      </c>
      <c r="G793" t="s">
        <v>4</v>
      </c>
      <c r="H793" t="s">
        <v>868</v>
      </c>
      <c r="I793" s="1"/>
      <c r="J793" s="1">
        <v>45016</v>
      </c>
      <c r="K793" s="1">
        <v>45046</v>
      </c>
      <c r="L793" s="1">
        <v>45046</v>
      </c>
      <c r="M793" s="2">
        <v>15913.86</v>
      </c>
      <c r="N793" t="s">
        <v>6</v>
      </c>
      <c r="O793">
        <v>7.4999999999999997E-3</v>
      </c>
      <c r="P793" t="s">
        <v>109</v>
      </c>
      <c r="Q793" s="4"/>
      <c r="R793" s="1">
        <v>45046</v>
      </c>
      <c r="S793" s="1">
        <v>45016</v>
      </c>
      <c r="T793" s="1">
        <v>45046</v>
      </c>
      <c r="U793" s="1">
        <v>45046</v>
      </c>
      <c r="V793" s="5">
        <v>8.3333333333333329E-2</v>
      </c>
      <c r="W793">
        <v>30</v>
      </c>
      <c r="X793" s="6">
        <v>0</v>
      </c>
      <c r="Y793" s="6">
        <v>0</v>
      </c>
      <c r="Z793" s="6">
        <v>-9.9461624999999998</v>
      </c>
      <c r="AA793" s="6">
        <v>-9.9461624999999998</v>
      </c>
      <c r="AB793">
        <v>0</v>
      </c>
      <c r="AC793">
        <v>0</v>
      </c>
      <c r="AD793" s="7">
        <v>15913.86</v>
      </c>
      <c r="AE793" s="13">
        <v>7.4999999999999997E-3</v>
      </c>
      <c r="AF793" s="8">
        <v>0</v>
      </c>
      <c r="AG793" s="6">
        <v>0</v>
      </c>
      <c r="AH793" s="6">
        <v>0</v>
      </c>
      <c r="AI793" s="9">
        <v>-9.9461624999999998</v>
      </c>
      <c r="AJ793" t="s">
        <v>6</v>
      </c>
      <c r="AO793" s="9">
        <f t="shared" si="270"/>
        <v>-9.9461624999999998</v>
      </c>
      <c r="AP793" s="37">
        <f t="shared" si="255"/>
        <v>-9.9461624999999998</v>
      </c>
      <c r="AQ793" s="9">
        <f t="shared" si="271"/>
        <v>-9.9461624999999998</v>
      </c>
      <c r="AT793" s="10"/>
      <c r="BU793" s="1"/>
      <c r="CC793" s="11"/>
      <c r="CD793" s="11"/>
    </row>
    <row r="794" spans="1:82" ht="15" customHeight="1" x14ac:dyDescent="0.25">
      <c r="A794">
        <v>16737</v>
      </c>
      <c r="B794" t="s">
        <v>866</v>
      </c>
      <c r="C794" t="s">
        <v>867</v>
      </c>
      <c r="D794">
        <v>30621</v>
      </c>
      <c r="E794" t="s">
        <v>127</v>
      </c>
      <c r="F794" t="s">
        <v>3</v>
      </c>
      <c r="G794" t="s">
        <v>4</v>
      </c>
      <c r="H794" t="s">
        <v>868</v>
      </c>
      <c r="I794" s="1"/>
      <c r="J794" s="1">
        <v>45046</v>
      </c>
      <c r="K794" s="1">
        <v>45077</v>
      </c>
      <c r="L794" s="1">
        <v>45077</v>
      </c>
      <c r="M794" s="2">
        <v>13540.2</v>
      </c>
      <c r="N794" t="s">
        <v>6</v>
      </c>
      <c r="O794">
        <v>7.4999999999999997E-3</v>
      </c>
      <c r="P794" t="s">
        <v>109</v>
      </c>
      <c r="Q794" s="4"/>
      <c r="R794" s="1">
        <v>45077</v>
      </c>
      <c r="S794" s="1">
        <v>45046</v>
      </c>
      <c r="T794" s="1">
        <v>45077</v>
      </c>
      <c r="U794" s="1">
        <v>45077</v>
      </c>
      <c r="V794" s="5">
        <v>8.3333333333333329E-2</v>
      </c>
      <c r="W794">
        <v>30</v>
      </c>
      <c r="X794" s="6">
        <v>0</v>
      </c>
      <c r="Y794" s="6">
        <v>0</v>
      </c>
      <c r="Z794" s="6">
        <v>-8.4626249999999992</v>
      </c>
      <c r="AA794" s="6">
        <v>-8.4626249999999992</v>
      </c>
      <c r="AB794">
        <v>0</v>
      </c>
      <c r="AC794">
        <v>0</v>
      </c>
      <c r="AD794" s="7">
        <v>13540.2</v>
      </c>
      <c r="AE794" s="13">
        <v>7.4999999999999997E-3</v>
      </c>
      <c r="AF794" s="8">
        <v>0</v>
      </c>
      <c r="AG794" s="6">
        <v>0</v>
      </c>
      <c r="AH794" s="6">
        <v>0</v>
      </c>
      <c r="AI794" s="9">
        <v>-8.4626249999999992</v>
      </c>
      <c r="AJ794" t="s">
        <v>6</v>
      </c>
      <c r="AO794" s="9">
        <f t="shared" si="270"/>
        <v>-8.4626249999999992</v>
      </c>
      <c r="AP794" s="37">
        <f t="shared" si="255"/>
        <v>-8.4626249999999992</v>
      </c>
      <c r="AQ794" s="9">
        <f t="shared" si="271"/>
        <v>-8.4626249999999992</v>
      </c>
      <c r="AT794" s="10"/>
      <c r="BU794" s="1"/>
      <c r="CC794" s="11"/>
      <c r="CD794" s="11"/>
    </row>
    <row r="795" spans="1:82" ht="15" customHeight="1" x14ac:dyDescent="0.25">
      <c r="A795">
        <v>16738</v>
      </c>
      <c r="B795" t="s">
        <v>866</v>
      </c>
      <c r="C795" t="s">
        <v>867</v>
      </c>
      <c r="D795">
        <v>30621</v>
      </c>
      <c r="E795" t="s">
        <v>127</v>
      </c>
      <c r="F795" t="s">
        <v>3</v>
      </c>
      <c r="G795" t="s">
        <v>4</v>
      </c>
      <c r="H795" t="s">
        <v>868</v>
      </c>
      <c r="I795" s="1"/>
      <c r="J795" s="1">
        <v>45077</v>
      </c>
      <c r="K795" s="1">
        <v>45107</v>
      </c>
      <c r="L795" s="1">
        <v>45107</v>
      </c>
      <c r="M795" s="2">
        <v>11165.07</v>
      </c>
      <c r="N795" t="s">
        <v>6</v>
      </c>
      <c r="O795">
        <v>7.4999999999999997E-3</v>
      </c>
      <c r="P795" t="s">
        <v>109</v>
      </c>
      <c r="Q795" s="4"/>
      <c r="R795" s="1">
        <v>45107</v>
      </c>
      <c r="S795" s="1">
        <v>45077</v>
      </c>
      <c r="T795" s="1">
        <v>45107</v>
      </c>
      <c r="U795" s="1">
        <v>45107</v>
      </c>
      <c r="V795" s="5">
        <v>8.3333333333333329E-2</v>
      </c>
      <c r="W795">
        <v>30</v>
      </c>
      <c r="X795" s="6">
        <v>0</v>
      </c>
      <c r="Y795" s="6">
        <v>0</v>
      </c>
      <c r="Z795" s="6">
        <v>-6.9781687499999991</v>
      </c>
      <c r="AA795" s="6">
        <v>-6.9781687499999991</v>
      </c>
      <c r="AB795">
        <v>0</v>
      </c>
      <c r="AC795">
        <v>0</v>
      </c>
      <c r="AD795" s="7">
        <v>11165.07</v>
      </c>
      <c r="AE795" s="13">
        <v>7.4999999999999997E-3</v>
      </c>
      <c r="AF795" s="8">
        <v>0</v>
      </c>
      <c r="AG795" s="6">
        <v>0</v>
      </c>
      <c r="AH795" s="6">
        <v>0</v>
      </c>
      <c r="AI795" s="9">
        <v>-6.9781687499999991</v>
      </c>
      <c r="AJ795" t="s">
        <v>6</v>
      </c>
      <c r="AO795" s="9">
        <f t="shared" si="270"/>
        <v>-6.9781687499999991</v>
      </c>
      <c r="AP795" s="37">
        <f t="shared" si="255"/>
        <v>-6.9781687499999991</v>
      </c>
      <c r="AQ795" s="9">
        <f t="shared" si="271"/>
        <v>-6.9781687499999991</v>
      </c>
      <c r="AT795" s="10"/>
      <c r="BU795" s="1"/>
      <c r="CC795" s="11"/>
      <c r="CD795" s="11"/>
    </row>
    <row r="796" spans="1:82" ht="15" customHeight="1" x14ac:dyDescent="0.25">
      <c r="A796">
        <v>20732</v>
      </c>
      <c r="B796" t="s">
        <v>869</v>
      </c>
      <c r="C796" t="s">
        <v>870</v>
      </c>
      <c r="D796">
        <v>30724</v>
      </c>
      <c r="E796" t="s">
        <v>2</v>
      </c>
      <c r="F796" t="s">
        <v>3</v>
      </c>
      <c r="G796" t="s">
        <v>4</v>
      </c>
      <c r="H796" t="s">
        <v>196</v>
      </c>
      <c r="I796" s="1">
        <v>45014</v>
      </c>
      <c r="J796" s="1">
        <v>45016</v>
      </c>
      <c r="K796" s="1">
        <v>45107</v>
      </c>
      <c r="L796" s="1">
        <v>45107</v>
      </c>
      <c r="M796" s="2">
        <v>235292</v>
      </c>
      <c r="N796" t="s">
        <v>6</v>
      </c>
      <c r="O796" t="s">
        <v>7</v>
      </c>
      <c r="P796" t="s">
        <v>8</v>
      </c>
      <c r="Q796" s="4">
        <v>1.6500000000000001E-2</v>
      </c>
      <c r="R796" s="1">
        <v>45014</v>
      </c>
      <c r="S796" s="1">
        <v>45016</v>
      </c>
      <c r="T796" s="1">
        <v>45107</v>
      </c>
      <c r="U796" s="1">
        <v>45107</v>
      </c>
      <c r="V796" s="5">
        <v>0.25277777777777777</v>
      </c>
      <c r="W796">
        <v>91</v>
      </c>
      <c r="X796" s="6">
        <v>0</v>
      </c>
      <c r="Y796" s="6">
        <v>0</v>
      </c>
      <c r="Z796" s="6">
        <v>-1793.2191549999998</v>
      </c>
      <c r="AA796" s="6">
        <v>-1793.2191549999998</v>
      </c>
      <c r="AB796">
        <v>0</v>
      </c>
      <c r="AC796">
        <v>0</v>
      </c>
      <c r="AD796" s="7">
        <v>235292</v>
      </c>
      <c r="AE796" s="13">
        <v>3.015E-2</v>
      </c>
      <c r="AF796" s="8">
        <v>1.6500000000000001E-2</v>
      </c>
      <c r="AG796" s="6">
        <v>0</v>
      </c>
      <c r="AH796" s="6">
        <v>-981.36371666666673</v>
      </c>
      <c r="AI796" s="9">
        <v>-2774.5828716666665</v>
      </c>
      <c r="AJ796" t="s">
        <v>6</v>
      </c>
      <c r="AK796">
        <f>VLOOKUP(I796,$AR$3:$AS$604,2,FALSE)</f>
        <v>3.0150000000000001</v>
      </c>
      <c r="AL796" s="8">
        <f>AK796/100+$AT$1</f>
        <v>4.0149999999999998E-2</v>
      </c>
      <c r="AM796" s="35">
        <f>AK796/100-$AT$1</f>
        <v>2.0150000000000001E-2</v>
      </c>
      <c r="AN796" s="4">
        <f>IF(AND(RIGHT(O796,3)="Max",AM796&lt;0%),0%,AM796)</f>
        <v>2.0150000000000001E-2</v>
      </c>
      <c r="AO796" s="36">
        <f>-(((AL796+AF796)*AD796*V796))</f>
        <v>-3369.3487605555551</v>
      </c>
      <c r="AP796" s="37">
        <f t="shared" si="255"/>
        <v>-2774.5828716666665</v>
      </c>
      <c r="AQ796" s="36">
        <f>-(((AN796+AF796)*AD796*V796))</f>
        <v>-2179.8169827777779</v>
      </c>
      <c r="AT796" s="10"/>
      <c r="BU796" s="1"/>
      <c r="CC796" s="11"/>
      <c r="CD796" s="11"/>
    </row>
    <row r="797" spans="1:82" ht="15" customHeight="1" x14ac:dyDescent="0.25">
      <c r="A797">
        <v>21286</v>
      </c>
      <c r="B797" t="s">
        <v>873</v>
      </c>
      <c r="C797" t="s">
        <v>874</v>
      </c>
      <c r="D797">
        <v>30731</v>
      </c>
      <c r="E797" t="s">
        <v>127</v>
      </c>
      <c r="F797" t="s">
        <v>3</v>
      </c>
      <c r="G797" t="s">
        <v>4</v>
      </c>
      <c r="H797" t="s">
        <v>659</v>
      </c>
      <c r="I797" s="1"/>
      <c r="J797" s="1">
        <v>45016</v>
      </c>
      <c r="K797" s="1">
        <v>45107</v>
      </c>
      <c r="L797" s="1">
        <v>45107</v>
      </c>
      <c r="M797" s="2">
        <v>8841</v>
      </c>
      <c r="N797" t="s">
        <v>6</v>
      </c>
      <c r="O797">
        <v>0.02</v>
      </c>
      <c r="P797" t="s">
        <v>109</v>
      </c>
      <c r="Q797" s="4"/>
      <c r="R797" s="1">
        <v>45107</v>
      </c>
      <c r="S797" s="1">
        <v>45016</v>
      </c>
      <c r="T797" s="1">
        <v>45107</v>
      </c>
      <c r="U797" s="1">
        <v>45107</v>
      </c>
      <c r="V797" s="5">
        <v>0.25</v>
      </c>
      <c r="W797">
        <v>90</v>
      </c>
      <c r="X797" s="6">
        <v>0</v>
      </c>
      <c r="Y797" s="6">
        <v>0</v>
      </c>
      <c r="Z797" s="6">
        <v>-44.204999999999998</v>
      </c>
      <c r="AA797" s="6">
        <v>-44.204999999999998</v>
      </c>
      <c r="AB797">
        <v>0</v>
      </c>
      <c r="AC797">
        <v>0</v>
      </c>
      <c r="AD797" s="7">
        <v>8841</v>
      </c>
      <c r="AE797" s="13">
        <v>0.02</v>
      </c>
      <c r="AF797" s="8">
        <v>0</v>
      </c>
      <c r="AG797" s="6">
        <v>0</v>
      </c>
      <c r="AH797" s="6">
        <v>0</v>
      </c>
      <c r="AI797" s="9">
        <v>-44.204999999999998</v>
      </c>
      <c r="AJ797" t="s">
        <v>6</v>
      </c>
      <c r="AO797" s="9">
        <f t="shared" ref="AO797:AO809" si="272">AI797</f>
        <v>-44.204999999999998</v>
      </c>
      <c r="AP797" s="37">
        <f t="shared" si="255"/>
        <v>-44.204999999999998</v>
      </c>
      <c r="AQ797" s="9">
        <f t="shared" ref="AQ797:AQ809" si="273">AI797</f>
        <v>-44.204999999999998</v>
      </c>
      <c r="AT797" s="10"/>
      <c r="BU797" s="1"/>
      <c r="CC797" s="11"/>
      <c r="CD797" s="11"/>
    </row>
    <row r="798" spans="1:82" ht="15" customHeight="1" x14ac:dyDescent="0.25">
      <c r="A798">
        <v>21301</v>
      </c>
      <c r="B798" t="s">
        <v>875</v>
      </c>
      <c r="C798" t="s">
        <v>876</v>
      </c>
      <c r="D798">
        <v>30733</v>
      </c>
      <c r="E798" t="s">
        <v>127</v>
      </c>
      <c r="F798" t="s">
        <v>3</v>
      </c>
      <c r="G798" t="s">
        <v>4</v>
      </c>
      <c r="H798" t="s">
        <v>659</v>
      </c>
      <c r="I798" s="1"/>
      <c r="J798" s="1">
        <v>45016</v>
      </c>
      <c r="K798" s="1">
        <v>45107</v>
      </c>
      <c r="L798" s="1">
        <v>45107</v>
      </c>
      <c r="M798" s="2">
        <v>35325</v>
      </c>
      <c r="N798" t="s">
        <v>6</v>
      </c>
      <c r="O798">
        <v>0.02</v>
      </c>
      <c r="P798" t="s">
        <v>109</v>
      </c>
      <c r="Q798" s="4"/>
      <c r="R798" s="1">
        <v>45107</v>
      </c>
      <c r="S798" s="1">
        <v>45016</v>
      </c>
      <c r="T798" s="1">
        <v>45107</v>
      </c>
      <c r="U798" s="1">
        <v>45107</v>
      </c>
      <c r="V798" s="5">
        <v>0.25</v>
      </c>
      <c r="W798">
        <v>90</v>
      </c>
      <c r="X798" s="6">
        <v>0</v>
      </c>
      <c r="Y798" s="6">
        <v>0</v>
      </c>
      <c r="Z798" s="6">
        <v>-176.625</v>
      </c>
      <c r="AA798" s="6">
        <v>-176.625</v>
      </c>
      <c r="AB798">
        <v>0</v>
      </c>
      <c r="AC798">
        <v>0</v>
      </c>
      <c r="AD798" s="7">
        <v>35325</v>
      </c>
      <c r="AE798" s="13">
        <v>0.02</v>
      </c>
      <c r="AF798" s="8">
        <v>0</v>
      </c>
      <c r="AG798" s="6">
        <v>0</v>
      </c>
      <c r="AH798" s="6">
        <v>0</v>
      </c>
      <c r="AI798" s="9">
        <v>-176.625</v>
      </c>
      <c r="AJ798" t="s">
        <v>6</v>
      </c>
      <c r="AO798" s="9">
        <f t="shared" si="272"/>
        <v>-176.625</v>
      </c>
      <c r="AP798" s="37">
        <f t="shared" si="255"/>
        <v>-176.625</v>
      </c>
      <c r="AQ798" s="9">
        <f t="shared" si="273"/>
        <v>-176.625</v>
      </c>
      <c r="AT798" s="10"/>
      <c r="BU798" s="1"/>
      <c r="CC798" s="11"/>
      <c r="CD798" s="11"/>
    </row>
    <row r="799" spans="1:82" ht="15" customHeight="1" x14ac:dyDescent="0.25">
      <c r="A799">
        <v>21316</v>
      </c>
      <c r="B799" t="s">
        <v>877</v>
      </c>
      <c r="C799" t="s">
        <v>878</v>
      </c>
      <c r="D799">
        <v>30735</v>
      </c>
      <c r="E799" t="s">
        <v>127</v>
      </c>
      <c r="F799" t="s">
        <v>3</v>
      </c>
      <c r="G799" t="s">
        <v>4</v>
      </c>
      <c r="H799" t="s">
        <v>659</v>
      </c>
      <c r="I799" s="1"/>
      <c r="J799" s="1">
        <v>45016</v>
      </c>
      <c r="K799" s="1">
        <v>45107</v>
      </c>
      <c r="L799" s="1">
        <v>45107</v>
      </c>
      <c r="M799" s="2">
        <v>60858</v>
      </c>
      <c r="N799" t="s">
        <v>6</v>
      </c>
      <c r="O799">
        <v>0.02</v>
      </c>
      <c r="P799" t="s">
        <v>109</v>
      </c>
      <c r="Q799" s="4"/>
      <c r="R799" s="1">
        <v>45107</v>
      </c>
      <c r="S799" s="1">
        <v>45016</v>
      </c>
      <c r="T799" s="1">
        <v>45107</v>
      </c>
      <c r="U799" s="1">
        <v>45107</v>
      </c>
      <c r="V799" s="5">
        <v>0.25</v>
      </c>
      <c r="W799">
        <v>90</v>
      </c>
      <c r="X799" s="6">
        <v>0</v>
      </c>
      <c r="Y799" s="6">
        <v>0</v>
      </c>
      <c r="Z799" s="6">
        <v>-304.29000000000002</v>
      </c>
      <c r="AA799" s="6">
        <v>-304.29000000000002</v>
      </c>
      <c r="AB799">
        <v>0</v>
      </c>
      <c r="AC799">
        <v>0</v>
      </c>
      <c r="AD799" s="7">
        <v>60858</v>
      </c>
      <c r="AE799" s="13">
        <v>0.02</v>
      </c>
      <c r="AF799" s="8">
        <v>0</v>
      </c>
      <c r="AG799" s="6">
        <v>0</v>
      </c>
      <c r="AH799" s="6">
        <v>0</v>
      </c>
      <c r="AI799" s="9">
        <v>-304.29000000000002</v>
      </c>
      <c r="AJ799" t="s">
        <v>6</v>
      </c>
      <c r="AO799" s="9">
        <f t="shared" si="272"/>
        <v>-304.29000000000002</v>
      </c>
      <c r="AP799" s="37">
        <f t="shared" si="255"/>
        <v>-304.29000000000002</v>
      </c>
      <c r="AQ799" s="9">
        <f t="shared" si="273"/>
        <v>-304.29000000000002</v>
      </c>
      <c r="AT799" s="10"/>
      <c r="BU799" s="1"/>
      <c r="CC799" s="11"/>
      <c r="CD799" s="11"/>
    </row>
    <row r="800" spans="1:82" ht="15" customHeight="1" x14ac:dyDescent="0.25">
      <c r="A800">
        <v>21644</v>
      </c>
      <c r="B800" t="s">
        <v>879</v>
      </c>
      <c r="C800" t="s">
        <v>880</v>
      </c>
      <c r="D800">
        <v>30740</v>
      </c>
      <c r="E800" t="s">
        <v>127</v>
      </c>
      <c r="F800" t="s">
        <v>3</v>
      </c>
      <c r="G800" t="s">
        <v>4</v>
      </c>
      <c r="H800" t="s">
        <v>294</v>
      </c>
      <c r="I800" s="1"/>
      <c r="J800" s="1">
        <v>44949</v>
      </c>
      <c r="K800" s="1">
        <v>44980</v>
      </c>
      <c r="L800" s="1">
        <v>44980</v>
      </c>
      <c r="M800" s="2">
        <v>48478.5</v>
      </c>
      <c r="N800" t="s">
        <v>6</v>
      </c>
      <c r="O800">
        <v>0.02</v>
      </c>
      <c r="P800" t="s">
        <v>109</v>
      </c>
      <c r="Q800" s="4"/>
      <c r="R800" s="1">
        <v>44980</v>
      </c>
      <c r="S800" s="1">
        <v>44949</v>
      </c>
      <c r="T800" s="1">
        <v>44980</v>
      </c>
      <c r="U800" s="1">
        <v>44980</v>
      </c>
      <c r="V800" s="5">
        <v>8.3333333333333329E-2</v>
      </c>
      <c r="W800">
        <v>30</v>
      </c>
      <c r="X800" s="6">
        <v>0</v>
      </c>
      <c r="Y800" s="6">
        <v>0</v>
      </c>
      <c r="Z800" s="6">
        <v>-80.797499999999999</v>
      </c>
      <c r="AA800" s="6">
        <v>-80.797499999999999</v>
      </c>
      <c r="AB800">
        <v>0</v>
      </c>
      <c r="AC800">
        <v>0</v>
      </c>
      <c r="AD800" s="7">
        <v>48478.5</v>
      </c>
      <c r="AE800" s="13">
        <v>0.02</v>
      </c>
      <c r="AF800" s="8">
        <v>0</v>
      </c>
      <c r="AG800" s="6">
        <v>0</v>
      </c>
      <c r="AH800" s="6">
        <v>0</v>
      </c>
      <c r="AI800" s="9">
        <v>-80.797499999999999</v>
      </c>
      <c r="AJ800" t="s">
        <v>6</v>
      </c>
      <c r="AO800" s="9">
        <f t="shared" si="272"/>
        <v>-80.797499999999999</v>
      </c>
      <c r="AP800" s="37">
        <f t="shared" si="255"/>
        <v>-80.797499999999999</v>
      </c>
      <c r="AQ800" s="9">
        <f t="shared" si="273"/>
        <v>-80.797499999999999</v>
      </c>
      <c r="AT800" s="10"/>
      <c r="BU800" s="1"/>
      <c r="CC800" s="11"/>
      <c r="CD800" s="11"/>
    </row>
    <row r="801" spans="1:82" ht="15" customHeight="1" x14ac:dyDescent="0.25">
      <c r="A801">
        <v>21645</v>
      </c>
      <c r="B801" t="s">
        <v>879</v>
      </c>
      <c r="C801" t="s">
        <v>880</v>
      </c>
      <c r="D801">
        <v>30740</v>
      </c>
      <c r="E801" t="s">
        <v>127</v>
      </c>
      <c r="F801" t="s">
        <v>3</v>
      </c>
      <c r="G801" t="s">
        <v>4</v>
      </c>
      <c r="H801" t="s">
        <v>294</v>
      </c>
      <c r="I801" s="1"/>
      <c r="J801" s="1">
        <v>44980</v>
      </c>
      <c r="K801" s="1">
        <v>45008</v>
      </c>
      <c r="L801" s="1">
        <v>45008</v>
      </c>
      <c r="M801" s="2">
        <v>46652.51</v>
      </c>
      <c r="N801" t="s">
        <v>6</v>
      </c>
      <c r="O801">
        <v>0.02</v>
      </c>
      <c r="P801" t="s">
        <v>109</v>
      </c>
      <c r="Q801" s="4"/>
      <c r="R801" s="1">
        <v>45008</v>
      </c>
      <c r="S801" s="1">
        <v>44980</v>
      </c>
      <c r="T801" s="1">
        <v>45008</v>
      </c>
      <c r="U801" s="1">
        <v>45008</v>
      </c>
      <c r="V801" s="5">
        <v>8.3333333333333329E-2</v>
      </c>
      <c r="W801">
        <v>30</v>
      </c>
      <c r="X801" s="6">
        <v>0</v>
      </c>
      <c r="Y801" s="6">
        <v>0</v>
      </c>
      <c r="Z801" s="6">
        <v>-77.75418333333333</v>
      </c>
      <c r="AA801" s="6">
        <v>-77.75418333333333</v>
      </c>
      <c r="AB801">
        <v>0</v>
      </c>
      <c r="AC801">
        <v>0</v>
      </c>
      <c r="AD801" s="7">
        <v>46652.51</v>
      </c>
      <c r="AE801" s="13">
        <v>0.02</v>
      </c>
      <c r="AF801" s="8">
        <v>0</v>
      </c>
      <c r="AG801" s="6">
        <v>0</v>
      </c>
      <c r="AH801" s="6">
        <v>0</v>
      </c>
      <c r="AI801" s="9">
        <v>-77.75418333333333</v>
      </c>
      <c r="AJ801" t="s">
        <v>6</v>
      </c>
      <c r="AO801" s="9">
        <f t="shared" si="272"/>
        <v>-77.75418333333333</v>
      </c>
      <c r="AP801" s="37">
        <f t="shared" si="255"/>
        <v>-77.75418333333333</v>
      </c>
      <c r="AQ801" s="9">
        <f t="shared" si="273"/>
        <v>-77.75418333333333</v>
      </c>
      <c r="AT801" s="10"/>
      <c r="BU801" s="1"/>
      <c r="CC801" s="11"/>
      <c r="CD801" s="11"/>
    </row>
    <row r="802" spans="1:82" ht="15" customHeight="1" x14ac:dyDescent="0.25">
      <c r="A802">
        <v>21646</v>
      </c>
      <c r="B802" t="s">
        <v>879</v>
      </c>
      <c r="C802" t="s">
        <v>880</v>
      </c>
      <c r="D802">
        <v>30740</v>
      </c>
      <c r="E802" t="s">
        <v>127</v>
      </c>
      <c r="F802" t="s">
        <v>3</v>
      </c>
      <c r="G802" t="s">
        <v>4</v>
      </c>
      <c r="H802" t="s">
        <v>294</v>
      </c>
      <c r="I802" s="1"/>
      <c r="J802" s="1">
        <v>45008</v>
      </c>
      <c r="K802" s="1">
        <v>45039</v>
      </c>
      <c r="L802" s="1">
        <v>45039</v>
      </c>
      <c r="M802" s="2">
        <v>44823.47</v>
      </c>
      <c r="N802" t="s">
        <v>6</v>
      </c>
      <c r="O802">
        <v>0.02</v>
      </c>
      <c r="P802" t="s">
        <v>109</v>
      </c>
      <c r="Q802" s="4"/>
      <c r="R802" s="1">
        <v>45039</v>
      </c>
      <c r="S802" s="1">
        <v>45008</v>
      </c>
      <c r="T802" s="1">
        <v>45039</v>
      </c>
      <c r="U802" s="1">
        <v>45039</v>
      </c>
      <c r="V802" s="5">
        <v>8.3333333333333329E-2</v>
      </c>
      <c r="W802">
        <v>30</v>
      </c>
      <c r="X802" s="6">
        <v>0</v>
      </c>
      <c r="Y802" s="6">
        <v>0</v>
      </c>
      <c r="Z802" s="6">
        <v>-74.705783333333329</v>
      </c>
      <c r="AA802" s="6">
        <v>-74.705783333333329</v>
      </c>
      <c r="AB802">
        <v>0</v>
      </c>
      <c r="AC802">
        <v>0</v>
      </c>
      <c r="AD802" s="7">
        <v>44823.47</v>
      </c>
      <c r="AE802" s="13">
        <v>0.02</v>
      </c>
      <c r="AF802" s="8">
        <v>0</v>
      </c>
      <c r="AG802" s="6">
        <v>0</v>
      </c>
      <c r="AH802" s="6">
        <v>0</v>
      </c>
      <c r="AI802" s="9">
        <v>-74.705783333333329</v>
      </c>
      <c r="AJ802" t="s">
        <v>6</v>
      </c>
      <c r="AO802" s="9">
        <f t="shared" si="272"/>
        <v>-74.705783333333329</v>
      </c>
      <c r="AP802" s="37">
        <f t="shared" si="255"/>
        <v>-74.705783333333329</v>
      </c>
      <c r="AQ802" s="9">
        <f t="shared" si="273"/>
        <v>-74.705783333333329</v>
      </c>
      <c r="AT802" s="10"/>
      <c r="BU802" s="1"/>
      <c r="CC802" s="11"/>
      <c r="CD802" s="11"/>
    </row>
    <row r="803" spans="1:82" ht="15" customHeight="1" x14ac:dyDescent="0.25">
      <c r="A803">
        <v>21647</v>
      </c>
      <c r="B803" t="s">
        <v>879</v>
      </c>
      <c r="C803" t="s">
        <v>880</v>
      </c>
      <c r="D803">
        <v>30740</v>
      </c>
      <c r="E803" t="s">
        <v>127</v>
      </c>
      <c r="F803" t="s">
        <v>3</v>
      </c>
      <c r="G803" t="s">
        <v>4</v>
      </c>
      <c r="H803" t="s">
        <v>294</v>
      </c>
      <c r="I803" s="1"/>
      <c r="J803" s="1">
        <v>45039</v>
      </c>
      <c r="K803" s="1">
        <v>45069</v>
      </c>
      <c r="L803" s="1">
        <v>45069</v>
      </c>
      <c r="M803" s="2">
        <v>42991.39</v>
      </c>
      <c r="N803" t="s">
        <v>6</v>
      </c>
      <c r="O803">
        <v>0.02</v>
      </c>
      <c r="P803" t="s">
        <v>109</v>
      </c>
      <c r="Q803" s="4"/>
      <c r="R803" s="1">
        <v>45069</v>
      </c>
      <c r="S803" s="1">
        <v>45039</v>
      </c>
      <c r="T803" s="1">
        <v>45069</v>
      </c>
      <c r="U803" s="1">
        <v>45069</v>
      </c>
      <c r="V803" s="5">
        <v>8.3333333333333329E-2</v>
      </c>
      <c r="W803">
        <v>30</v>
      </c>
      <c r="X803" s="6">
        <v>0</v>
      </c>
      <c r="Y803" s="6">
        <v>0</v>
      </c>
      <c r="Z803" s="6">
        <v>-71.652316666666664</v>
      </c>
      <c r="AA803" s="6">
        <v>-71.652316666666664</v>
      </c>
      <c r="AB803">
        <v>0</v>
      </c>
      <c r="AC803">
        <v>0</v>
      </c>
      <c r="AD803" s="7">
        <v>42991.39</v>
      </c>
      <c r="AE803" s="13">
        <v>0.02</v>
      </c>
      <c r="AF803" s="8">
        <v>0</v>
      </c>
      <c r="AG803" s="6">
        <v>0</v>
      </c>
      <c r="AH803" s="6">
        <v>0</v>
      </c>
      <c r="AI803" s="9">
        <v>-71.652316666666664</v>
      </c>
      <c r="AJ803" t="s">
        <v>6</v>
      </c>
      <c r="AO803" s="9">
        <f t="shared" si="272"/>
        <v>-71.652316666666664</v>
      </c>
      <c r="AP803" s="37">
        <f t="shared" si="255"/>
        <v>-71.652316666666664</v>
      </c>
      <c r="AQ803" s="9">
        <f t="shared" si="273"/>
        <v>-71.652316666666664</v>
      </c>
      <c r="AT803" s="10"/>
      <c r="BU803" s="1"/>
      <c r="CC803" s="11"/>
      <c r="CD803" s="11"/>
    </row>
    <row r="804" spans="1:82" ht="15" customHeight="1" x14ac:dyDescent="0.25">
      <c r="A804">
        <v>21648</v>
      </c>
      <c r="B804" t="s">
        <v>879</v>
      </c>
      <c r="C804" t="s">
        <v>880</v>
      </c>
      <c r="D804">
        <v>30740</v>
      </c>
      <c r="E804" t="s">
        <v>127</v>
      </c>
      <c r="F804" t="s">
        <v>3</v>
      </c>
      <c r="G804" t="s">
        <v>4</v>
      </c>
      <c r="H804" t="s">
        <v>294</v>
      </c>
      <c r="I804" s="1"/>
      <c r="J804" s="1">
        <v>45069</v>
      </c>
      <c r="K804" s="1">
        <v>45100</v>
      </c>
      <c r="L804" s="1">
        <v>45100</v>
      </c>
      <c r="M804" s="2">
        <v>41156.25</v>
      </c>
      <c r="N804" t="s">
        <v>6</v>
      </c>
      <c r="O804">
        <v>0.02</v>
      </c>
      <c r="P804" t="s">
        <v>109</v>
      </c>
      <c r="Q804" s="4"/>
      <c r="R804" s="1">
        <v>45100</v>
      </c>
      <c r="S804" s="1">
        <v>45069</v>
      </c>
      <c r="T804" s="1">
        <v>45100</v>
      </c>
      <c r="U804" s="1">
        <v>45100</v>
      </c>
      <c r="V804" s="5">
        <v>8.3333333333333329E-2</v>
      </c>
      <c r="W804">
        <v>30</v>
      </c>
      <c r="X804" s="6">
        <v>0</v>
      </c>
      <c r="Y804" s="6">
        <v>0</v>
      </c>
      <c r="Z804" s="6">
        <v>-68.59375</v>
      </c>
      <c r="AA804" s="6">
        <v>-68.59375</v>
      </c>
      <c r="AB804">
        <v>0</v>
      </c>
      <c r="AC804">
        <v>0</v>
      </c>
      <c r="AD804" s="7">
        <v>41156.25</v>
      </c>
      <c r="AE804" s="13">
        <v>0.02</v>
      </c>
      <c r="AF804" s="8">
        <v>0</v>
      </c>
      <c r="AG804" s="6">
        <v>0</v>
      </c>
      <c r="AH804" s="6">
        <v>0</v>
      </c>
      <c r="AI804" s="9">
        <v>-68.59375</v>
      </c>
      <c r="AJ804" t="s">
        <v>6</v>
      </c>
      <c r="AO804" s="9">
        <f t="shared" si="272"/>
        <v>-68.59375</v>
      </c>
      <c r="AP804" s="37">
        <f t="shared" si="255"/>
        <v>-68.59375</v>
      </c>
      <c r="AQ804" s="9">
        <f t="shared" si="273"/>
        <v>-68.59375</v>
      </c>
      <c r="AT804" s="10"/>
      <c r="BU804" s="1"/>
      <c r="CC804" s="11"/>
      <c r="CD804" s="11"/>
    </row>
    <row r="805" spans="1:82" ht="15" customHeight="1" x14ac:dyDescent="0.25">
      <c r="A805">
        <v>21707</v>
      </c>
      <c r="B805" t="s">
        <v>881</v>
      </c>
      <c r="C805" t="s">
        <v>882</v>
      </c>
      <c r="D805">
        <v>30741</v>
      </c>
      <c r="E805" t="s">
        <v>127</v>
      </c>
      <c r="F805" t="s">
        <v>3</v>
      </c>
      <c r="G805" t="s">
        <v>4</v>
      </c>
      <c r="H805" t="s">
        <v>294</v>
      </c>
      <c r="I805" s="1"/>
      <c r="J805" s="1">
        <v>44943</v>
      </c>
      <c r="K805" s="1">
        <v>44974</v>
      </c>
      <c r="L805" s="1">
        <v>44974</v>
      </c>
      <c r="M805" s="2">
        <v>27053.02</v>
      </c>
      <c r="N805" t="s">
        <v>6</v>
      </c>
      <c r="O805">
        <v>1.8700000000000001E-2</v>
      </c>
      <c r="P805" t="s">
        <v>109</v>
      </c>
      <c r="Q805" s="4"/>
      <c r="R805" s="1">
        <v>44974</v>
      </c>
      <c r="S805" s="1">
        <v>44943</v>
      </c>
      <c r="T805" s="1">
        <v>44974</v>
      </c>
      <c r="U805" s="1">
        <v>44974</v>
      </c>
      <c r="V805" s="5">
        <v>8.3333333333333329E-2</v>
      </c>
      <c r="W805">
        <v>30</v>
      </c>
      <c r="X805" s="6">
        <v>0</v>
      </c>
      <c r="Y805" s="6">
        <v>0</v>
      </c>
      <c r="Z805" s="6">
        <v>-42.157622833333335</v>
      </c>
      <c r="AA805" s="6">
        <v>-42.157622833333335</v>
      </c>
      <c r="AB805">
        <v>0</v>
      </c>
      <c r="AC805">
        <v>0</v>
      </c>
      <c r="AD805" s="7">
        <v>27053.02</v>
      </c>
      <c r="AE805" s="13">
        <v>1.8700000000000001E-2</v>
      </c>
      <c r="AF805" s="8">
        <v>0</v>
      </c>
      <c r="AG805" s="6">
        <v>0</v>
      </c>
      <c r="AH805" s="6">
        <v>0</v>
      </c>
      <c r="AI805" s="9">
        <v>-42.157622833333335</v>
      </c>
      <c r="AJ805" t="s">
        <v>6</v>
      </c>
      <c r="AO805" s="9">
        <f t="shared" si="272"/>
        <v>-42.157622833333335</v>
      </c>
      <c r="AP805" s="37">
        <f t="shared" si="255"/>
        <v>-42.157622833333335</v>
      </c>
      <c r="AQ805" s="9">
        <f t="shared" si="273"/>
        <v>-42.157622833333335</v>
      </c>
      <c r="AT805" s="10"/>
      <c r="BU805" s="1"/>
      <c r="CC805" s="11"/>
      <c r="CD805" s="11"/>
    </row>
    <row r="806" spans="1:82" ht="15" customHeight="1" x14ac:dyDescent="0.25">
      <c r="A806">
        <v>21708</v>
      </c>
      <c r="B806" t="s">
        <v>881</v>
      </c>
      <c r="C806" t="s">
        <v>882</v>
      </c>
      <c r="D806">
        <v>30741</v>
      </c>
      <c r="E806" t="s">
        <v>127</v>
      </c>
      <c r="F806" t="s">
        <v>3</v>
      </c>
      <c r="G806" t="s">
        <v>4</v>
      </c>
      <c r="H806" t="s">
        <v>294</v>
      </c>
      <c r="I806" s="1"/>
      <c r="J806" s="1">
        <v>44974</v>
      </c>
      <c r="K806" s="1">
        <v>45002</v>
      </c>
      <c r="L806" s="1">
        <v>45002</v>
      </c>
      <c r="M806" s="2">
        <v>24614.07</v>
      </c>
      <c r="N806" t="s">
        <v>6</v>
      </c>
      <c r="O806">
        <v>1.8700000000000001E-2</v>
      </c>
      <c r="P806" t="s">
        <v>109</v>
      </c>
      <c r="Q806" s="4"/>
      <c r="R806" s="1">
        <v>45002</v>
      </c>
      <c r="S806" s="1">
        <v>44974</v>
      </c>
      <c r="T806" s="1">
        <v>45002</v>
      </c>
      <c r="U806" s="1">
        <v>45002</v>
      </c>
      <c r="V806" s="5">
        <v>8.3333333333333329E-2</v>
      </c>
      <c r="W806">
        <v>30</v>
      </c>
      <c r="X806" s="6">
        <v>0</v>
      </c>
      <c r="Y806" s="6">
        <v>0</v>
      </c>
      <c r="Z806" s="6">
        <v>-38.356925750000002</v>
      </c>
      <c r="AA806" s="6">
        <v>-38.356925750000002</v>
      </c>
      <c r="AB806">
        <v>0</v>
      </c>
      <c r="AC806">
        <v>0</v>
      </c>
      <c r="AD806" s="7">
        <v>24614.07</v>
      </c>
      <c r="AE806" s="13">
        <v>1.8700000000000001E-2</v>
      </c>
      <c r="AF806" s="8">
        <v>0</v>
      </c>
      <c r="AG806" s="6">
        <v>0</v>
      </c>
      <c r="AH806" s="6">
        <v>0</v>
      </c>
      <c r="AI806" s="9">
        <v>-38.356925750000002</v>
      </c>
      <c r="AJ806" t="s">
        <v>6</v>
      </c>
      <c r="AO806" s="9">
        <f t="shared" si="272"/>
        <v>-38.356925750000002</v>
      </c>
      <c r="AP806" s="37">
        <f t="shared" si="255"/>
        <v>-38.356925750000002</v>
      </c>
      <c r="AQ806" s="9">
        <f t="shared" si="273"/>
        <v>-38.356925750000002</v>
      </c>
      <c r="AT806" s="10"/>
      <c r="BU806" s="1"/>
      <c r="CC806" s="11"/>
      <c r="CD806" s="11"/>
    </row>
    <row r="807" spans="1:82" ht="15" customHeight="1" x14ac:dyDescent="0.25">
      <c r="A807">
        <v>21709</v>
      </c>
      <c r="B807" t="s">
        <v>881</v>
      </c>
      <c r="C807" t="s">
        <v>882</v>
      </c>
      <c r="D807">
        <v>30741</v>
      </c>
      <c r="E807" t="s">
        <v>127</v>
      </c>
      <c r="F807" t="s">
        <v>3</v>
      </c>
      <c r="G807" t="s">
        <v>4</v>
      </c>
      <c r="H807" t="s">
        <v>294</v>
      </c>
      <c r="I807" s="1"/>
      <c r="J807" s="1">
        <v>45002</v>
      </c>
      <c r="K807" s="1">
        <v>45033</v>
      </c>
      <c r="L807" s="1">
        <v>45033</v>
      </c>
      <c r="M807" s="2">
        <v>22171.05</v>
      </c>
      <c r="N807" t="s">
        <v>6</v>
      </c>
      <c r="O807">
        <v>1.8700000000000001E-2</v>
      </c>
      <c r="P807" t="s">
        <v>109</v>
      </c>
      <c r="Q807" s="4"/>
      <c r="R807" s="1">
        <v>45033</v>
      </c>
      <c r="S807" s="1">
        <v>45002</v>
      </c>
      <c r="T807" s="1">
        <v>45033</v>
      </c>
      <c r="U807" s="1">
        <v>45033</v>
      </c>
      <c r="V807" s="5">
        <v>8.3333333333333329E-2</v>
      </c>
      <c r="W807">
        <v>30</v>
      </c>
      <c r="X807" s="6">
        <v>0</v>
      </c>
      <c r="Y807" s="6">
        <v>0</v>
      </c>
      <c r="Z807" s="6">
        <v>-34.54988625</v>
      </c>
      <c r="AA807" s="6">
        <v>-34.54988625</v>
      </c>
      <c r="AB807">
        <v>0</v>
      </c>
      <c r="AC807">
        <v>0</v>
      </c>
      <c r="AD807" s="7">
        <v>22171.05</v>
      </c>
      <c r="AE807" s="13">
        <v>1.8700000000000001E-2</v>
      </c>
      <c r="AF807" s="8">
        <v>0</v>
      </c>
      <c r="AG807" s="6">
        <v>0</v>
      </c>
      <c r="AH807" s="6">
        <v>0</v>
      </c>
      <c r="AI807" s="9">
        <v>-34.54988625</v>
      </c>
      <c r="AJ807" t="s">
        <v>6</v>
      </c>
      <c r="AO807" s="9">
        <f t="shared" si="272"/>
        <v>-34.54988625</v>
      </c>
      <c r="AP807" s="37">
        <f t="shared" si="255"/>
        <v>-34.54988625</v>
      </c>
      <c r="AQ807" s="9">
        <f t="shared" si="273"/>
        <v>-34.54988625</v>
      </c>
      <c r="AT807" s="10"/>
      <c r="BU807" s="1"/>
      <c r="CC807" s="11"/>
      <c r="CD807" s="11"/>
    </row>
    <row r="808" spans="1:82" ht="15" customHeight="1" x14ac:dyDescent="0.25">
      <c r="A808">
        <v>21710</v>
      </c>
      <c r="B808" t="s">
        <v>881</v>
      </c>
      <c r="C808" t="s">
        <v>882</v>
      </c>
      <c r="D808">
        <v>30741</v>
      </c>
      <c r="E808" t="s">
        <v>127</v>
      </c>
      <c r="F808" t="s">
        <v>3</v>
      </c>
      <c r="G808" t="s">
        <v>4</v>
      </c>
      <c r="H808" t="s">
        <v>294</v>
      </c>
      <c r="I808" s="1"/>
      <c r="J808" s="1">
        <v>45033</v>
      </c>
      <c r="K808" s="1">
        <v>45063</v>
      </c>
      <c r="L808" s="1">
        <v>45063</v>
      </c>
      <c r="M808" s="2">
        <v>19723.96</v>
      </c>
      <c r="N808" t="s">
        <v>6</v>
      </c>
      <c r="O808">
        <v>1.8700000000000001E-2</v>
      </c>
      <c r="P808" t="s">
        <v>109</v>
      </c>
      <c r="Q808" s="4"/>
      <c r="R808" s="1">
        <v>45063</v>
      </c>
      <c r="S808" s="1">
        <v>45033</v>
      </c>
      <c r="T808" s="1">
        <v>45063</v>
      </c>
      <c r="U808" s="1">
        <v>45063</v>
      </c>
      <c r="V808" s="5">
        <v>8.3333333333333329E-2</v>
      </c>
      <c r="W808">
        <v>30</v>
      </c>
      <c r="X808" s="6">
        <v>0</v>
      </c>
      <c r="Y808" s="6">
        <v>0</v>
      </c>
      <c r="Z808" s="6">
        <v>-30.736504333333333</v>
      </c>
      <c r="AA808" s="6">
        <v>-30.736504333333333</v>
      </c>
      <c r="AB808">
        <v>0</v>
      </c>
      <c r="AC808">
        <v>0</v>
      </c>
      <c r="AD808" s="7">
        <v>19723.96</v>
      </c>
      <c r="AE808" s="13">
        <v>1.8700000000000001E-2</v>
      </c>
      <c r="AF808" s="8">
        <v>0</v>
      </c>
      <c r="AG808" s="6">
        <v>0</v>
      </c>
      <c r="AH808" s="6">
        <v>0</v>
      </c>
      <c r="AI808" s="9">
        <v>-30.736504333333333</v>
      </c>
      <c r="AJ808" t="s">
        <v>6</v>
      </c>
      <c r="AO808" s="9">
        <f t="shared" si="272"/>
        <v>-30.736504333333333</v>
      </c>
      <c r="AP808" s="37">
        <f t="shared" si="255"/>
        <v>-30.736504333333333</v>
      </c>
      <c r="AQ808" s="9">
        <f t="shared" si="273"/>
        <v>-30.736504333333333</v>
      </c>
      <c r="AT808" s="10"/>
      <c r="BU808" s="1"/>
      <c r="CC808" s="11"/>
      <c r="CD808" s="11"/>
    </row>
    <row r="809" spans="1:82" ht="15" customHeight="1" x14ac:dyDescent="0.25">
      <c r="A809">
        <v>21711</v>
      </c>
      <c r="B809" t="s">
        <v>881</v>
      </c>
      <c r="C809" t="s">
        <v>882</v>
      </c>
      <c r="D809">
        <v>30741</v>
      </c>
      <c r="E809" t="s">
        <v>127</v>
      </c>
      <c r="F809" t="s">
        <v>3</v>
      </c>
      <c r="G809" t="s">
        <v>4</v>
      </c>
      <c r="H809" t="s">
        <v>294</v>
      </c>
      <c r="I809" s="1"/>
      <c r="J809" s="1">
        <v>45063</v>
      </c>
      <c r="K809" s="1">
        <v>45094</v>
      </c>
      <c r="L809" s="1">
        <v>45094</v>
      </c>
      <c r="M809" s="2">
        <v>17272.79</v>
      </c>
      <c r="N809" t="s">
        <v>6</v>
      </c>
      <c r="O809">
        <v>1.8700000000000001E-2</v>
      </c>
      <c r="P809" t="s">
        <v>109</v>
      </c>
      <c r="Q809" s="4"/>
      <c r="R809" s="1">
        <v>45094</v>
      </c>
      <c r="S809" s="1">
        <v>45063</v>
      </c>
      <c r="T809" s="1">
        <v>45094</v>
      </c>
      <c r="U809" s="1">
        <v>45094</v>
      </c>
      <c r="V809" s="5">
        <v>8.3333333333333329E-2</v>
      </c>
      <c r="W809">
        <v>30</v>
      </c>
      <c r="X809" s="6">
        <v>0</v>
      </c>
      <c r="Y809" s="6">
        <v>0</v>
      </c>
      <c r="Z809" s="6">
        <v>-26.91676441666667</v>
      </c>
      <c r="AA809" s="6">
        <v>-26.91676441666667</v>
      </c>
      <c r="AB809">
        <v>0</v>
      </c>
      <c r="AC809">
        <v>0</v>
      </c>
      <c r="AD809" s="7">
        <v>17272.79</v>
      </c>
      <c r="AE809" s="13">
        <v>1.8700000000000001E-2</v>
      </c>
      <c r="AF809" s="8">
        <v>0</v>
      </c>
      <c r="AG809" s="6">
        <v>0</v>
      </c>
      <c r="AH809" s="6">
        <v>0</v>
      </c>
      <c r="AI809" s="9">
        <v>-26.91676441666667</v>
      </c>
      <c r="AJ809" t="s">
        <v>6</v>
      </c>
      <c r="AO809" s="9">
        <f t="shared" si="272"/>
        <v>-26.91676441666667</v>
      </c>
      <c r="AP809" s="37">
        <f t="shared" si="255"/>
        <v>-26.91676441666667</v>
      </c>
      <c r="AQ809" s="9">
        <f t="shared" si="273"/>
        <v>-26.91676441666667</v>
      </c>
      <c r="AT809" s="10"/>
      <c r="BU809" s="1"/>
      <c r="CC809" s="11"/>
      <c r="CD809" s="11"/>
    </row>
    <row r="810" spans="1:82" ht="15" customHeight="1" x14ac:dyDescent="0.25">
      <c r="A810">
        <v>22702</v>
      </c>
      <c r="B810" t="s">
        <v>883</v>
      </c>
      <c r="C810" t="s">
        <v>884</v>
      </c>
      <c r="D810">
        <v>30800</v>
      </c>
      <c r="E810" t="s">
        <v>2</v>
      </c>
      <c r="F810" t="s">
        <v>3</v>
      </c>
      <c r="G810" t="s">
        <v>4</v>
      </c>
      <c r="H810" t="s">
        <v>530</v>
      </c>
      <c r="I810" s="1">
        <v>44953</v>
      </c>
      <c r="J810" s="1">
        <v>44957</v>
      </c>
      <c r="K810" s="1">
        <v>44985</v>
      </c>
      <c r="L810" s="1">
        <v>44985</v>
      </c>
      <c r="M810" s="2">
        <v>113889.05</v>
      </c>
      <c r="N810" t="s">
        <v>6</v>
      </c>
      <c r="O810" t="s">
        <v>7</v>
      </c>
      <c r="P810" t="s">
        <v>109</v>
      </c>
      <c r="Q810" s="4">
        <v>1.55E-2</v>
      </c>
      <c r="R810" s="1">
        <v>44953</v>
      </c>
      <c r="S810" s="1">
        <v>44957</v>
      </c>
      <c r="T810" s="1">
        <v>44985</v>
      </c>
      <c r="U810" s="1">
        <v>44985</v>
      </c>
      <c r="V810" s="5">
        <v>7.7777777777777779E-2</v>
      </c>
      <c r="W810">
        <v>28</v>
      </c>
      <c r="X810" s="6">
        <v>0</v>
      </c>
      <c r="Y810" s="6">
        <v>0</v>
      </c>
      <c r="Z810" s="6">
        <v>-220.7422875777778</v>
      </c>
      <c r="AA810" s="6">
        <v>-220.7422875777778</v>
      </c>
      <c r="AB810">
        <v>0</v>
      </c>
      <c r="AC810">
        <v>0</v>
      </c>
      <c r="AD810" s="7">
        <v>113889.05</v>
      </c>
      <c r="AE810" s="13">
        <v>2.4920000000000001E-2</v>
      </c>
      <c r="AF810" s="8">
        <v>1.55E-2</v>
      </c>
      <c r="AG810" s="6">
        <v>0</v>
      </c>
      <c r="AH810" s="6">
        <v>-137.29957694444445</v>
      </c>
      <c r="AI810" s="9">
        <v>-358.04186452222223</v>
      </c>
      <c r="AJ810" t="s">
        <v>6</v>
      </c>
      <c r="AK810">
        <f t="shared" ref="AK810:AK825" si="274">VLOOKUP(I810,$AR$3:$AS$604,2,FALSE)</f>
        <v>2.492</v>
      </c>
      <c r="AL810" s="8">
        <f t="shared" ref="AL810:AL825" si="275">AK810/100+$AT$1</f>
        <v>3.492E-2</v>
      </c>
      <c r="AM810" s="35">
        <f t="shared" ref="AM810:AM825" si="276">AK810/100-$AT$1</f>
        <v>1.4920000000000001E-2</v>
      </c>
      <c r="AN810" s="4">
        <f t="shared" ref="AN810:AN825" si="277">IF(AND(RIGHT(O810,3)="Max",AM810&lt;0%),0%,AM810)</f>
        <v>1.4920000000000001E-2</v>
      </c>
      <c r="AO810" s="36">
        <f t="shared" ref="AO810:AO825" si="278">-(((AL810+AF810)*AD810*V810))</f>
        <v>-446.62223674444448</v>
      </c>
      <c r="AP810" s="37">
        <f t="shared" si="255"/>
        <v>-358.04186452222223</v>
      </c>
      <c r="AQ810" s="36">
        <f t="shared" ref="AQ810:AQ825" si="279">-(((AN810+AF810)*AD810*V810))</f>
        <v>-269.46149230000003</v>
      </c>
      <c r="AT810" s="10"/>
      <c r="BU810" s="1"/>
      <c r="CC810" s="11"/>
      <c r="CD810" s="11"/>
    </row>
    <row r="811" spans="1:82" ht="15" customHeight="1" x14ac:dyDescent="0.25">
      <c r="A811">
        <v>22703</v>
      </c>
      <c r="B811" t="s">
        <v>883</v>
      </c>
      <c r="C811" t="s">
        <v>884</v>
      </c>
      <c r="D811">
        <v>30800</v>
      </c>
      <c r="E811" t="s">
        <v>2</v>
      </c>
      <c r="F811" t="s">
        <v>3</v>
      </c>
      <c r="G811" t="s">
        <v>4</v>
      </c>
      <c r="H811" t="s">
        <v>530</v>
      </c>
      <c r="I811" s="1">
        <v>44953</v>
      </c>
      <c r="J811" s="1">
        <v>44985</v>
      </c>
      <c r="K811" s="1">
        <v>45016</v>
      </c>
      <c r="L811" s="1">
        <v>45016</v>
      </c>
      <c r="M811" s="2">
        <v>109014.45</v>
      </c>
      <c r="N811" t="s">
        <v>6</v>
      </c>
      <c r="O811" t="s">
        <v>7</v>
      </c>
      <c r="P811" t="s">
        <v>109</v>
      </c>
      <c r="Q811" s="4">
        <v>1.55E-2</v>
      </c>
      <c r="R811" s="1">
        <v>44953</v>
      </c>
      <c r="S811" s="1">
        <v>44985</v>
      </c>
      <c r="T811" s="1">
        <v>45016</v>
      </c>
      <c r="U811" s="1">
        <v>45016</v>
      </c>
      <c r="V811" s="5">
        <v>9.166666666666666E-2</v>
      </c>
      <c r="W811">
        <v>33</v>
      </c>
      <c r="X811" s="6">
        <v>0</v>
      </c>
      <c r="Y811" s="6">
        <v>0</v>
      </c>
      <c r="Z811" s="6">
        <v>-249.02534194999998</v>
      </c>
      <c r="AA811" s="6">
        <v>-249.02534194999998</v>
      </c>
      <c r="AB811">
        <v>0</v>
      </c>
      <c r="AC811">
        <v>0</v>
      </c>
      <c r="AD811" s="7">
        <v>109014.45</v>
      </c>
      <c r="AE811" s="13">
        <v>2.4920000000000001E-2</v>
      </c>
      <c r="AF811" s="8">
        <v>1.55E-2</v>
      </c>
      <c r="AG811" s="6">
        <v>0</v>
      </c>
      <c r="AH811" s="6">
        <v>-154.89136437499997</v>
      </c>
      <c r="AI811" s="9">
        <v>-403.91670632499995</v>
      </c>
      <c r="AJ811" t="s">
        <v>6</v>
      </c>
      <c r="AK811">
        <f t="shared" si="274"/>
        <v>2.492</v>
      </c>
      <c r="AL811" s="8">
        <f t="shared" si="275"/>
        <v>3.492E-2</v>
      </c>
      <c r="AM811" s="35">
        <f t="shared" si="276"/>
        <v>1.4920000000000001E-2</v>
      </c>
      <c r="AN811" s="4">
        <f t="shared" si="277"/>
        <v>1.4920000000000001E-2</v>
      </c>
      <c r="AO811" s="36">
        <f t="shared" si="278"/>
        <v>-503.84661882499995</v>
      </c>
      <c r="AP811" s="37">
        <f t="shared" si="255"/>
        <v>-403.91670632499995</v>
      </c>
      <c r="AQ811" s="36">
        <f t="shared" si="279"/>
        <v>-303.98679382500001</v>
      </c>
      <c r="AT811" s="10"/>
      <c r="BU811" s="1"/>
      <c r="CC811" s="11"/>
      <c r="CD811" s="11"/>
    </row>
    <row r="812" spans="1:82" ht="15" customHeight="1" x14ac:dyDescent="0.25">
      <c r="A812">
        <v>22704</v>
      </c>
      <c r="B812" t="s">
        <v>883</v>
      </c>
      <c r="C812" t="s">
        <v>884</v>
      </c>
      <c r="D812">
        <v>30800</v>
      </c>
      <c r="E812" t="s">
        <v>2</v>
      </c>
      <c r="F812" t="s">
        <v>3</v>
      </c>
      <c r="G812" t="s">
        <v>4</v>
      </c>
      <c r="H812" t="s">
        <v>530</v>
      </c>
      <c r="I812" s="1">
        <v>44953</v>
      </c>
      <c r="J812" s="1">
        <v>45016</v>
      </c>
      <c r="K812" s="1">
        <v>45046</v>
      </c>
      <c r="L812" s="1">
        <v>45046</v>
      </c>
      <c r="M812" s="2">
        <v>104133.55</v>
      </c>
      <c r="N812" t="s">
        <v>6</v>
      </c>
      <c r="O812" t="s">
        <v>7</v>
      </c>
      <c r="P812" t="s">
        <v>109</v>
      </c>
      <c r="Q812" s="4">
        <v>1.55E-2</v>
      </c>
      <c r="R812" s="1">
        <v>44953</v>
      </c>
      <c r="S812" s="1">
        <v>45016</v>
      </c>
      <c r="T812" s="1">
        <v>45046</v>
      </c>
      <c r="U812" s="1">
        <v>45046</v>
      </c>
      <c r="V812" s="5">
        <v>8.3333333333333329E-2</v>
      </c>
      <c r="W812">
        <v>30</v>
      </c>
      <c r="X812" s="6">
        <v>0</v>
      </c>
      <c r="Y812" s="6">
        <v>0</v>
      </c>
      <c r="Z812" s="6">
        <v>-216.25067216666667</v>
      </c>
      <c r="AA812" s="6">
        <v>-216.25067216666667</v>
      </c>
      <c r="AB812">
        <v>0</v>
      </c>
      <c r="AC812">
        <v>0</v>
      </c>
      <c r="AD812" s="7">
        <v>104133.55</v>
      </c>
      <c r="AE812" s="13">
        <v>2.4920000000000001E-2</v>
      </c>
      <c r="AF812" s="8">
        <v>1.55E-2</v>
      </c>
      <c r="AG812" s="6">
        <v>0</v>
      </c>
      <c r="AH812" s="6">
        <v>-134.50583541666666</v>
      </c>
      <c r="AI812" s="9">
        <v>-350.75650758333336</v>
      </c>
      <c r="AJ812" t="s">
        <v>6</v>
      </c>
      <c r="AK812">
        <f t="shared" si="274"/>
        <v>2.492</v>
      </c>
      <c r="AL812" s="8">
        <f t="shared" si="275"/>
        <v>3.492E-2</v>
      </c>
      <c r="AM812" s="35">
        <f t="shared" si="276"/>
        <v>1.4920000000000001E-2</v>
      </c>
      <c r="AN812" s="4">
        <f t="shared" si="277"/>
        <v>1.4920000000000001E-2</v>
      </c>
      <c r="AO812" s="36">
        <f t="shared" si="278"/>
        <v>-437.5344659166667</v>
      </c>
      <c r="AP812" s="37">
        <f t="shared" si="255"/>
        <v>-350.75650758333336</v>
      </c>
      <c r="AQ812" s="36">
        <f t="shared" si="279"/>
        <v>-263.97854925000001</v>
      </c>
      <c r="AT812" s="10"/>
      <c r="BU812" s="1"/>
      <c r="CC812" s="11"/>
      <c r="CD812" s="11"/>
    </row>
    <row r="813" spans="1:82" ht="15" customHeight="1" x14ac:dyDescent="0.25">
      <c r="A813">
        <v>22705</v>
      </c>
      <c r="B813" t="s">
        <v>883</v>
      </c>
      <c r="C813" t="s">
        <v>884</v>
      </c>
      <c r="D813">
        <v>30800</v>
      </c>
      <c r="E813" t="s">
        <v>2</v>
      </c>
      <c r="F813" t="s">
        <v>3</v>
      </c>
      <c r="G813" t="s">
        <v>4</v>
      </c>
      <c r="H813" t="s">
        <v>530</v>
      </c>
      <c r="I813" s="1">
        <v>45043</v>
      </c>
      <c r="J813" s="1">
        <v>45046</v>
      </c>
      <c r="K813" s="1">
        <v>45077</v>
      </c>
      <c r="L813" s="1">
        <v>45077</v>
      </c>
      <c r="M813" s="2">
        <v>99246.35</v>
      </c>
      <c r="N813" t="s">
        <v>6</v>
      </c>
      <c r="O813" t="s">
        <v>7</v>
      </c>
      <c r="P813" t="s">
        <v>109</v>
      </c>
      <c r="Q813" s="4">
        <v>1.55E-2</v>
      </c>
      <c r="R813" s="1">
        <v>45043</v>
      </c>
      <c r="S813" s="1">
        <v>45046</v>
      </c>
      <c r="T813" s="1">
        <v>45077</v>
      </c>
      <c r="U813" s="1">
        <v>45077</v>
      </c>
      <c r="V813" s="5">
        <v>8.3333333333333329E-2</v>
      </c>
      <c r="W813">
        <v>30</v>
      </c>
      <c r="X813" s="6">
        <v>0</v>
      </c>
      <c r="Y813" s="6">
        <v>0</v>
      </c>
      <c r="Z813" s="6">
        <v>-268.79219791666668</v>
      </c>
      <c r="AA813" s="6">
        <v>-268.79219791666668</v>
      </c>
      <c r="AB813">
        <v>0</v>
      </c>
      <c r="AC813">
        <v>0</v>
      </c>
      <c r="AD813" s="7">
        <v>99246.35</v>
      </c>
      <c r="AE813" s="13">
        <v>3.2500000000000001E-2</v>
      </c>
      <c r="AF813" s="8">
        <v>1.55E-2</v>
      </c>
      <c r="AG813" s="6">
        <v>0</v>
      </c>
      <c r="AH813" s="6">
        <v>-128.19320208333335</v>
      </c>
      <c r="AI813" s="9">
        <v>-396.98540000000003</v>
      </c>
      <c r="AJ813" t="s">
        <v>6</v>
      </c>
      <c r="AK813">
        <f t="shared" si="274"/>
        <v>3.25</v>
      </c>
      <c r="AL813" s="8">
        <f t="shared" si="275"/>
        <v>4.2500000000000003E-2</v>
      </c>
      <c r="AM813" s="35">
        <f t="shared" si="276"/>
        <v>2.2499999999999999E-2</v>
      </c>
      <c r="AN813" s="4">
        <f t="shared" si="277"/>
        <v>2.2499999999999999E-2</v>
      </c>
      <c r="AO813" s="36">
        <f t="shared" si="278"/>
        <v>-479.69069166666674</v>
      </c>
      <c r="AP813" s="37">
        <f t="shared" si="255"/>
        <v>-396.98540000000003</v>
      </c>
      <c r="AQ813" s="36">
        <f t="shared" si="279"/>
        <v>-314.28010833333332</v>
      </c>
      <c r="AT813" s="10"/>
      <c r="BU813" s="1"/>
      <c r="CC813" s="11"/>
      <c r="CD813" s="11"/>
    </row>
    <row r="814" spans="1:82" ht="15" customHeight="1" x14ac:dyDescent="0.25">
      <c r="A814">
        <v>22706</v>
      </c>
      <c r="B814" t="s">
        <v>883</v>
      </c>
      <c r="C814" t="s">
        <v>884</v>
      </c>
      <c r="D814">
        <v>30800</v>
      </c>
      <c r="E814" t="s">
        <v>2</v>
      </c>
      <c r="F814" t="s">
        <v>3</v>
      </c>
      <c r="G814" t="s">
        <v>4</v>
      </c>
      <c r="H814" t="s">
        <v>530</v>
      </c>
      <c r="I814" s="1">
        <v>45043</v>
      </c>
      <c r="J814" s="1">
        <v>45077</v>
      </c>
      <c r="K814" s="1">
        <v>45107</v>
      </c>
      <c r="L814" s="1">
        <v>45107</v>
      </c>
      <c r="M814" s="2">
        <v>94352.83</v>
      </c>
      <c r="N814" t="s">
        <v>6</v>
      </c>
      <c r="O814" t="s">
        <v>7</v>
      </c>
      <c r="P814" t="s">
        <v>109</v>
      </c>
      <c r="Q814" s="4">
        <v>1.55E-2</v>
      </c>
      <c r="R814" s="1">
        <v>45043</v>
      </c>
      <c r="S814" s="1">
        <v>45077</v>
      </c>
      <c r="T814" s="1">
        <v>45107</v>
      </c>
      <c r="U814" s="1">
        <v>45107</v>
      </c>
      <c r="V814" s="5">
        <v>8.3333333333333329E-2</v>
      </c>
      <c r="W814">
        <v>30</v>
      </c>
      <c r="X814" s="6">
        <v>0</v>
      </c>
      <c r="Y814" s="6">
        <v>0</v>
      </c>
      <c r="Z814" s="6">
        <v>-255.53891458333334</v>
      </c>
      <c r="AA814" s="6">
        <v>-255.53891458333334</v>
      </c>
      <c r="AB814">
        <v>0</v>
      </c>
      <c r="AC814">
        <v>0</v>
      </c>
      <c r="AD814" s="7">
        <v>94352.83</v>
      </c>
      <c r="AE814" s="13">
        <v>3.2500000000000001E-2</v>
      </c>
      <c r="AF814" s="8">
        <v>1.55E-2</v>
      </c>
      <c r="AG814" s="6">
        <v>0</v>
      </c>
      <c r="AH814" s="6">
        <v>-121.87240541666667</v>
      </c>
      <c r="AI814" s="9">
        <v>-377.41131999999999</v>
      </c>
      <c r="AJ814" t="s">
        <v>6</v>
      </c>
      <c r="AK814">
        <f t="shared" si="274"/>
        <v>3.25</v>
      </c>
      <c r="AL814" s="8">
        <f t="shared" si="275"/>
        <v>4.2500000000000003E-2</v>
      </c>
      <c r="AM814" s="35">
        <f t="shared" si="276"/>
        <v>2.2499999999999999E-2</v>
      </c>
      <c r="AN814" s="4">
        <f t="shared" si="277"/>
        <v>2.2499999999999999E-2</v>
      </c>
      <c r="AO814" s="36">
        <f t="shared" si="278"/>
        <v>-456.03867833333334</v>
      </c>
      <c r="AP814" s="37">
        <f t="shared" si="255"/>
        <v>-377.41131999999999</v>
      </c>
      <c r="AQ814" s="36">
        <f t="shared" si="279"/>
        <v>-298.78396166666664</v>
      </c>
      <c r="AT814" s="10"/>
      <c r="BU814" s="1"/>
      <c r="CC814" s="11"/>
      <c r="CD814" s="11"/>
    </row>
    <row r="815" spans="1:82" ht="15" customHeight="1" x14ac:dyDescent="0.25">
      <c r="A815">
        <v>23656</v>
      </c>
      <c r="B815" t="s">
        <v>885</v>
      </c>
      <c r="C815" t="s">
        <v>886</v>
      </c>
      <c r="D815">
        <v>30816</v>
      </c>
      <c r="E815" t="s">
        <v>2</v>
      </c>
      <c r="F815" t="s">
        <v>3</v>
      </c>
      <c r="G815" t="s">
        <v>4</v>
      </c>
      <c r="H815" t="s">
        <v>764</v>
      </c>
      <c r="I815" s="1">
        <v>44953</v>
      </c>
      <c r="J815" s="1">
        <v>44957</v>
      </c>
      <c r="K815" s="1">
        <v>44985</v>
      </c>
      <c r="L815" s="1">
        <v>44985</v>
      </c>
      <c r="M815" s="2">
        <v>195525.04</v>
      </c>
      <c r="N815" t="s">
        <v>6</v>
      </c>
      <c r="O815" t="s">
        <v>33</v>
      </c>
      <c r="P815" t="s">
        <v>223</v>
      </c>
      <c r="Q815" s="4">
        <v>2.5000000000000001E-2</v>
      </c>
      <c r="R815" s="1">
        <v>44953</v>
      </c>
      <c r="S815" s="1">
        <v>44957</v>
      </c>
      <c r="T815" s="1">
        <v>44985</v>
      </c>
      <c r="U815" s="1">
        <v>44985</v>
      </c>
      <c r="V815" s="5">
        <v>7.6712328767123292E-2</v>
      </c>
      <c r="W815">
        <v>28</v>
      </c>
      <c r="X815" s="6">
        <v>0</v>
      </c>
      <c r="Y815" s="6">
        <v>0</v>
      </c>
      <c r="Z815" s="6">
        <v>-441.27590945315075</v>
      </c>
      <c r="AA815" s="6">
        <v>-441.27590945315075</v>
      </c>
      <c r="AB815">
        <v>0</v>
      </c>
      <c r="AC815">
        <v>0</v>
      </c>
      <c r="AD815" s="7">
        <v>195525.04</v>
      </c>
      <c r="AE815" s="13">
        <v>2.9420000000000002E-2</v>
      </c>
      <c r="AF815" s="8">
        <v>2.5000000000000001E-2</v>
      </c>
      <c r="AG815" s="6">
        <v>0</v>
      </c>
      <c r="AH815" s="6">
        <v>-374.97952876712333</v>
      </c>
      <c r="AI815" s="9">
        <v>-816.25543822027407</v>
      </c>
      <c r="AJ815" t="s">
        <v>6</v>
      </c>
      <c r="AK815">
        <f t="shared" si="274"/>
        <v>2.492</v>
      </c>
      <c r="AL815" s="8">
        <f t="shared" si="275"/>
        <v>3.492E-2</v>
      </c>
      <c r="AM815" s="35">
        <f t="shared" si="276"/>
        <v>1.4920000000000001E-2</v>
      </c>
      <c r="AN815" s="4">
        <f t="shared" si="277"/>
        <v>1.4920000000000001E-2</v>
      </c>
      <c r="AO815" s="36">
        <f t="shared" si="278"/>
        <v>-898.75093454904118</v>
      </c>
      <c r="AP815" s="37">
        <f t="shared" si="255"/>
        <v>-816.25543822027407</v>
      </c>
      <c r="AQ815" s="36">
        <f t="shared" si="279"/>
        <v>-598.76731153534251</v>
      </c>
      <c r="AT815" s="10"/>
      <c r="BU815" s="1"/>
      <c r="CC815" s="11"/>
      <c r="CD815" s="11"/>
    </row>
    <row r="816" spans="1:82" ht="15" customHeight="1" x14ac:dyDescent="0.25">
      <c r="A816">
        <v>23657</v>
      </c>
      <c r="B816" t="s">
        <v>885</v>
      </c>
      <c r="C816" t="s">
        <v>886</v>
      </c>
      <c r="D816">
        <v>30816</v>
      </c>
      <c r="E816" t="s">
        <v>2</v>
      </c>
      <c r="F816" t="s">
        <v>3</v>
      </c>
      <c r="G816" t="s">
        <v>4</v>
      </c>
      <c r="H816" t="s">
        <v>764</v>
      </c>
      <c r="I816" s="1">
        <v>44981</v>
      </c>
      <c r="J816" s="1">
        <v>44985</v>
      </c>
      <c r="K816" s="1">
        <v>45016</v>
      </c>
      <c r="L816" s="1">
        <v>45016</v>
      </c>
      <c r="M816" s="2">
        <v>193597.56</v>
      </c>
      <c r="N816" t="s">
        <v>6</v>
      </c>
      <c r="O816" t="s">
        <v>33</v>
      </c>
      <c r="P816" t="s">
        <v>223</v>
      </c>
      <c r="Q816" s="4">
        <v>2.5000000000000001E-2</v>
      </c>
      <c r="R816" s="1">
        <v>44981</v>
      </c>
      <c r="S816" s="1">
        <v>44985</v>
      </c>
      <c r="T816" s="1">
        <v>45016</v>
      </c>
      <c r="U816" s="1">
        <v>45016</v>
      </c>
      <c r="V816" s="5">
        <v>8.4931506849315067E-2</v>
      </c>
      <c r="W816">
        <v>31</v>
      </c>
      <c r="X816" s="6">
        <v>0</v>
      </c>
      <c r="Y816" s="6">
        <v>0</v>
      </c>
      <c r="Z816" s="6">
        <v>-531.58707550356155</v>
      </c>
      <c r="AA816" s="6">
        <v>-531.58707550356155</v>
      </c>
      <c r="AB816">
        <v>0</v>
      </c>
      <c r="AC816">
        <v>0</v>
      </c>
      <c r="AD816" s="7">
        <v>193597.56</v>
      </c>
      <c r="AE816" s="13">
        <v>3.2329999999999998E-2</v>
      </c>
      <c r="AF816" s="8">
        <v>2.5000000000000001E-2</v>
      </c>
      <c r="AG816" s="6">
        <v>0</v>
      </c>
      <c r="AH816" s="6">
        <v>-411.06331232876715</v>
      </c>
      <c r="AI816" s="9">
        <v>-942.65038783232876</v>
      </c>
      <c r="AJ816" t="s">
        <v>6</v>
      </c>
      <c r="AK816">
        <f t="shared" si="274"/>
        <v>2.698</v>
      </c>
      <c r="AL816" s="8">
        <f t="shared" si="275"/>
        <v>3.6979999999999999E-2</v>
      </c>
      <c r="AM816" s="35">
        <f t="shared" si="276"/>
        <v>1.6980000000000002E-2</v>
      </c>
      <c r="AN816" s="4">
        <f t="shared" si="277"/>
        <v>1.6980000000000002E-2</v>
      </c>
      <c r="AO816" s="36">
        <f t="shared" si="278"/>
        <v>-1019.1081639254794</v>
      </c>
      <c r="AP816" s="37">
        <f t="shared" si="255"/>
        <v>-942.65038783232876</v>
      </c>
      <c r="AQ816" s="36">
        <f t="shared" si="279"/>
        <v>-690.25751406246582</v>
      </c>
      <c r="AT816" s="10"/>
      <c r="BU816" s="1"/>
      <c r="CC816" s="11"/>
      <c r="CD816" s="11"/>
    </row>
    <row r="817" spans="1:82" ht="15" customHeight="1" x14ac:dyDescent="0.25">
      <c r="A817">
        <v>23658</v>
      </c>
      <c r="B817" t="s">
        <v>885</v>
      </c>
      <c r="C817" t="s">
        <v>886</v>
      </c>
      <c r="D817">
        <v>30816</v>
      </c>
      <c r="E817" t="s">
        <v>2</v>
      </c>
      <c r="F817" t="s">
        <v>3</v>
      </c>
      <c r="G817" t="s">
        <v>4</v>
      </c>
      <c r="H817" t="s">
        <v>764</v>
      </c>
      <c r="I817" s="1">
        <v>45014</v>
      </c>
      <c r="J817" s="1">
        <v>45016</v>
      </c>
      <c r="K817" s="1">
        <v>45046</v>
      </c>
      <c r="L817" s="1">
        <v>45046</v>
      </c>
      <c r="M817" s="2">
        <v>191665.5</v>
      </c>
      <c r="N817" t="s">
        <v>6</v>
      </c>
      <c r="O817" t="s">
        <v>33</v>
      </c>
      <c r="P817" t="s">
        <v>223</v>
      </c>
      <c r="Q817" s="4">
        <v>2.5000000000000001E-2</v>
      </c>
      <c r="R817" s="1">
        <v>45014</v>
      </c>
      <c r="S817" s="1">
        <v>45016</v>
      </c>
      <c r="T817" s="1">
        <v>45046</v>
      </c>
      <c r="U817" s="1">
        <v>45046</v>
      </c>
      <c r="V817" s="5">
        <v>8.2191780821917804E-2</v>
      </c>
      <c r="W817">
        <v>30</v>
      </c>
      <c r="X817" s="6">
        <v>0</v>
      </c>
      <c r="Y817" s="6">
        <v>0</v>
      </c>
      <c r="Z817" s="6">
        <v>-518.28451643835615</v>
      </c>
      <c r="AA817" s="6">
        <v>-518.28451643835615</v>
      </c>
      <c r="AB817">
        <v>0</v>
      </c>
      <c r="AC817">
        <v>0</v>
      </c>
      <c r="AD817" s="7">
        <v>191665.5</v>
      </c>
      <c r="AE817" s="13">
        <v>3.2899999999999999E-2</v>
      </c>
      <c r="AF817" s="8">
        <v>2.5000000000000001E-2</v>
      </c>
      <c r="AG817" s="6">
        <v>0</v>
      </c>
      <c r="AH817" s="6">
        <v>-393.83321917808217</v>
      </c>
      <c r="AI817" s="9">
        <v>-912.11773561643827</v>
      </c>
      <c r="AJ817" t="s">
        <v>6</v>
      </c>
      <c r="AK817">
        <f t="shared" si="274"/>
        <v>3.0150000000000001</v>
      </c>
      <c r="AL817" s="8">
        <f t="shared" si="275"/>
        <v>4.0149999999999998E-2</v>
      </c>
      <c r="AM817" s="35">
        <f t="shared" si="276"/>
        <v>2.0150000000000001E-2</v>
      </c>
      <c r="AN817" s="4">
        <f t="shared" si="277"/>
        <v>2.0150000000000001E-2</v>
      </c>
      <c r="AO817" s="36">
        <f t="shared" si="278"/>
        <v>-1026.3293691780823</v>
      </c>
      <c r="AP817" s="37">
        <f t="shared" si="255"/>
        <v>-912.11773561643827</v>
      </c>
      <c r="AQ817" s="36">
        <f t="shared" si="279"/>
        <v>-711.26279383561643</v>
      </c>
      <c r="AT817" s="10"/>
      <c r="BU817" s="1"/>
      <c r="CC817" s="11"/>
      <c r="CD817" s="11"/>
    </row>
    <row r="818" spans="1:82" ht="15" customHeight="1" x14ac:dyDescent="0.25">
      <c r="A818">
        <v>23659</v>
      </c>
      <c r="B818" t="s">
        <v>885</v>
      </c>
      <c r="C818" t="s">
        <v>886</v>
      </c>
      <c r="D818">
        <v>30816</v>
      </c>
      <c r="E818" t="s">
        <v>2</v>
      </c>
      <c r="F818" t="s">
        <v>3</v>
      </c>
      <c r="G818" t="s">
        <v>4</v>
      </c>
      <c r="H818" t="s">
        <v>764</v>
      </c>
      <c r="I818" s="1">
        <v>45043</v>
      </c>
      <c r="J818" s="1">
        <v>45046</v>
      </c>
      <c r="K818" s="1">
        <v>45077</v>
      </c>
      <c r="L818" s="1">
        <v>45077</v>
      </c>
      <c r="M818" s="2">
        <v>189728.86</v>
      </c>
      <c r="N818" t="s">
        <v>6</v>
      </c>
      <c r="O818" t="s">
        <v>33</v>
      </c>
      <c r="P818" t="s">
        <v>223</v>
      </c>
      <c r="Q818" s="4">
        <v>2.5000000000000001E-2</v>
      </c>
      <c r="R818" s="1">
        <v>45043</v>
      </c>
      <c r="S818" s="1">
        <v>45046</v>
      </c>
      <c r="T818" s="1">
        <v>45077</v>
      </c>
      <c r="U818" s="1">
        <v>45077</v>
      </c>
      <c r="V818" s="5">
        <v>8.4931506849315067E-2</v>
      </c>
      <c r="W818">
        <v>31</v>
      </c>
      <c r="X818" s="6">
        <v>0</v>
      </c>
      <c r="Y818" s="6">
        <v>0</v>
      </c>
      <c r="Z818" s="6">
        <v>-583.00299944876701</v>
      </c>
      <c r="AA818" s="6">
        <v>-583.00299944876701</v>
      </c>
      <c r="AB818">
        <v>0</v>
      </c>
      <c r="AC818">
        <v>0</v>
      </c>
      <c r="AD818" s="7">
        <v>189728.86</v>
      </c>
      <c r="AE818" s="13">
        <v>3.6179999999999997E-2</v>
      </c>
      <c r="AF818" s="8">
        <v>2.5000000000000001E-2</v>
      </c>
      <c r="AG818" s="6">
        <v>0</v>
      </c>
      <c r="AH818" s="6">
        <v>-402.84894931506847</v>
      </c>
      <c r="AI818" s="9">
        <v>-985.85194876383548</v>
      </c>
      <c r="AJ818" t="s">
        <v>6</v>
      </c>
      <c r="AK818">
        <f t="shared" si="274"/>
        <v>3.25</v>
      </c>
      <c r="AL818" s="8">
        <f t="shared" si="275"/>
        <v>4.2500000000000003E-2</v>
      </c>
      <c r="AM818" s="35">
        <f t="shared" si="276"/>
        <v>2.2499999999999999E-2</v>
      </c>
      <c r="AN818" s="4">
        <f t="shared" si="277"/>
        <v>2.2499999999999999E-2</v>
      </c>
      <c r="AO818" s="36">
        <f t="shared" si="278"/>
        <v>-1087.6921631506848</v>
      </c>
      <c r="AP818" s="37">
        <f t="shared" si="255"/>
        <v>-985.85194876383548</v>
      </c>
      <c r="AQ818" s="36">
        <f t="shared" si="279"/>
        <v>-765.41300369863006</v>
      </c>
      <c r="AT818" s="10"/>
      <c r="BU818" s="1"/>
      <c r="CC818" s="11"/>
      <c r="CD818" s="11"/>
    </row>
    <row r="819" spans="1:82" ht="15" customHeight="1" x14ac:dyDescent="0.25">
      <c r="A819">
        <v>23660</v>
      </c>
      <c r="B819" t="s">
        <v>885</v>
      </c>
      <c r="C819" t="s">
        <v>886</v>
      </c>
      <c r="D819">
        <v>30816</v>
      </c>
      <c r="E819" t="s">
        <v>2</v>
      </c>
      <c r="F819" t="s">
        <v>3</v>
      </c>
      <c r="G819" t="s">
        <v>4</v>
      </c>
      <c r="H819" t="s">
        <v>764</v>
      </c>
      <c r="I819" s="1">
        <v>45075</v>
      </c>
      <c r="J819" s="1">
        <v>45077</v>
      </c>
      <c r="K819" s="1">
        <v>45107</v>
      </c>
      <c r="L819" s="1">
        <v>45107</v>
      </c>
      <c r="M819" s="2">
        <v>187787.62</v>
      </c>
      <c r="N819" t="s">
        <v>6</v>
      </c>
      <c r="O819" t="s">
        <v>33</v>
      </c>
      <c r="P819" t="s">
        <v>223</v>
      </c>
      <c r="Q819" s="4">
        <v>2.5000000000000001E-2</v>
      </c>
      <c r="R819" s="1">
        <v>45075</v>
      </c>
      <c r="S819" s="1">
        <v>45077</v>
      </c>
      <c r="T819" s="1">
        <v>45107</v>
      </c>
      <c r="U819" s="1">
        <v>45107</v>
      </c>
      <c r="V819" s="5">
        <v>8.2191780821917804E-2</v>
      </c>
      <c r="W819">
        <v>30</v>
      </c>
      <c r="X819" s="6">
        <v>0</v>
      </c>
      <c r="Y819" s="6">
        <v>0</v>
      </c>
      <c r="Z819" s="6">
        <v>-583.58218456438362</v>
      </c>
      <c r="AA819" s="6">
        <v>-583.58218456438362</v>
      </c>
      <c r="AB819">
        <v>0</v>
      </c>
      <c r="AC819">
        <v>0</v>
      </c>
      <c r="AD819" s="7">
        <v>187787.62</v>
      </c>
      <c r="AE819" s="13">
        <v>3.7810000000000003E-2</v>
      </c>
      <c r="AF819" s="8">
        <v>2.5000000000000001E-2</v>
      </c>
      <c r="AG819" s="6">
        <v>0</v>
      </c>
      <c r="AH819" s="6">
        <v>-385.86497260273967</v>
      </c>
      <c r="AI819" s="9">
        <v>-969.44715716712335</v>
      </c>
      <c r="AJ819" t="s">
        <v>6</v>
      </c>
      <c r="AK819">
        <f t="shared" si="274"/>
        <v>3.4830000000000001</v>
      </c>
      <c r="AL819" s="8">
        <f t="shared" si="275"/>
        <v>4.4830000000000002E-2</v>
      </c>
      <c r="AM819" s="35">
        <f t="shared" si="276"/>
        <v>2.4829999999999998E-2</v>
      </c>
      <c r="AN819" s="4">
        <f t="shared" si="277"/>
        <v>2.4829999999999998E-2</v>
      </c>
      <c r="AO819" s="36">
        <f t="shared" si="278"/>
        <v>-1077.7980414739725</v>
      </c>
      <c r="AP819" s="37">
        <f t="shared" si="255"/>
        <v>-969.44715716712335</v>
      </c>
      <c r="AQ819" s="36">
        <f t="shared" si="279"/>
        <v>-769.10606339178082</v>
      </c>
      <c r="AT819" s="10"/>
      <c r="BU819" s="1"/>
      <c r="CC819" s="11"/>
      <c r="CD819" s="11"/>
    </row>
    <row r="820" spans="1:82" ht="15" customHeight="1" x14ac:dyDescent="0.25">
      <c r="A820">
        <v>25216</v>
      </c>
      <c r="B820" t="s">
        <v>887</v>
      </c>
      <c r="C820" t="s">
        <v>888</v>
      </c>
      <c r="D820">
        <v>30876</v>
      </c>
      <c r="E820" t="s">
        <v>2</v>
      </c>
      <c r="F820" t="s">
        <v>3</v>
      </c>
      <c r="G820" t="s">
        <v>4</v>
      </c>
      <c r="H820" t="s">
        <v>266</v>
      </c>
      <c r="I820" s="1">
        <v>45014</v>
      </c>
      <c r="J820" s="1">
        <v>45016</v>
      </c>
      <c r="K820" s="1">
        <v>45107</v>
      </c>
      <c r="L820" s="1">
        <v>45107</v>
      </c>
      <c r="M820" s="2">
        <v>10833333.300000001</v>
      </c>
      <c r="N820" t="s">
        <v>6</v>
      </c>
      <c r="O820" t="s">
        <v>15</v>
      </c>
      <c r="P820" t="s">
        <v>8</v>
      </c>
      <c r="Q820" s="4">
        <v>1.7999999999999999E-2</v>
      </c>
      <c r="R820" s="1">
        <v>45014</v>
      </c>
      <c r="S820" s="1">
        <v>45016</v>
      </c>
      <c r="T820" s="1">
        <v>45107</v>
      </c>
      <c r="U820" s="1">
        <v>45107</v>
      </c>
      <c r="V820" s="5">
        <v>0.25277777777777777</v>
      </c>
      <c r="W820">
        <v>91</v>
      </c>
      <c r="X820" s="6">
        <v>0</v>
      </c>
      <c r="Y820" s="6">
        <v>0</v>
      </c>
      <c r="Z820" s="6">
        <v>-82563.541412625011</v>
      </c>
      <c r="AA820" s="6">
        <v>-82563.541412625011</v>
      </c>
      <c r="AB820">
        <v>0</v>
      </c>
      <c r="AC820">
        <v>0</v>
      </c>
      <c r="AD820" s="7">
        <v>10833333.300000001</v>
      </c>
      <c r="AE820" s="13">
        <v>3.015E-2</v>
      </c>
      <c r="AF820" s="8">
        <v>1.7999999999999999E-2</v>
      </c>
      <c r="AG820" s="6">
        <v>0</v>
      </c>
      <c r="AH820" s="6">
        <v>-49291.666514999997</v>
      </c>
      <c r="AI820" s="9">
        <v>-131855.20792762502</v>
      </c>
      <c r="AJ820" t="s">
        <v>6</v>
      </c>
      <c r="AK820">
        <f t="shared" si="274"/>
        <v>3.0150000000000001</v>
      </c>
      <c r="AL820" s="8">
        <f t="shared" si="275"/>
        <v>4.0149999999999998E-2</v>
      </c>
      <c r="AM820" s="35">
        <f t="shared" si="276"/>
        <v>2.0150000000000001E-2</v>
      </c>
      <c r="AN820" s="4">
        <f t="shared" si="277"/>
        <v>2.0150000000000001E-2</v>
      </c>
      <c r="AO820" s="36">
        <f t="shared" si="278"/>
        <v>-159239.467102625</v>
      </c>
      <c r="AP820" s="37">
        <f t="shared" si="255"/>
        <v>-131855.20792762502</v>
      </c>
      <c r="AQ820" s="36">
        <f t="shared" si="279"/>
        <v>-104470.94875262502</v>
      </c>
      <c r="AT820" s="10"/>
      <c r="BU820" s="1"/>
      <c r="CC820" s="11"/>
      <c r="CD820" s="11"/>
    </row>
    <row r="821" spans="1:82" ht="15" customHeight="1" x14ac:dyDescent="0.25">
      <c r="A821">
        <v>25449</v>
      </c>
      <c r="B821" t="s">
        <v>889</v>
      </c>
      <c r="C821" t="s">
        <v>890</v>
      </c>
      <c r="D821">
        <v>30880</v>
      </c>
      <c r="E821" t="s">
        <v>2</v>
      </c>
      <c r="F821" t="s">
        <v>3</v>
      </c>
      <c r="G821" t="s">
        <v>4</v>
      </c>
      <c r="H821" t="s">
        <v>764</v>
      </c>
      <c r="I821" s="1">
        <v>44924</v>
      </c>
      <c r="J821" s="1">
        <v>44957</v>
      </c>
      <c r="K821" s="1">
        <v>44985</v>
      </c>
      <c r="L821" s="1">
        <v>44985</v>
      </c>
      <c r="M821" s="2">
        <v>88205.79</v>
      </c>
      <c r="N821" t="s">
        <v>6</v>
      </c>
      <c r="O821" t="s">
        <v>174</v>
      </c>
      <c r="P821" t="s">
        <v>223</v>
      </c>
      <c r="Q821" s="4">
        <v>3.1E-2</v>
      </c>
      <c r="R821" s="1">
        <v>44924</v>
      </c>
      <c r="S821" s="1">
        <v>44957</v>
      </c>
      <c r="T821" s="1">
        <v>44985</v>
      </c>
      <c r="U821" s="1">
        <v>44985</v>
      </c>
      <c r="V821" s="5">
        <v>7.6712328767123292E-2</v>
      </c>
      <c r="W821">
        <v>28</v>
      </c>
      <c r="X821" s="6">
        <v>0</v>
      </c>
      <c r="Y821" s="6">
        <v>0</v>
      </c>
      <c r="Z821" s="6">
        <v>-184.45401477041094</v>
      </c>
      <c r="AA821" s="6">
        <v>-184.45401477041094</v>
      </c>
      <c r="AB821">
        <v>0</v>
      </c>
      <c r="AC821">
        <v>0</v>
      </c>
      <c r="AD821" s="7">
        <v>88205.79</v>
      </c>
      <c r="AE821" s="13">
        <v>2.726E-2</v>
      </c>
      <c r="AF821" s="8">
        <v>3.1E-2</v>
      </c>
      <c r="AG821" s="6">
        <v>0</v>
      </c>
      <c r="AH821" s="6">
        <v>-209.7606184109589</v>
      </c>
      <c r="AI821" s="9">
        <v>-394.21463318136983</v>
      </c>
      <c r="AJ821" t="s">
        <v>6</v>
      </c>
      <c r="AK821">
        <f t="shared" si="274"/>
        <v>2.1840000000000002</v>
      </c>
      <c r="AL821" s="8">
        <f t="shared" si="275"/>
        <v>3.184E-2</v>
      </c>
      <c r="AM821" s="35">
        <f t="shared" si="276"/>
        <v>1.1840000000000002E-2</v>
      </c>
      <c r="AN821" s="4">
        <f t="shared" si="277"/>
        <v>1.1840000000000002E-2</v>
      </c>
      <c r="AO821" s="36">
        <f t="shared" si="278"/>
        <v>-425.20507293369866</v>
      </c>
      <c r="AP821" s="37">
        <f t="shared" si="255"/>
        <v>-394.21463318136983</v>
      </c>
      <c r="AQ821" s="36">
        <f t="shared" si="279"/>
        <v>-289.87564170082192</v>
      </c>
      <c r="AT821" s="10"/>
      <c r="BU821" s="1"/>
      <c r="CC821" s="11"/>
      <c r="CD821" s="11"/>
    </row>
    <row r="822" spans="1:82" ht="15" customHeight="1" x14ac:dyDescent="0.25">
      <c r="A822">
        <v>25450</v>
      </c>
      <c r="B822" t="s">
        <v>889</v>
      </c>
      <c r="C822" t="s">
        <v>890</v>
      </c>
      <c r="D822">
        <v>30880</v>
      </c>
      <c r="E822" t="s">
        <v>2</v>
      </c>
      <c r="F822" t="s">
        <v>3</v>
      </c>
      <c r="G822" t="s">
        <v>4</v>
      </c>
      <c r="H822" t="s">
        <v>764</v>
      </c>
      <c r="I822" s="1">
        <v>44924</v>
      </c>
      <c r="J822" s="1">
        <v>44985</v>
      </c>
      <c r="K822" s="1">
        <v>45016</v>
      </c>
      <c r="L822" s="1">
        <v>45016</v>
      </c>
      <c r="M822" s="2">
        <v>86978.3</v>
      </c>
      <c r="N822" t="s">
        <v>6</v>
      </c>
      <c r="O822" t="s">
        <v>174</v>
      </c>
      <c r="P822" t="s">
        <v>223</v>
      </c>
      <c r="Q822" s="4">
        <v>3.1E-2</v>
      </c>
      <c r="R822" s="1">
        <v>44924</v>
      </c>
      <c r="S822" s="1">
        <v>44985</v>
      </c>
      <c r="T822" s="1">
        <v>45016</v>
      </c>
      <c r="U822" s="1">
        <v>45016</v>
      </c>
      <c r="V822" s="5">
        <v>8.4931506849315067E-2</v>
      </c>
      <c r="W822">
        <v>31</v>
      </c>
      <c r="X822" s="6">
        <v>0</v>
      </c>
      <c r="Y822" s="6">
        <v>0</v>
      </c>
      <c r="Z822" s="6">
        <v>-201.37501972054795</v>
      </c>
      <c r="AA822" s="6">
        <v>-201.37501972054795</v>
      </c>
      <c r="AB822">
        <v>0</v>
      </c>
      <c r="AC822">
        <v>0</v>
      </c>
      <c r="AD822" s="7">
        <v>86978.3</v>
      </c>
      <c r="AE822" s="13">
        <v>2.726E-2</v>
      </c>
      <c r="AF822" s="8">
        <v>3.1E-2</v>
      </c>
      <c r="AG822" s="6">
        <v>0</v>
      </c>
      <c r="AH822" s="6">
        <v>-229.00314054794521</v>
      </c>
      <c r="AI822" s="9">
        <v>-430.37816026849316</v>
      </c>
      <c r="AJ822" t="s">
        <v>6</v>
      </c>
      <c r="AK822">
        <f t="shared" si="274"/>
        <v>2.1840000000000002</v>
      </c>
      <c r="AL822" s="8">
        <f t="shared" si="275"/>
        <v>3.184E-2</v>
      </c>
      <c r="AM822" s="35">
        <f t="shared" si="276"/>
        <v>1.1840000000000002E-2</v>
      </c>
      <c r="AN822" s="4">
        <f t="shared" si="277"/>
        <v>1.1840000000000002E-2</v>
      </c>
      <c r="AO822" s="36">
        <f t="shared" si="278"/>
        <v>-464.21152748493154</v>
      </c>
      <c r="AP822" s="37">
        <f t="shared" si="255"/>
        <v>-430.37816026849316</v>
      </c>
      <c r="AQ822" s="36">
        <f t="shared" si="279"/>
        <v>-316.4675658410959</v>
      </c>
      <c r="AT822" s="10"/>
      <c r="BU822" s="1"/>
      <c r="CC822" s="11"/>
      <c r="CD822" s="11"/>
    </row>
    <row r="823" spans="1:82" ht="15" customHeight="1" x14ac:dyDescent="0.25">
      <c r="A823">
        <v>25451</v>
      </c>
      <c r="B823" t="s">
        <v>889</v>
      </c>
      <c r="C823" t="s">
        <v>890</v>
      </c>
      <c r="D823">
        <v>30880</v>
      </c>
      <c r="E823" t="s">
        <v>2</v>
      </c>
      <c r="F823" t="s">
        <v>3</v>
      </c>
      <c r="G823" t="s">
        <v>4</v>
      </c>
      <c r="H823" t="s">
        <v>764</v>
      </c>
      <c r="I823" s="1">
        <v>44924</v>
      </c>
      <c r="J823" s="1">
        <v>45016</v>
      </c>
      <c r="K823" s="1">
        <v>45046</v>
      </c>
      <c r="L823" s="1">
        <v>45046</v>
      </c>
      <c r="M823" s="2">
        <v>85747.64</v>
      </c>
      <c r="N823" t="s">
        <v>6</v>
      </c>
      <c r="O823" t="s">
        <v>174</v>
      </c>
      <c r="P823" t="s">
        <v>223</v>
      </c>
      <c r="Q823" s="4">
        <v>3.1E-2</v>
      </c>
      <c r="R823" s="1">
        <v>44924</v>
      </c>
      <c r="S823" s="1">
        <v>45016</v>
      </c>
      <c r="T823" s="1">
        <v>45046</v>
      </c>
      <c r="U823" s="1">
        <v>45046</v>
      </c>
      <c r="V823" s="5">
        <v>8.2191780821917804E-2</v>
      </c>
      <c r="W823">
        <v>30</v>
      </c>
      <c r="X823" s="6">
        <v>0</v>
      </c>
      <c r="Y823" s="6">
        <v>0</v>
      </c>
      <c r="Z823" s="6">
        <v>-192.12169860821916</v>
      </c>
      <c r="AA823" s="6">
        <v>-192.12169860821916</v>
      </c>
      <c r="AB823">
        <v>0</v>
      </c>
      <c r="AC823">
        <v>0</v>
      </c>
      <c r="AD823" s="7">
        <v>85747.64</v>
      </c>
      <c r="AE823" s="13">
        <v>2.726E-2</v>
      </c>
      <c r="AF823" s="8">
        <v>3.1E-2</v>
      </c>
      <c r="AG823" s="6">
        <v>0</v>
      </c>
      <c r="AH823" s="6">
        <v>-218.48028821917808</v>
      </c>
      <c r="AI823" s="9">
        <v>-410.60198682739724</v>
      </c>
      <c r="AJ823" t="s">
        <v>6</v>
      </c>
      <c r="AK823">
        <f t="shared" si="274"/>
        <v>2.1840000000000002</v>
      </c>
      <c r="AL823" s="8">
        <f t="shared" si="275"/>
        <v>3.184E-2</v>
      </c>
      <c r="AM823" s="35">
        <f t="shared" si="276"/>
        <v>1.1840000000000002E-2</v>
      </c>
      <c r="AN823" s="4">
        <f t="shared" si="277"/>
        <v>1.1840000000000002E-2</v>
      </c>
      <c r="AO823" s="36">
        <f t="shared" si="278"/>
        <v>-442.88068747397261</v>
      </c>
      <c r="AP823" s="37">
        <f t="shared" si="255"/>
        <v>-410.60198682739724</v>
      </c>
      <c r="AQ823" s="36">
        <f t="shared" si="279"/>
        <v>-301.92566281643838</v>
      </c>
      <c r="AT823" s="10"/>
      <c r="BU823" s="1"/>
      <c r="CC823" s="11"/>
      <c r="CD823" s="11"/>
    </row>
    <row r="824" spans="1:82" ht="15" customHeight="1" x14ac:dyDescent="0.25">
      <c r="A824">
        <v>25452</v>
      </c>
      <c r="B824" t="s">
        <v>889</v>
      </c>
      <c r="C824" t="s">
        <v>890</v>
      </c>
      <c r="D824">
        <v>30880</v>
      </c>
      <c r="E824" t="s">
        <v>2</v>
      </c>
      <c r="F824" t="s">
        <v>3</v>
      </c>
      <c r="G824" t="s">
        <v>4</v>
      </c>
      <c r="H824" t="s">
        <v>764</v>
      </c>
      <c r="I824" s="1">
        <v>44924</v>
      </c>
      <c r="J824" s="1">
        <v>45046</v>
      </c>
      <c r="K824" s="1">
        <v>45077</v>
      </c>
      <c r="L824" s="1">
        <v>45077</v>
      </c>
      <c r="M824" s="2">
        <v>84513.8</v>
      </c>
      <c r="N824" t="s">
        <v>6</v>
      </c>
      <c r="O824" t="s">
        <v>174</v>
      </c>
      <c r="P824" t="s">
        <v>223</v>
      </c>
      <c r="Q824" s="4">
        <v>3.1E-2</v>
      </c>
      <c r="R824" s="1">
        <v>44924</v>
      </c>
      <c r="S824" s="1">
        <v>45046</v>
      </c>
      <c r="T824" s="1">
        <v>45077</v>
      </c>
      <c r="U824" s="1">
        <v>45077</v>
      </c>
      <c r="V824" s="5">
        <v>8.4931506849315067E-2</v>
      </c>
      <c r="W824">
        <v>31</v>
      </c>
      <c r="X824" s="6">
        <v>0</v>
      </c>
      <c r="Y824" s="6">
        <v>0</v>
      </c>
      <c r="Z824" s="6">
        <v>-195.6691282958904</v>
      </c>
      <c r="AA824" s="6">
        <v>-195.6691282958904</v>
      </c>
      <c r="AB824">
        <v>0</v>
      </c>
      <c r="AC824">
        <v>0</v>
      </c>
      <c r="AD824" s="7">
        <v>84513.8</v>
      </c>
      <c r="AE824" s="13">
        <v>2.726E-2</v>
      </c>
      <c r="AF824" s="8">
        <v>3.1E-2</v>
      </c>
      <c r="AG824" s="6">
        <v>0</v>
      </c>
      <c r="AH824" s="6">
        <v>-222.51441589041096</v>
      </c>
      <c r="AI824" s="9">
        <v>-418.18354418630133</v>
      </c>
      <c r="AJ824" t="s">
        <v>6</v>
      </c>
      <c r="AK824">
        <f t="shared" si="274"/>
        <v>2.1840000000000002</v>
      </c>
      <c r="AL824" s="8">
        <f t="shared" si="275"/>
        <v>3.184E-2</v>
      </c>
      <c r="AM824" s="35">
        <f t="shared" si="276"/>
        <v>1.1840000000000002E-2</v>
      </c>
      <c r="AN824" s="4">
        <f t="shared" si="277"/>
        <v>1.1840000000000002E-2</v>
      </c>
      <c r="AO824" s="36">
        <f t="shared" si="278"/>
        <v>-451.05825466301377</v>
      </c>
      <c r="AP824" s="37">
        <f t="shared" si="255"/>
        <v>-418.18354418630133</v>
      </c>
      <c r="AQ824" s="36">
        <f t="shared" si="279"/>
        <v>-307.50056699178083</v>
      </c>
      <c r="AT824" s="10"/>
      <c r="BU824" s="1"/>
      <c r="CC824" s="11"/>
      <c r="CD824" s="11"/>
    </row>
    <row r="825" spans="1:82" ht="15" customHeight="1" x14ac:dyDescent="0.25">
      <c r="A825">
        <v>25453</v>
      </c>
      <c r="B825" t="s">
        <v>889</v>
      </c>
      <c r="C825" t="s">
        <v>890</v>
      </c>
      <c r="D825">
        <v>30880</v>
      </c>
      <c r="E825" t="s">
        <v>2</v>
      </c>
      <c r="F825" t="s">
        <v>3</v>
      </c>
      <c r="G825" t="s">
        <v>4</v>
      </c>
      <c r="H825" t="s">
        <v>764</v>
      </c>
      <c r="I825" s="1">
        <v>44924</v>
      </c>
      <c r="J825" s="1">
        <v>45077</v>
      </c>
      <c r="K825" s="1">
        <v>45107</v>
      </c>
      <c r="L825" s="1">
        <v>45107</v>
      </c>
      <c r="M825" s="2">
        <v>83276.78</v>
      </c>
      <c r="N825" t="s">
        <v>6</v>
      </c>
      <c r="O825" t="s">
        <v>174</v>
      </c>
      <c r="P825" t="s">
        <v>223</v>
      </c>
      <c r="Q825" s="4">
        <v>3.1E-2</v>
      </c>
      <c r="R825" s="1">
        <v>44924</v>
      </c>
      <c r="S825" s="1">
        <v>45077</v>
      </c>
      <c r="T825" s="1">
        <v>45107</v>
      </c>
      <c r="U825" s="1">
        <v>45107</v>
      </c>
      <c r="V825" s="5">
        <v>8.2191780821917804E-2</v>
      </c>
      <c r="W825">
        <v>30</v>
      </c>
      <c r="X825" s="6">
        <v>0</v>
      </c>
      <c r="Y825" s="6">
        <v>0</v>
      </c>
      <c r="Z825" s="6">
        <v>-186.58561831232876</v>
      </c>
      <c r="AA825" s="6">
        <v>-186.58561831232876</v>
      </c>
      <c r="AB825">
        <v>0</v>
      </c>
      <c r="AC825">
        <v>0</v>
      </c>
      <c r="AD825" s="7">
        <v>83276.78</v>
      </c>
      <c r="AE825" s="13">
        <v>2.726E-2</v>
      </c>
      <c r="AF825" s="8">
        <v>3.1E-2</v>
      </c>
      <c r="AG825" s="6">
        <v>0</v>
      </c>
      <c r="AH825" s="6">
        <v>-212.18467232876711</v>
      </c>
      <c r="AI825" s="9">
        <v>-398.77029064109587</v>
      </c>
      <c r="AJ825" t="s">
        <v>6</v>
      </c>
      <c r="AK825">
        <f t="shared" si="274"/>
        <v>2.1840000000000002</v>
      </c>
      <c r="AL825" s="8">
        <f t="shared" si="275"/>
        <v>3.184E-2</v>
      </c>
      <c r="AM825" s="35">
        <f t="shared" si="276"/>
        <v>1.1840000000000002E-2</v>
      </c>
      <c r="AN825" s="4">
        <f t="shared" si="277"/>
        <v>1.1840000000000002E-2</v>
      </c>
      <c r="AO825" s="36">
        <f t="shared" si="278"/>
        <v>-430.11886481095894</v>
      </c>
      <c r="AP825" s="37">
        <f t="shared" si="255"/>
        <v>-398.77029064109587</v>
      </c>
      <c r="AQ825" s="36">
        <f t="shared" si="279"/>
        <v>-293.22552782465755</v>
      </c>
      <c r="AT825" s="10"/>
      <c r="BU825" s="1"/>
      <c r="CC825" s="11"/>
      <c r="CD825" s="11"/>
    </row>
    <row r="826" spans="1:82" ht="15" customHeight="1" x14ac:dyDescent="0.25">
      <c r="A826">
        <v>25634</v>
      </c>
      <c r="B826" t="s">
        <v>891</v>
      </c>
      <c r="C826" t="s">
        <v>892</v>
      </c>
      <c r="D826">
        <v>30882</v>
      </c>
      <c r="E826" t="s">
        <v>127</v>
      </c>
      <c r="F826" t="s">
        <v>3</v>
      </c>
      <c r="G826" t="s">
        <v>4</v>
      </c>
      <c r="H826" t="s">
        <v>893</v>
      </c>
      <c r="I826" s="1"/>
      <c r="J826" s="1">
        <v>44931</v>
      </c>
      <c r="K826" s="1">
        <v>44962</v>
      </c>
      <c r="L826" s="1">
        <v>44962</v>
      </c>
      <c r="M826" s="2">
        <v>98904.4</v>
      </c>
      <c r="N826" t="s">
        <v>6</v>
      </c>
      <c r="O826">
        <v>1.2E-2</v>
      </c>
      <c r="P826" t="s">
        <v>109</v>
      </c>
      <c r="Q826" s="4"/>
      <c r="R826" s="1">
        <v>44962</v>
      </c>
      <c r="S826" s="1">
        <v>44931</v>
      </c>
      <c r="T826" s="1">
        <v>44962</v>
      </c>
      <c r="U826" s="1">
        <v>44962</v>
      </c>
      <c r="V826" s="5">
        <v>8.3333333333333329E-2</v>
      </c>
      <c r="W826">
        <v>30</v>
      </c>
      <c r="X826" s="6">
        <v>0</v>
      </c>
      <c r="Y826" s="6">
        <v>0</v>
      </c>
      <c r="Z826" s="6">
        <v>-98.904399999999981</v>
      </c>
      <c r="AA826" s="6">
        <v>-98.904399999999981</v>
      </c>
      <c r="AB826">
        <v>0</v>
      </c>
      <c r="AC826">
        <v>0</v>
      </c>
      <c r="AD826" s="7">
        <v>98904.4</v>
      </c>
      <c r="AE826" s="13">
        <v>1.2E-2</v>
      </c>
      <c r="AF826" s="8">
        <v>0</v>
      </c>
      <c r="AG826" s="6">
        <v>0</v>
      </c>
      <c r="AH826" s="6">
        <v>0</v>
      </c>
      <c r="AI826" s="9">
        <v>-98.904399999999981</v>
      </c>
      <c r="AJ826" t="s">
        <v>6</v>
      </c>
      <c r="AO826" s="9">
        <f t="shared" ref="AO826:AO848" si="280">AI826</f>
        <v>-98.904399999999981</v>
      </c>
      <c r="AP826" s="37">
        <f t="shared" si="255"/>
        <v>-98.904399999999981</v>
      </c>
      <c r="AQ826" s="9">
        <f t="shared" ref="AQ826:AQ848" si="281">AI826</f>
        <v>-98.904399999999981</v>
      </c>
      <c r="AT826" s="10"/>
      <c r="BU826" s="1"/>
      <c r="CC826" s="11"/>
      <c r="CD826" s="11"/>
    </row>
    <row r="827" spans="1:82" ht="15" customHeight="1" x14ac:dyDescent="0.25">
      <c r="A827">
        <v>25635</v>
      </c>
      <c r="B827" t="s">
        <v>891</v>
      </c>
      <c r="C827" t="s">
        <v>892</v>
      </c>
      <c r="D827">
        <v>30882</v>
      </c>
      <c r="E827" t="s">
        <v>127</v>
      </c>
      <c r="F827" t="s">
        <v>3</v>
      </c>
      <c r="G827" t="s">
        <v>4</v>
      </c>
      <c r="H827" t="s">
        <v>893</v>
      </c>
      <c r="I827" s="1"/>
      <c r="J827" s="1">
        <v>44962</v>
      </c>
      <c r="K827" s="1">
        <v>44990</v>
      </c>
      <c r="L827" s="1">
        <v>44990</v>
      </c>
      <c r="M827" s="2">
        <v>94005.98</v>
      </c>
      <c r="N827" t="s">
        <v>6</v>
      </c>
      <c r="O827">
        <v>1.2E-2</v>
      </c>
      <c r="P827" t="s">
        <v>109</v>
      </c>
      <c r="Q827" s="4"/>
      <c r="R827" s="1">
        <v>44990</v>
      </c>
      <c r="S827" s="1">
        <v>44962</v>
      </c>
      <c r="T827" s="1">
        <v>44990</v>
      </c>
      <c r="U827" s="1">
        <v>44990</v>
      </c>
      <c r="V827" s="5">
        <v>8.3333333333333329E-2</v>
      </c>
      <c r="W827">
        <v>30</v>
      </c>
      <c r="X827" s="6">
        <v>0</v>
      </c>
      <c r="Y827" s="6">
        <v>0</v>
      </c>
      <c r="Z827" s="6">
        <v>-94.005979999999994</v>
      </c>
      <c r="AA827" s="6">
        <v>-94.005979999999994</v>
      </c>
      <c r="AB827">
        <v>0</v>
      </c>
      <c r="AC827">
        <v>0</v>
      </c>
      <c r="AD827" s="7">
        <v>94005.98</v>
      </c>
      <c r="AE827" s="13">
        <v>1.2E-2</v>
      </c>
      <c r="AF827" s="8">
        <v>0</v>
      </c>
      <c r="AG827" s="6">
        <v>0</v>
      </c>
      <c r="AH827" s="6">
        <v>0</v>
      </c>
      <c r="AI827" s="9">
        <v>-94.005979999999994</v>
      </c>
      <c r="AJ827" t="s">
        <v>6</v>
      </c>
      <c r="AO827" s="9">
        <f t="shared" si="280"/>
        <v>-94.005979999999994</v>
      </c>
      <c r="AP827" s="37">
        <f t="shared" si="255"/>
        <v>-94.005979999999994</v>
      </c>
      <c r="AQ827" s="9">
        <f t="shared" si="281"/>
        <v>-94.005979999999994</v>
      </c>
      <c r="AT827" s="10"/>
      <c r="BU827" s="1"/>
      <c r="CC827" s="11"/>
      <c r="CD827" s="11"/>
    </row>
    <row r="828" spans="1:82" ht="15" customHeight="1" x14ac:dyDescent="0.25">
      <c r="A828">
        <v>25636</v>
      </c>
      <c r="B828" t="s">
        <v>891</v>
      </c>
      <c r="C828" t="s">
        <v>892</v>
      </c>
      <c r="D828">
        <v>30882</v>
      </c>
      <c r="E828" t="s">
        <v>127</v>
      </c>
      <c r="F828" t="s">
        <v>3</v>
      </c>
      <c r="G828" t="s">
        <v>4</v>
      </c>
      <c r="H828" t="s">
        <v>893</v>
      </c>
      <c r="I828" s="1"/>
      <c r="J828" s="1">
        <v>44990</v>
      </c>
      <c r="K828" s="1">
        <v>45021</v>
      </c>
      <c r="L828" s="1">
        <v>45021</v>
      </c>
      <c r="M828" s="2">
        <v>89102.67</v>
      </c>
      <c r="N828" t="s">
        <v>6</v>
      </c>
      <c r="O828">
        <v>1.2E-2</v>
      </c>
      <c r="P828" t="s">
        <v>109</v>
      </c>
      <c r="Q828" s="4"/>
      <c r="R828" s="1">
        <v>45021</v>
      </c>
      <c r="S828" s="1">
        <v>44990</v>
      </c>
      <c r="T828" s="1">
        <v>45021</v>
      </c>
      <c r="U828" s="1">
        <v>45021</v>
      </c>
      <c r="V828" s="5">
        <v>8.3333333333333329E-2</v>
      </c>
      <c r="W828">
        <v>30</v>
      </c>
      <c r="X828" s="6">
        <v>0</v>
      </c>
      <c r="Y828" s="6">
        <v>0</v>
      </c>
      <c r="Z828" s="6">
        <v>-89.102670000000003</v>
      </c>
      <c r="AA828" s="6">
        <v>-89.102670000000003</v>
      </c>
      <c r="AB828">
        <v>0</v>
      </c>
      <c r="AC828">
        <v>0</v>
      </c>
      <c r="AD828" s="7">
        <v>89102.67</v>
      </c>
      <c r="AE828" s="13">
        <v>1.2E-2</v>
      </c>
      <c r="AF828" s="8">
        <v>0</v>
      </c>
      <c r="AG828" s="6">
        <v>0</v>
      </c>
      <c r="AH828" s="6">
        <v>0</v>
      </c>
      <c r="AI828" s="9">
        <v>-89.102670000000003</v>
      </c>
      <c r="AJ828" t="s">
        <v>6</v>
      </c>
      <c r="AO828" s="9">
        <f t="shared" si="280"/>
        <v>-89.102670000000003</v>
      </c>
      <c r="AP828" s="37">
        <f t="shared" si="255"/>
        <v>-89.102670000000003</v>
      </c>
      <c r="AQ828" s="9">
        <f t="shared" si="281"/>
        <v>-89.102670000000003</v>
      </c>
      <c r="AT828" s="10"/>
      <c r="BU828" s="1"/>
      <c r="CC828" s="11"/>
      <c r="CD828" s="11"/>
    </row>
    <row r="829" spans="1:82" ht="15" customHeight="1" x14ac:dyDescent="0.25">
      <c r="A829">
        <v>25637</v>
      </c>
      <c r="B829" t="s">
        <v>891</v>
      </c>
      <c r="C829" t="s">
        <v>892</v>
      </c>
      <c r="D829">
        <v>30882</v>
      </c>
      <c r="E829" t="s">
        <v>127</v>
      </c>
      <c r="F829" t="s">
        <v>3</v>
      </c>
      <c r="G829" t="s">
        <v>4</v>
      </c>
      <c r="H829" t="s">
        <v>893</v>
      </c>
      <c r="I829" s="1"/>
      <c r="J829" s="1">
        <v>45021</v>
      </c>
      <c r="K829" s="1">
        <v>45051</v>
      </c>
      <c r="L829" s="1">
        <v>45051</v>
      </c>
      <c r="M829" s="2">
        <v>84194.45</v>
      </c>
      <c r="N829" t="s">
        <v>6</v>
      </c>
      <c r="O829">
        <v>1.2E-2</v>
      </c>
      <c r="P829" t="s">
        <v>109</v>
      </c>
      <c r="Q829" s="4"/>
      <c r="R829" s="1">
        <v>45051</v>
      </c>
      <c r="S829" s="1">
        <v>45021</v>
      </c>
      <c r="T829" s="1">
        <v>45051</v>
      </c>
      <c r="U829" s="1">
        <v>45051</v>
      </c>
      <c r="V829" s="5">
        <v>8.3333333333333329E-2</v>
      </c>
      <c r="W829">
        <v>30</v>
      </c>
      <c r="X829" s="6">
        <v>0</v>
      </c>
      <c r="Y829" s="6">
        <v>0</v>
      </c>
      <c r="Z829" s="6">
        <v>-84.194449999999989</v>
      </c>
      <c r="AA829" s="6">
        <v>-84.194449999999989</v>
      </c>
      <c r="AB829">
        <v>0</v>
      </c>
      <c r="AC829">
        <v>0</v>
      </c>
      <c r="AD829" s="7">
        <v>84194.45</v>
      </c>
      <c r="AE829" s="13">
        <v>1.2E-2</v>
      </c>
      <c r="AF829" s="8">
        <v>0</v>
      </c>
      <c r="AG829" s="6">
        <v>0</v>
      </c>
      <c r="AH829" s="6">
        <v>0</v>
      </c>
      <c r="AI829" s="9">
        <v>-84.194449999999989</v>
      </c>
      <c r="AJ829" t="s">
        <v>6</v>
      </c>
      <c r="AO829" s="9">
        <f t="shared" si="280"/>
        <v>-84.194449999999989</v>
      </c>
      <c r="AP829" s="37">
        <f t="shared" si="255"/>
        <v>-84.194449999999989</v>
      </c>
      <c r="AQ829" s="9">
        <f t="shared" si="281"/>
        <v>-84.194449999999989</v>
      </c>
      <c r="AT829" s="10"/>
      <c r="BU829" s="1"/>
      <c r="CC829" s="11"/>
      <c r="CD829" s="11"/>
    </row>
    <row r="830" spans="1:82" ht="15" customHeight="1" x14ac:dyDescent="0.25">
      <c r="A830">
        <v>25638</v>
      </c>
      <c r="B830" t="s">
        <v>891</v>
      </c>
      <c r="C830" t="s">
        <v>892</v>
      </c>
      <c r="D830">
        <v>30882</v>
      </c>
      <c r="E830" t="s">
        <v>127</v>
      </c>
      <c r="F830" t="s">
        <v>3</v>
      </c>
      <c r="G830" t="s">
        <v>4</v>
      </c>
      <c r="H830" t="s">
        <v>893</v>
      </c>
      <c r="I830" s="1"/>
      <c r="J830" s="1">
        <v>45051</v>
      </c>
      <c r="K830" s="1">
        <v>45082</v>
      </c>
      <c r="L830" s="1">
        <v>45082</v>
      </c>
      <c r="M830" s="2">
        <v>79281.320000000007</v>
      </c>
      <c r="N830" t="s">
        <v>6</v>
      </c>
      <c r="O830">
        <v>1.2E-2</v>
      </c>
      <c r="P830" t="s">
        <v>109</v>
      </c>
      <c r="Q830" s="4"/>
      <c r="R830" s="1">
        <v>45082</v>
      </c>
      <c r="S830" s="1">
        <v>45051</v>
      </c>
      <c r="T830" s="1">
        <v>45082</v>
      </c>
      <c r="U830" s="1">
        <v>45082</v>
      </c>
      <c r="V830" s="5">
        <v>8.3333333333333329E-2</v>
      </c>
      <c r="W830">
        <v>30</v>
      </c>
      <c r="X830" s="6">
        <v>0</v>
      </c>
      <c r="Y830" s="6">
        <v>0</v>
      </c>
      <c r="Z830" s="6">
        <v>-79.281320000000008</v>
      </c>
      <c r="AA830" s="6">
        <v>-79.281320000000008</v>
      </c>
      <c r="AB830">
        <v>0</v>
      </c>
      <c r="AC830">
        <v>0</v>
      </c>
      <c r="AD830" s="7">
        <v>79281.320000000007</v>
      </c>
      <c r="AE830" s="13">
        <v>1.2E-2</v>
      </c>
      <c r="AF830" s="8">
        <v>0</v>
      </c>
      <c r="AG830" s="6">
        <v>0</v>
      </c>
      <c r="AH830" s="6">
        <v>0</v>
      </c>
      <c r="AI830" s="9">
        <v>-79.281320000000008</v>
      </c>
      <c r="AJ830" t="s">
        <v>6</v>
      </c>
      <c r="AO830" s="9">
        <f t="shared" si="280"/>
        <v>-79.281320000000008</v>
      </c>
      <c r="AP830" s="37">
        <f t="shared" si="255"/>
        <v>-79.281320000000008</v>
      </c>
      <c r="AQ830" s="9">
        <f t="shared" si="281"/>
        <v>-79.281320000000008</v>
      </c>
      <c r="AT830" s="10"/>
      <c r="BU830" s="1"/>
      <c r="CC830" s="11"/>
      <c r="CD830" s="11"/>
    </row>
    <row r="831" spans="1:82" ht="15" customHeight="1" x14ac:dyDescent="0.25">
      <c r="A831">
        <v>25684</v>
      </c>
      <c r="B831" t="s">
        <v>894</v>
      </c>
      <c r="C831" t="s">
        <v>895</v>
      </c>
      <c r="D831">
        <v>30883</v>
      </c>
      <c r="E831" t="s">
        <v>127</v>
      </c>
      <c r="F831" t="s">
        <v>3</v>
      </c>
      <c r="G831" t="s">
        <v>4</v>
      </c>
      <c r="H831" t="s">
        <v>893</v>
      </c>
      <c r="I831" s="1"/>
      <c r="J831" s="1">
        <v>44931</v>
      </c>
      <c r="K831" s="1">
        <v>44962</v>
      </c>
      <c r="L831" s="1">
        <v>44962</v>
      </c>
      <c r="M831" s="2">
        <v>66788</v>
      </c>
      <c r="N831" t="s">
        <v>6</v>
      </c>
      <c r="O831">
        <v>0.01</v>
      </c>
      <c r="P831" t="s">
        <v>109</v>
      </c>
      <c r="Q831" s="4"/>
      <c r="R831" s="1">
        <v>44962</v>
      </c>
      <c r="S831" s="1">
        <v>44931</v>
      </c>
      <c r="T831" s="1">
        <v>44962</v>
      </c>
      <c r="U831" s="1">
        <v>44962</v>
      </c>
      <c r="V831" s="5">
        <v>8.3333333333333329E-2</v>
      </c>
      <c r="W831">
        <v>30</v>
      </c>
      <c r="X831" s="6">
        <v>0</v>
      </c>
      <c r="Y831" s="6">
        <v>0</v>
      </c>
      <c r="Z831" s="6">
        <v>-55.656666666666666</v>
      </c>
      <c r="AA831" s="6">
        <v>-55.656666666666666</v>
      </c>
      <c r="AB831">
        <v>0</v>
      </c>
      <c r="AC831">
        <v>0</v>
      </c>
      <c r="AD831" s="7">
        <v>66788</v>
      </c>
      <c r="AE831" s="13">
        <v>0.01</v>
      </c>
      <c r="AF831" s="8">
        <v>0</v>
      </c>
      <c r="AG831" s="6">
        <v>0</v>
      </c>
      <c r="AH831" s="6">
        <v>0</v>
      </c>
      <c r="AI831" s="9">
        <v>-55.656666666666666</v>
      </c>
      <c r="AJ831" t="s">
        <v>6</v>
      </c>
      <c r="AO831" s="9">
        <f t="shared" si="280"/>
        <v>-55.656666666666666</v>
      </c>
      <c r="AP831" s="37">
        <f t="shared" si="255"/>
        <v>-55.656666666666666</v>
      </c>
      <c r="AQ831" s="9">
        <f t="shared" si="281"/>
        <v>-55.656666666666666</v>
      </c>
      <c r="AT831" s="10"/>
      <c r="BU831" s="1"/>
      <c r="CC831" s="11"/>
      <c r="CD831" s="11"/>
    </row>
    <row r="832" spans="1:82" ht="15" customHeight="1" x14ac:dyDescent="0.25">
      <c r="A832">
        <v>25685</v>
      </c>
      <c r="B832" t="s">
        <v>894</v>
      </c>
      <c r="C832" t="s">
        <v>895</v>
      </c>
      <c r="D832">
        <v>30883</v>
      </c>
      <c r="E832" t="s">
        <v>127</v>
      </c>
      <c r="F832" t="s">
        <v>3</v>
      </c>
      <c r="G832" t="s">
        <v>4</v>
      </c>
      <c r="H832" t="s">
        <v>893</v>
      </c>
      <c r="I832" s="1"/>
      <c r="J832" s="1">
        <v>44962</v>
      </c>
      <c r="K832" s="1">
        <v>44990</v>
      </c>
      <c r="L832" s="1">
        <v>44990</v>
      </c>
      <c r="M832" s="2">
        <v>64245.89</v>
      </c>
      <c r="N832" t="s">
        <v>6</v>
      </c>
      <c r="O832">
        <v>0.01</v>
      </c>
      <c r="P832" t="s">
        <v>109</v>
      </c>
      <c r="Q832" s="4"/>
      <c r="R832" s="1">
        <v>44990</v>
      </c>
      <c r="S832" s="1">
        <v>44962</v>
      </c>
      <c r="T832" s="1">
        <v>44990</v>
      </c>
      <c r="U832" s="1">
        <v>44990</v>
      </c>
      <c r="V832" s="5">
        <v>8.3333333333333329E-2</v>
      </c>
      <c r="W832">
        <v>30</v>
      </c>
      <c r="X832" s="6">
        <v>0</v>
      </c>
      <c r="Y832" s="6">
        <v>0</v>
      </c>
      <c r="Z832" s="6">
        <v>-53.538241666666664</v>
      </c>
      <c r="AA832" s="6">
        <v>-53.538241666666664</v>
      </c>
      <c r="AB832">
        <v>0</v>
      </c>
      <c r="AC832">
        <v>0</v>
      </c>
      <c r="AD832" s="7">
        <v>64245.89</v>
      </c>
      <c r="AE832" s="13">
        <v>0.01</v>
      </c>
      <c r="AF832" s="8">
        <v>0</v>
      </c>
      <c r="AG832" s="6">
        <v>0</v>
      </c>
      <c r="AH832" s="6">
        <v>0</v>
      </c>
      <c r="AI832" s="9">
        <v>-53.538241666666664</v>
      </c>
      <c r="AJ832" t="s">
        <v>6</v>
      </c>
      <c r="AO832" s="9">
        <f t="shared" si="280"/>
        <v>-53.538241666666664</v>
      </c>
      <c r="AP832" s="37">
        <f t="shared" si="255"/>
        <v>-53.538241666666664</v>
      </c>
      <c r="AQ832" s="9">
        <f t="shared" si="281"/>
        <v>-53.538241666666664</v>
      </c>
      <c r="AT832" s="10"/>
      <c r="BU832" s="1"/>
      <c r="CC832" s="11"/>
      <c r="CD832" s="11"/>
    </row>
    <row r="833" spans="1:82" ht="15" customHeight="1" x14ac:dyDescent="0.25">
      <c r="A833">
        <v>25686</v>
      </c>
      <c r="B833" t="s">
        <v>894</v>
      </c>
      <c r="C833" t="s">
        <v>895</v>
      </c>
      <c r="D833">
        <v>30883</v>
      </c>
      <c r="E833" t="s">
        <v>127</v>
      </c>
      <c r="F833" t="s">
        <v>3</v>
      </c>
      <c r="G833" t="s">
        <v>4</v>
      </c>
      <c r="H833" t="s">
        <v>893</v>
      </c>
      <c r="I833" s="1"/>
      <c r="J833" s="1">
        <v>44990</v>
      </c>
      <c r="K833" s="1">
        <v>45021</v>
      </c>
      <c r="L833" s="1">
        <v>45021</v>
      </c>
      <c r="M833" s="2">
        <v>61701.66</v>
      </c>
      <c r="N833" t="s">
        <v>6</v>
      </c>
      <c r="O833">
        <v>0.01</v>
      </c>
      <c r="P833" t="s">
        <v>109</v>
      </c>
      <c r="Q833" s="4"/>
      <c r="R833" s="1">
        <v>45021</v>
      </c>
      <c r="S833" s="1">
        <v>44990</v>
      </c>
      <c r="T833" s="1">
        <v>45021</v>
      </c>
      <c r="U833" s="1">
        <v>45021</v>
      </c>
      <c r="V833" s="5">
        <v>8.3333333333333329E-2</v>
      </c>
      <c r="W833">
        <v>30</v>
      </c>
      <c r="X833" s="6">
        <v>0</v>
      </c>
      <c r="Y833" s="6">
        <v>0</v>
      </c>
      <c r="Z833" s="6">
        <v>-51.418050000000001</v>
      </c>
      <c r="AA833" s="6">
        <v>-51.418050000000001</v>
      </c>
      <c r="AB833">
        <v>0</v>
      </c>
      <c r="AC833">
        <v>0</v>
      </c>
      <c r="AD833" s="7">
        <v>61701.66</v>
      </c>
      <c r="AE833" s="13">
        <v>0.01</v>
      </c>
      <c r="AF833" s="8">
        <v>0</v>
      </c>
      <c r="AG833" s="6">
        <v>0</v>
      </c>
      <c r="AH833" s="6">
        <v>0</v>
      </c>
      <c r="AI833" s="9">
        <v>-51.418050000000001</v>
      </c>
      <c r="AJ833" t="s">
        <v>6</v>
      </c>
      <c r="AO833" s="9">
        <f t="shared" si="280"/>
        <v>-51.418050000000001</v>
      </c>
      <c r="AP833" s="37">
        <f t="shared" si="255"/>
        <v>-51.418050000000001</v>
      </c>
      <c r="AQ833" s="9">
        <f t="shared" si="281"/>
        <v>-51.418050000000001</v>
      </c>
      <c r="AT833" s="10"/>
      <c r="BU833" s="1"/>
      <c r="CC833" s="11"/>
      <c r="CD833" s="11"/>
    </row>
    <row r="834" spans="1:82" ht="15" customHeight="1" x14ac:dyDescent="0.25">
      <c r="A834">
        <v>25687</v>
      </c>
      <c r="B834" t="s">
        <v>894</v>
      </c>
      <c r="C834" t="s">
        <v>895</v>
      </c>
      <c r="D834">
        <v>30883</v>
      </c>
      <c r="E834" t="s">
        <v>127</v>
      </c>
      <c r="F834" t="s">
        <v>3</v>
      </c>
      <c r="G834" t="s">
        <v>4</v>
      </c>
      <c r="H834" t="s">
        <v>893</v>
      </c>
      <c r="I834" s="1"/>
      <c r="J834" s="1">
        <v>45021</v>
      </c>
      <c r="K834" s="1">
        <v>45051</v>
      </c>
      <c r="L834" s="1">
        <v>45051</v>
      </c>
      <c r="M834" s="2">
        <v>59155.31</v>
      </c>
      <c r="N834" t="s">
        <v>6</v>
      </c>
      <c r="O834">
        <v>0.01</v>
      </c>
      <c r="P834" t="s">
        <v>109</v>
      </c>
      <c r="Q834" s="4"/>
      <c r="R834" s="1">
        <v>45051</v>
      </c>
      <c r="S834" s="1">
        <v>45021</v>
      </c>
      <c r="T834" s="1">
        <v>45051</v>
      </c>
      <c r="U834" s="1">
        <v>45051</v>
      </c>
      <c r="V834" s="5">
        <v>8.3333333333333329E-2</v>
      </c>
      <c r="W834">
        <v>30</v>
      </c>
      <c r="X834" s="6">
        <v>0</v>
      </c>
      <c r="Y834" s="6">
        <v>0</v>
      </c>
      <c r="Z834" s="6">
        <v>-49.296091666666662</v>
      </c>
      <c r="AA834" s="6">
        <v>-49.296091666666662</v>
      </c>
      <c r="AB834">
        <v>0</v>
      </c>
      <c r="AC834">
        <v>0</v>
      </c>
      <c r="AD834" s="7">
        <v>59155.31</v>
      </c>
      <c r="AE834" s="13">
        <v>0.01</v>
      </c>
      <c r="AF834" s="8">
        <v>0</v>
      </c>
      <c r="AG834" s="6">
        <v>0</v>
      </c>
      <c r="AH834" s="6">
        <v>0</v>
      </c>
      <c r="AI834" s="9">
        <v>-49.296091666666662</v>
      </c>
      <c r="AJ834" t="s">
        <v>6</v>
      </c>
      <c r="AO834" s="9">
        <f t="shared" si="280"/>
        <v>-49.296091666666662</v>
      </c>
      <c r="AP834" s="37">
        <f t="shared" si="255"/>
        <v>-49.296091666666662</v>
      </c>
      <c r="AQ834" s="9">
        <f t="shared" si="281"/>
        <v>-49.296091666666662</v>
      </c>
      <c r="AT834" s="10"/>
      <c r="BU834" s="1"/>
      <c r="CC834" s="11"/>
      <c r="CD834" s="11"/>
    </row>
    <row r="835" spans="1:82" ht="15" customHeight="1" x14ac:dyDescent="0.25">
      <c r="A835">
        <v>25688</v>
      </c>
      <c r="B835" t="s">
        <v>894</v>
      </c>
      <c r="C835" t="s">
        <v>895</v>
      </c>
      <c r="D835">
        <v>30883</v>
      </c>
      <c r="E835" t="s">
        <v>127</v>
      </c>
      <c r="F835" t="s">
        <v>3</v>
      </c>
      <c r="G835" t="s">
        <v>4</v>
      </c>
      <c r="H835" t="s">
        <v>893</v>
      </c>
      <c r="I835" s="1"/>
      <c r="J835" s="1">
        <v>45051</v>
      </c>
      <c r="K835" s="1">
        <v>45082</v>
      </c>
      <c r="L835" s="1">
        <v>45082</v>
      </c>
      <c r="M835" s="2">
        <v>56606.84</v>
      </c>
      <c r="N835" t="s">
        <v>6</v>
      </c>
      <c r="O835">
        <v>0.01</v>
      </c>
      <c r="P835" t="s">
        <v>109</v>
      </c>
      <c r="Q835" s="4"/>
      <c r="R835" s="1">
        <v>45082</v>
      </c>
      <c r="S835" s="1">
        <v>45051</v>
      </c>
      <c r="T835" s="1">
        <v>45082</v>
      </c>
      <c r="U835" s="1">
        <v>45082</v>
      </c>
      <c r="V835" s="5">
        <v>8.3333333333333329E-2</v>
      </c>
      <c r="W835">
        <v>30</v>
      </c>
      <c r="X835" s="6">
        <v>0</v>
      </c>
      <c r="Y835" s="6">
        <v>0</v>
      </c>
      <c r="Z835" s="6">
        <v>-47.172366666666662</v>
      </c>
      <c r="AA835" s="6">
        <v>-47.172366666666662</v>
      </c>
      <c r="AB835">
        <v>0</v>
      </c>
      <c r="AC835">
        <v>0</v>
      </c>
      <c r="AD835" s="7">
        <v>56606.84</v>
      </c>
      <c r="AE835" s="13">
        <v>0.01</v>
      </c>
      <c r="AF835" s="8">
        <v>0</v>
      </c>
      <c r="AG835" s="6">
        <v>0</v>
      </c>
      <c r="AH835" s="6">
        <v>0</v>
      </c>
      <c r="AI835" s="9">
        <v>-47.172366666666662</v>
      </c>
      <c r="AJ835" t="s">
        <v>6</v>
      </c>
      <c r="AO835" s="9">
        <f t="shared" si="280"/>
        <v>-47.172366666666662</v>
      </c>
      <c r="AP835" s="37">
        <f t="shared" ref="AP835:AP898" si="282">AI835</f>
        <v>-47.172366666666662</v>
      </c>
      <c r="AQ835" s="9">
        <f t="shared" si="281"/>
        <v>-47.172366666666662</v>
      </c>
      <c r="AT835" s="10"/>
      <c r="BU835" s="1"/>
      <c r="CC835" s="11"/>
      <c r="CD835" s="11"/>
    </row>
    <row r="836" spans="1:82" ht="15" customHeight="1" x14ac:dyDescent="0.25">
      <c r="A836">
        <v>25740</v>
      </c>
      <c r="B836" t="s">
        <v>1529</v>
      </c>
      <c r="C836" t="s">
        <v>1530</v>
      </c>
      <c r="D836">
        <v>30884</v>
      </c>
      <c r="E836" t="s">
        <v>127</v>
      </c>
      <c r="F836" t="s">
        <v>3</v>
      </c>
      <c r="G836" t="s">
        <v>4</v>
      </c>
      <c r="H836" t="s">
        <v>254</v>
      </c>
      <c r="I836" s="1"/>
      <c r="J836" s="1">
        <v>44931</v>
      </c>
      <c r="K836" s="1">
        <v>44962</v>
      </c>
      <c r="L836" s="1">
        <v>44962</v>
      </c>
      <c r="M836" s="2">
        <v>39442</v>
      </c>
      <c r="N836" t="s">
        <v>6</v>
      </c>
      <c r="O836">
        <v>0.01</v>
      </c>
      <c r="P836" t="s">
        <v>109</v>
      </c>
      <c r="Q836" s="4"/>
      <c r="R836" s="1">
        <v>44962</v>
      </c>
      <c r="S836" s="1">
        <v>44931</v>
      </c>
      <c r="T836" s="1">
        <v>44962</v>
      </c>
      <c r="U836" s="1">
        <v>44962</v>
      </c>
      <c r="V836" s="5">
        <v>8.3333333333333329E-2</v>
      </c>
      <c r="W836">
        <v>30</v>
      </c>
      <c r="X836" s="6">
        <v>0</v>
      </c>
      <c r="Y836" s="6">
        <v>0</v>
      </c>
      <c r="Z836" s="6">
        <v>-32.868333333333332</v>
      </c>
      <c r="AA836" s="6">
        <v>-32.868333333333332</v>
      </c>
      <c r="AB836">
        <v>0</v>
      </c>
      <c r="AC836">
        <v>0</v>
      </c>
      <c r="AD836" s="7">
        <v>39442</v>
      </c>
      <c r="AE836" s="13">
        <v>0.01</v>
      </c>
      <c r="AF836" s="8">
        <v>0</v>
      </c>
      <c r="AG836" s="6">
        <v>0</v>
      </c>
      <c r="AH836" s="6">
        <v>0</v>
      </c>
      <c r="AI836" s="9">
        <v>-32.868333333333332</v>
      </c>
      <c r="AJ836" t="s">
        <v>6</v>
      </c>
      <c r="AO836" s="9">
        <f t="shared" si="280"/>
        <v>-32.868333333333332</v>
      </c>
      <c r="AP836" s="37">
        <f t="shared" si="282"/>
        <v>-32.868333333333332</v>
      </c>
      <c r="AQ836" s="9">
        <f t="shared" si="281"/>
        <v>-32.868333333333332</v>
      </c>
      <c r="AT836" s="10"/>
      <c r="BU836" s="1"/>
      <c r="CC836" s="11"/>
      <c r="CD836" s="11"/>
    </row>
    <row r="837" spans="1:82" ht="15" customHeight="1" x14ac:dyDescent="0.25">
      <c r="A837">
        <v>25741</v>
      </c>
      <c r="B837" t="s">
        <v>1529</v>
      </c>
      <c r="C837" t="s">
        <v>1530</v>
      </c>
      <c r="D837">
        <v>30884</v>
      </c>
      <c r="E837" t="s">
        <v>127</v>
      </c>
      <c r="F837" t="s">
        <v>3</v>
      </c>
      <c r="G837" t="s">
        <v>4</v>
      </c>
      <c r="H837" t="s">
        <v>254</v>
      </c>
      <c r="I837" s="1"/>
      <c r="J837" s="1">
        <v>44962</v>
      </c>
      <c r="K837" s="1">
        <v>44990</v>
      </c>
      <c r="L837" s="1">
        <v>44990</v>
      </c>
      <c r="M837" s="2">
        <v>19729.2</v>
      </c>
      <c r="N837" t="s">
        <v>6</v>
      </c>
      <c r="O837">
        <v>0.01</v>
      </c>
      <c r="P837" t="s">
        <v>109</v>
      </c>
      <c r="Q837" s="4"/>
      <c r="R837" s="1">
        <v>44990</v>
      </c>
      <c r="S837" s="1">
        <v>44962</v>
      </c>
      <c r="T837" s="1">
        <v>44990</v>
      </c>
      <c r="U837" s="1">
        <v>44990</v>
      </c>
      <c r="V837" s="5">
        <v>8.3333333333333329E-2</v>
      </c>
      <c r="W837">
        <v>30</v>
      </c>
      <c r="X837" s="6">
        <v>0</v>
      </c>
      <c r="Y837" s="6">
        <v>0</v>
      </c>
      <c r="Z837" s="6">
        <v>-16.440999999999999</v>
      </c>
      <c r="AA837" s="6">
        <v>-16.440999999999999</v>
      </c>
      <c r="AB837">
        <v>0</v>
      </c>
      <c r="AC837">
        <v>0</v>
      </c>
      <c r="AD837" s="7">
        <v>19729.2</v>
      </c>
      <c r="AE837" s="13">
        <v>0.01</v>
      </c>
      <c r="AF837" s="8">
        <v>0</v>
      </c>
      <c r="AG837" s="6">
        <v>0</v>
      </c>
      <c r="AH837" s="6">
        <v>0</v>
      </c>
      <c r="AI837" s="9">
        <v>-16.440999999999999</v>
      </c>
      <c r="AJ837" t="s">
        <v>6</v>
      </c>
      <c r="AO837" s="9">
        <f t="shared" si="280"/>
        <v>-16.440999999999999</v>
      </c>
      <c r="AP837" s="37">
        <f t="shared" si="282"/>
        <v>-16.440999999999999</v>
      </c>
      <c r="AQ837" s="9">
        <f t="shared" si="281"/>
        <v>-16.440999999999999</v>
      </c>
      <c r="AT837" s="10"/>
      <c r="BU837" s="1"/>
      <c r="CC837" s="11"/>
      <c r="CD837" s="11"/>
    </row>
    <row r="838" spans="1:82" ht="15" customHeight="1" x14ac:dyDescent="0.25">
      <c r="A838">
        <v>25835</v>
      </c>
      <c r="B838" t="s">
        <v>1531</v>
      </c>
      <c r="C838" t="s">
        <v>1532</v>
      </c>
      <c r="D838">
        <v>30888</v>
      </c>
      <c r="E838" t="s">
        <v>127</v>
      </c>
      <c r="F838" t="s">
        <v>3</v>
      </c>
      <c r="G838" t="s">
        <v>4</v>
      </c>
      <c r="H838" t="s">
        <v>898</v>
      </c>
      <c r="I838" s="1"/>
      <c r="J838" s="1">
        <v>44936</v>
      </c>
      <c r="K838" s="1">
        <v>44967</v>
      </c>
      <c r="L838" s="1">
        <v>44967</v>
      </c>
      <c r="M838" s="2">
        <v>1627.28</v>
      </c>
      <c r="N838" t="s">
        <v>6</v>
      </c>
      <c r="O838">
        <v>5.4999999999999997E-3</v>
      </c>
      <c r="P838" t="s">
        <v>109</v>
      </c>
      <c r="Q838" s="4"/>
      <c r="R838" s="1">
        <v>44967</v>
      </c>
      <c r="S838" s="1">
        <v>44936</v>
      </c>
      <c r="T838" s="1">
        <v>44967</v>
      </c>
      <c r="U838" s="1">
        <v>44967</v>
      </c>
      <c r="V838" s="5">
        <v>8.3333333333333329E-2</v>
      </c>
      <c r="W838">
        <v>30</v>
      </c>
      <c r="X838" s="6">
        <v>0</v>
      </c>
      <c r="Y838" s="6">
        <v>0</v>
      </c>
      <c r="Z838" s="6">
        <v>-0.74583666666666659</v>
      </c>
      <c r="AA838" s="6">
        <v>-0.74583666666666659</v>
      </c>
      <c r="AB838">
        <v>0</v>
      </c>
      <c r="AC838">
        <v>0</v>
      </c>
      <c r="AD838" s="7">
        <v>1627.28</v>
      </c>
      <c r="AE838" s="13">
        <v>5.4999999999999997E-3</v>
      </c>
      <c r="AF838" s="8">
        <v>0</v>
      </c>
      <c r="AG838" s="6">
        <v>0</v>
      </c>
      <c r="AH838" s="6">
        <v>0</v>
      </c>
      <c r="AI838" s="9">
        <v>-0.74583666666666659</v>
      </c>
      <c r="AJ838" t="s">
        <v>6</v>
      </c>
      <c r="AO838" s="9">
        <f t="shared" si="280"/>
        <v>-0.74583666666666659</v>
      </c>
      <c r="AP838" s="37">
        <f t="shared" si="282"/>
        <v>-0.74583666666666659</v>
      </c>
      <c r="AQ838" s="9">
        <f t="shared" si="281"/>
        <v>-0.74583666666666659</v>
      </c>
      <c r="AT838" s="10"/>
      <c r="BU838" s="1"/>
      <c r="CC838" s="11"/>
      <c r="CD838" s="11"/>
    </row>
    <row r="839" spans="1:82" ht="15" customHeight="1" x14ac:dyDescent="0.25">
      <c r="A839">
        <v>25866</v>
      </c>
      <c r="B839" t="s">
        <v>896</v>
      </c>
      <c r="C839" t="s">
        <v>897</v>
      </c>
      <c r="D839">
        <v>30889</v>
      </c>
      <c r="E839" t="s">
        <v>127</v>
      </c>
      <c r="F839" t="s">
        <v>3</v>
      </c>
      <c r="G839" t="s">
        <v>4</v>
      </c>
      <c r="H839" t="s">
        <v>898</v>
      </c>
      <c r="I839" s="1"/>
      <c r="J839" s="1">
        <v>44936</v>
      </c>
      <c r="K839" s="1">
        <v>44967</v>
      </c>
      <c r="L839" s="1">
        <v>44967</v>
      </c>
      <c r="M839" s="2">
        <v>68557.56</v>
      </c>
      <c r="N839" t="s">
        <v>6</v>
      </c>
      <c r="O839">
        <v>6.4999999999999997E-3</v>
      </c>
      <c r="P839" t="s">
        <v>109</v>
      </c>
      <c r="Q839" s="4"/>
      <c r="R839" s="1">
        <v>44967</v>
      </c>
      <c r="S839" s="1">
        <v>44936</v>
      </c>
      <c r="T839" s="1">
        <v>44967</v>
      </c>
      <c r="U839" s="1">
        <v>44967</v>
      </c>
      <c r="V839" s="5">
        <v>8.3333333333333329E-2</v>
      </c>
      <c r="W839">
        <v>30</v>
      </c>
      <c r="X839" s="6">
        <v>0</v>
      </c>
      <c r="Y839" s="6">
        <v>0</v>
      </c>
      <c r="Z839" s="6">
        <v>-37.135344999999994</v>
      </c>
      <c r="AA839" s="6">
        <v>-37.135344999999994</v>
      </c>
      <c r="AB839">
        <v>0</v>
      </c>
      <c r="AC839">
        <v>0</v>
      </c>
      <c r="AD839" s="7">
        <v>68557.56</v>
      </c>
      <c r="AE839" s="13">
        <v>6.4999999999999997E-3</v>
      </c>
      <c r="AF839" s="8">
        <v>0</v>
      </c>
      <c r="AG839" s="6">
        <v>0</v>
      </c>
      <c r="AH839" s="6">
        <v>0</v>
      </c>
      <c r="AI839" s="9">
        <v>-37.135344999999994</v>
      </c>
      <c r="AJ839" t="s">
        <v>6</v>
      </c>
      <c r="AO839" s="9">
        <f t="shared" si="280"/>
        <v>-37.135344999999994</v>
      </c>
      <c r="AP839" s="37">
        <f t="shared" si="282"/>
        <v>-37.135344999999994</v>
      </c>
      <c r="AQ839" s="9">
        <f t="shared" si="281"/>
        <v>-37.135344999999994</v>
      </c>
      <c r="AT839" s="10"/>
      <c r="BU839" s="1"/>
      <c r="CC839" s="11"/>
      <c r="CD839" s="11"/>
    </row>
    <row r="840" spans="1:82" ht="15" customHeight="1" x14ac:dyDescent="0.25">
      <c r="A840">
        <v>25867</v>
      </c>
      <c r="B840" t="s">
        <v>896</v>
      </c>
      <c r="C840" t="s">
        <v>897</v>
      </c>
      <c r="D840">
        <v>30889</v>
      </c>
      <c r="E840" t="s">
        <v>127</v>
      </c>
      <c r="F840" t="s">
        <v>3</v>
      </c>
      <c r="G840" t="s">
        <v>4</v>
      </c>
      <c r="H840" t="s">
        <v>898</v>
      </c>
      <c r="I840" s="1"/>
      <c r="J840" s="1">
        <v>44967</v>
      </c>
      <c r="K840" s="1">
        <v>44995</v>
      </c>
      <c r="L840" s="1">
        <v>44995</v>
      </c>
      <c r="M840" s="2">
        <v>66053.179999999993</v>
      </c>
      <c r="N840" t="s">
        <v>6</v>
      </c>
      <c r="O840">
        <v>6.4999999999999997E-3</v>
      </c>
      <c r="P840" t="s">
        <v>109</v>
      </c>
      <c r="Q840" s="4"/>
      <c r="R840" s="1">
        <v>44995</v>
      </c>
      <c r="S840" s="1">
        <v>44967</v>
      </c>
      <c r="T840" s="1">
        <v>44995</v>
      </c>
      <c r="U840" s="1">
        <v>44995</v>
      </c>
      <c r="V840" s="5">
        <v>8.3333333333333329E-2</v>
      </c>
      <c r="W840">
        <v>30</v>
      </c>
      <c r="X840" s="6">
        <v>0</v>
      </c>
      <c r="Y840" s="6">
        <v>0</v>
      </c>
      <c r="Z840" s="6">
        <v>-35.778805833333323</v>
      </c>
      <c r="AA840" s="6">
        <v>-35.778805833333323</v>
      </c>
      <c r="AB840">
        <v>0</v>
      </c>
      <c r="AC840">
        <v>0</v>
      </c>
      <c r="AD840" s="7">
        <v>66053.179999999993</v>
      </c>
      <c r="AE840" s="13">
        <v>6.4999999999999997E-3</v>
      </c>
      <c r="AF840" s="8">
        <v>0</v>
      </c>
      <c r="AG840" s="6">
        <v>0</v>
      </c>
      <c r="AH840" s="6">
        <v>0</v>
      </c>
      <c r="AI840" s="9">
        <v>-35.778805833333323</v>
      </c>
      <c r="AJ840" t="s">
        <v>6</v>
      </c>
      <c r="AO840" s="9">
        <f t="shared" si="280"/>
        <v>-35.778805833333323</v>
      </c>
      <c r="AP840" s="37">
        <f t="shared" si="282"/>
        <v>-35.778805833333323</v>
      </c>
      <c r="AQ840" s="9">
        <f t="shared" si="281"/>
        <v>-35.778805833333323</v>
      </c>
      <c r="AT840" s="10"/>
      <c r="BU840" s="1"/>
      <c r="CC840" s="11"/>
      <c r="CD840" s="11"/>
    </row>
    <row r="841" spans="1:82" ht="15" customHeight="1" x14ac:dyDescent="0.25">
      <c r="A841">
        <v>25868</v>
      </c>
      <c r="B841" t="s">
        <v>896</v>
      </c>
      <c r="C841" t="s">
        <v>897</v>
      </c>
      <c r="D841">
        <v>30889</v>
      </c>
      <c r="E841" t="s">
        <v>127</v>
      </c>
      <c r="F841" t="s">
        <v>3</v>
      </c>
      <c r="G841" t="s">
        <v>4</v>
      </c>
      <c r="H841" t="s">
        <v>898</v>
      </c>
      <c r="I841" s="1"/>
      <c r="J841" s="1">
        <v>44995</v>
      </c>
      <c r="K841" s="1">
        <v>45026</v>
      </c>
      <c r="L841" s="1">
        <v>45026</v>
      </c>
      <c r="M841" s="2">
        <v>63547.44</v>
      </c>
      <c r="N841" t="s">
        <v>6</v>
      </c>
      <c r="O841">
        <v>6.4999999999999997E-3</v>
      </c>
      <c r="P841" t="s">
        <v>109</v>
      </c>
      <c r="Q841" s="4"/>
      <c r="R841" s="1">
        <v>45026</v>
      </c>
      <c r="S841" s="1">
        <v>44995</v>
      </c>
      <c r="T841" s="1">
        <v>45026</v>
      </c>
      <c r="U841" s="1">
        <v>45026</v>
      </c>
      <c r="V841" s="5">
        <v>8.3333333333333329E-2</v>
      </c>
      <c r="W841">
        <v>30</v>
      </c>
      <c r="X841" s="6">
        <v>0</v>
      </c>
      <c r="Y841" s="6">
        <v>0</v>
      </c>
      <c r="Z841" s="6">
        <v>-34.421529999999997</v>
      </c>
      <c r="AA841" s="6">
        <v>-34.421529999999997</v>
      </c>
      <c r="AB841">
        <v>0</v>
      </c>
      <c r="AC841">
        <v>0</v>
      </c>
      <c r="AD841" s="7">
        <v>63547.44</v>
      </c>
      <c r="AE841" s="13">
        <v>6.4999999999999997E-3</v>
      </c>
      <c r="AF841" s="8">
        <v>0</v>
      </c>
      <c r="AG841" s="6">
        <v>0</v>
      </c>
      <c r="AH841" s="6">
        <v>0</v>
      </c>
      <c r="AI841" s="9">
        <v>-34.421529999999997</v>
      </c>
      <c r="AJ841" t="s">
        <v>6</v>
      </c>
      <c r="AO841" s="9">
        <f t="shared" si="280"/>
        <v>-34.421529999999997</v>
      </c>
      <c r="AP841" s="37">
        <f t="shared" si="282"/>
        <v>-34.421529999999997</v>
      </c>
      <c r="AQ841" s="9">
        <f t="shared" si="281"/>
        <v>-34.421529999999997</v>
      </c>
      <c r="AT841" s="10"/>
      <c r="BU841" s="1"/>
      <c r="CC841" s="11"/>
      <c r="CD841" s="11"/>
    </row>
    <row r="842" spans="1:82" ht="15" customHeight="1" x14ac:dyDescent="0.25">
      <c r="A842">
        <v>25869</v>
      </c>
      <c r="B842" t="s">
        <v>896</v>
      </c>
      <c r="C842" t="s">
        <v>897</v>
      </c>
      <c r="D842">
        <v>30889</v>
      </c>
      <c r="E842" t="s">
        <v>127</v>
      </c>
      <c r="F842" t="s">
        <v>3</v>
      </c>
      <c r="G842" t="s">
        <v>4</v>
      </c>
      <c r="H842" t="s">
        <v>898</v>
      </c>
      <c r="I842" s="1"/>
      <c r="J842" s="1">
        <v>45026</v>
      </c>
      <c r="K842" s="1">
        <v>45056</v>
      </c>
      <c r="L842" s="1">
        <v>45056</v>
      </c>
      <c r="M842" s="2">
        <v>61040.34</v>
      </c>
      <c r="N842" t="s">
        <v>6</v>
      </c>
      <c r="O842">
        <v>6.4999999999999997E-3</v>
      </c>
      <c r="P842" t="s">
        <v>109</v>
      </c>
      <c r="Q842" s="4"/>
      <c r="R842" s="1">
        <v>45056</v>
      </c>
      <c r="S842" s="1">
        <v>45026</v>
      </c>
      <c r="T842" s="1">
        <v>45056</v>
      </c>
      <c r="U842" s="1">
        <v>45056</v>
      </c>
      <c r="V842" s="5">
        <v>8.3333333333333329E-2</v>
      </c>
      <c r="W842">
        <v>30</v>
      </c>
      <c r="X842" s="6">
        <v>0</v>
      </c>
      <c r="Y842" s="6">
        <v>0</v>
      </c>
      <c r="Z842" s="6">
        <v>-33.063517499999996</v>
      </c>
      <c r="AA842" s="6">
        <v>-33.063517499999996</v>
      </c>
      <c r="AB842">
        <v>0</v>
      </c>
      <c r="AC842">
        <v>0</v>
      </c>
      <c r="AD842" s="7">
        <v>61040.34</v>
      </c>
      <c r="AE842" s="13">
        <v>6.4999999999999997E-3</v>
      </c>
      <c r="AF842" s="8">
        <v>0</v>
      </c>
      <c r="AG842" s="6">
        <v>0</v>
      </c>
      <c r="AH842" s="6">
        <v>0</v>
      </c>
      <c r="AI842" s="9">
        <v>-33.063517499999996</v>
      </c>
      <c r="AJ842" t="s">
        <v>6</v>
      </c>
      <c r="AO842" s="9">
        <f t="shared" si="280"/>
        <v>-33.063517499999996</v>
      </c>
      <c r="AP842" s="37">
        <f t="shared" si="282"/>
        <v>-33.063517499999996</v>
      </c>
      <c r="AQ842" s="9">
        <f t="shared" si="281"/>
        <v>-33.063517499999996</v>
      </c>
      <c r="AT842" s="10"/>
      <c r="BU842" s="1"/>
      <c r="CC842" s="11"/>
      <c r="CD842" s="11"/>
    </row>
    <row r="843" spans="1:82" ht="15" customHeight="1" x14ac:dyDescent="0.25">
      <c r="A843">
        <v>25870</v>
      </c>
      <c r="B843" t="s">
        <v>896</v>
      </c>
      <c r="C843" t="s">
        <v>897</v>
      </c>
      <c r="D843">
        <v>30889</v>
      </c>
      <c r="E843" t="s">
        <v>127</v>
      </c>
      <c r="F843" t="s">
        <v>3</v>
      </c>
      <c r="G843" t="s">
        <v>4</v>
      </c>
      <c r="H843" t="s">
        <v>898</v>
      </c>
      <c r="I843" s="1"/>
      <c r="J843" s="1">
        <v>45056</v>
      </c>
      <c r="K843" s="1">
        <v>45087</v>
      </c>
      <c r="L843" s="1">
        <v>45087</v>
      </c>
      <c r="M843" s="2">
        <v>58531.88</v>
      </c>
      <c r="N843" t="s">
        <v>6</v>
      </c>
      <c r="O843">
        <v>6.4999999999999997E-3</v>
      </c>
      <c r="P843" t="s">
        <v>109</v>
      </c>
      <c r="Q843" s="4"/>
      <c r="R843" s="1">
        <v>45087</v>
      </c>
      <c r="S843" s="1">
        <v>45056</v>
      </c>
      <c r="T843" s="1">
        <v>45087</v>
      </c>
      <c r="U843" s="1">
        <v>45087</v>
      </c>
      <c r="V843" s="5">
        <v>8.3333333333333329E-2</v>
      </c>
      <c r="W843">
        <v>30</v>
      </c>
      <c r="X843" s="6">
        <v>0</v>
      </c>
      <c r="Y843" s="6">
        <v>0</v>
      </c>
      <c r="Z843" s="6">
        <v>-31.704768333333327</v>
      </c>
      <c r="AA843" s="6">
        <v>-31.704768333333327</v>
      </c>
      <c r="AB843">
        <v>0</v>
      </c>
      <c r="AC843">
        <v>0</v>
      </c>
      <c r="AD843" s="7">
        <v>58531.88</v>
      </c>
      <c r="AE843" s="13">
        <v>6.4999999999999997E-3</v>
      </c>
      <c r="AF843" s="8">
        <v>0</v>
      </c>
      <c r="AG843" s="6">
        <v>0</v>
      </c>
      <c r="AH843" s="6">
        <v>0</v>
      </c>
      <c r="AI843" s="9">
        <v>-31.704768333333327</v>
      </c>
      <c r="AJ843" t="s">
        <v>6</v>
      </c>
      <c r="AO843" s="9">
        <f t="shared" si="280"/>
        <v>-31.704768333333327</v>
      </c>
      <c r="AP843" s="37">
        <f t="shared" si="282"/>
        <v>-31.704768333333327</v>
      </c>
      <c r="AQ843" s="9">
        <f t="shared" si="281"/>
        <v>-31.704768333333327</v>
      </c>
      <c r="AT843" s="10"/>
      <c r="BU843" s="1"/>
      <c r="CC843" s="11"/>
      <c r="CD843" s="11"/>
    </row>
    <row r="844" spans="1:82" ht="15" customHeight="1" x14ac:dyDescent="0.25">
      <c r="A844">
        <v>26000</v>
      </c>
      <c r="B844" t="s">
        <v>899</v>
      </c>
      <c r="C844" t="s">
        <v>900</v>
      </c>
      <c r="D844">
        <v>30894</v>
      </c>
      <c r="E844" t="s">
        <v>127</v>
      </c>
      <c r="F844" t="s">
        <v>3</v>
      </c>
      <c r="G844" t="s">
        <v>4</v>
      </c>
      <c r="H844" t="s">
        <v>901</v>
      </c>
      <c r="I844" s="1"/>
      <c r="J844" s="1">
        <v>44936</v>
      </c>
      <c r="K844" s="1">
        <v>44967</v>
      </c>
      <c r="L844" s="1">
        <v>44967</v>
      </c>
      <c r="M844" s="2">
        <v>11589.8</v>
      </c>
      <c r="N844" t="s">
        <v>6</v>
      </c>
      <c r="O844">
        <v>1.4999999999999999E-2</v>
      </c>
      <c r="P844" t="s">
        <v>109</v>
      </c>
      <c r="Q844" s="4"/>
      <c r="R844" s="1">
        <v>44967</v>
      </c>
      <c r="S844" s="1">
        <v>44936</v>
      </c>
      <c r="T844" s="1">
        <v>44967</v>
      </c>
      <c r="U844" s="1">
        <v>44967</v>
      </c>
      <c r="V844" s="5">
        <v>8.3333333333333329E-2</v>
      </c>
      <c r="W844">
        <v>30</v>
      </c>
      <c r="X844" s="6">
        <v>0</v>
      </c>
      <c r="Y844" s="6">
        <v>0</v>
      </c>
      <c r="Z844" s="6">
        <v>-14.487249999999998</v>
      </c>
      <c r="AA844" s="6">
        <v>-14.487249999999998</v>
      </c>
      <c r="AB844">
        <v>0</v>
      </c>
      <c r="AC844">
        <v>0</v>
      </c>
      <c r="AD844" s="7">
        <v>11589.8</v>
      </c>
      <c r="AE844" s="13">
        <v>1.4999999999999999E-2</v>
      </c>
      <c r="AF844" s="8">
        <v>0</v>
      </c>
      <c r="AG844" s="6">
        <v>0</v>
      </c>
      <c r="AH844" s="6">
        <v>0</v>
      </c>
      <c r="AI844" s="9">
        <v>-14.487249999999998</v>
      </c>
      <c r="AJ844" t="s">
        <v>6</v>
      </c>
      <c r="AO844" s="9">
        <f t="shared" si="280"/>
        <v>-14.487249999999998</v>
      </c>
      <c r="AP844" s="37">
        <f t="shared" si="282"/>
        <v>-14.487249999999998</v>
      </c>
      <c r="AQ844" s="9">
        <f t="shared" si="281"/>
        <v>-14.487249999999998</v>
      </c>
      <c r="AT844" s="10"/>
      <c r="BU844" s="1"/>
      <c r="CC844" s="11"/>
      <c r="CD844" s="11"/>
    </row>
    <row r="845" spans="1:82" ht="15" customHeight="1" x14ac:dyDescent="0.25">
      <c r="A845">
        <v>26001</v>
      </c>
      <c r="B845" t="s">
        <v>899</v>
      </c>
      <c r="C845" t="s">
        <v>900</v>
      </c>
      <c r="D845">
        <v>30894</v>
      </c>
      <c r="E845" t="s">
        <v>127</v>
      </c>
      <c r="F845" t="s">
        <v>3</v>
      </c>
      <c r="G845" t="s">
        <v>4</v>
      </c>
      <c r="H845" t="s">
        <v>901</v>
      </c>
      <c r="I845" s="1"/>
      <c r="J845" s="1">
        <v>44967</v>
      </c>
      <c r="K845" s="1">
        <v>44995</v>
      </c>
      <c r="L845" s="1">
        <v>44995</v>
      </c>
      <c r="M845" s="2">
        <v>10542.72</v>
      </c>
      <c r="N845" t="s">
        <v>6</v>
      </c>
      <c r="O845">
        <v>1.4999999999999999E-2</v>
      </c>
      <c r="P845" t="s">
        <v>109</v>
      </c>
      <c r="Q845" s="4"/>
      <c r="R845" s="1">
        <v>44995</v>
      </c>
      <c r="S845" s="1">
        <v>44967</v>
      </c>
      <c r="T845" s="1">
        <v>44995</v>
      </c>
      <c r="U845" s="1">
        <v>44995</v>
      </c>
      <c r="V845" s="5">
        <v>8.3333333333333329E-2</v>
      </c>
      <c r="W845">
        <v>30</v>
      </c>
      <c r="X845" s="6">
        <v>0</v>
      </c>
      <c r="Y845" s="6">
        <v>0</v>
      </c>
      <c r="Z845" s="6">
        <v>-13.178399999999998</v>
      </c>
      <c r="AA845" s="6">
        <v>-13.178399999999998</v>
      </c>
      <c r="AB845">
        <v>0</v>
      </c>
      <c r="AC845">
        <v>0</v>
      </c>
      <c r="AD845" s="7">
        <v>10542.72</v>
      </c>
      <c r="AE845" s="13">
        <v>1.4999999999999999E-2</v>
      </c>
      <c r="AF845" s="8">
        <v>0</v>
      </c>
      <c r="AG845" s="6">
        <v>0</v>
      </c>
      <c r="AH845" s="6">
        <v>0</v>
      </c>
      <c r="AI845" s="9">
        <v>-13.178399999999998</v>
      </c>
      <c r="AJ845" t="s">
        <v>6</v>
      </c>
      <c r="AO845" s="9">
        <f t="shared" si="280"/>
        <v>-13.178399999999998</v>
      </c>
      <c r="AP845" s="37">
        <f t="shared" si="282"/>
        <v>-13.178399999999998</v>
      </c>
      <c r="AQ845" s="9">
        <f t="shared" si="281"/>
        <v>-13.178399999999998</v>
      </c>
      <c r="AT845" s="10"/>
      <c r="BU845" s="1"/>
      <c r="CC845" s="11"/>
      <c r="CD845" s="11"/>
    </row>
    <row r="846" spans="1:82" ht="15" customHeight="1" x14ac:dyDescent="0.25">
      <c r="A846">
        <v>26002</v>
      </c>
      <c r="B846" t="s">
        <v>899</v>
      </c>
      <c r="C846" t="s">
        <v>900</v>
      </c>
      <c r="D846">
        <v>30894</v>
      </c>
      <c r="E846" t="s">
        <v>127</v>
      </c>
      <c r="F846" t="s">
        <v>3</v>
      </c>
      <c r="G846" t="s">
        <v>4</v>
      </c>
      <c r="H846" t="s">
        <v>901</v>
      </c>
      <c r="I846" s="1"/>
      <c r="J846" s="1">
        <v>44995</v>
      </c>
      <c r="K846" s="1">
        <v>45026</v>
      </c>
      <c r="L846" s="1">
        <v>45026</v>
      </c>
      <c r="M846" s="2">
        <v>9494.33</v>
      </c>
      <c r="N846" t="s">
        <v>6</v>
      </c>
      <c r="O846">
        <v>1.4999999999999999E-2</v>
      </c>
      <c r="P846" t="s">
        <v>109</v>
      </c>
      <c r="Q846" s="4"/>
      <c r="R846" s="1">
        <v>45026</v>
      </c>
      <c r="S846" s="1">
        <v>44995</v>
      </c>
      <c r="T846" s="1">
        <v>45026</v>
      </c>
      <c r="U846" s="1">
        <v>45026</v>
      </c>
      <c r="V846" s="5">
        <v>8.3333333333333329E-2</v>
      </c>
      <c r="W846">
        <v>30</v>
      </c>
      <c r="X846" s="6">
        <v>0</v>
      </c>
      <c r="Y846" s="6">
        <v>0</v>
      </c>
      <c r="Z846" s="6">
        <v>-11.867912499999999</v>
      </c>
      <c r="AA846" s="6">
        <v>-11.867912499999999</v>
      </c>
      <c r="AB846">
        <v>0</v>
      </c>
      <c r="AC846">
        <v>0</v>
      </c>
      <c r="AD846" s="7">
        <v>9494.33</v>
      </c>
      <c r="AE846" s="13">
        <v>1.4999999999999999E-2</v>
      </c>
      <c r="AF846" s="8">
        <v>0</v>
      </c>
      <c r="AG846" s="6">
        <v>0</v>
      </c>
      <c r="AH846" s="6">
        <v>0</v>
      </c>
      <c r="AI846" s="9">
        <v>-11.867912499999999</v>
      </c>
      <c r="AJ846" t="s">
        <v>6</v>
      </c>
      <c r="AO846" s="9">
        <f t="shared" si="280"/>
        <v>-11.867912499999999</v>
      </c>
      <c r="AP846" s="37">
        <f t="shared" si="282"/>
        <v>-11.867912499999999</v>
      </c>
      <c r="AQ846" s="9">
        <f t="shared" si="281"/>
        <v>-11.867912499999999</v>
      </c>
      <c r="AT846" s="10"/>
      <c r="BU846" s="1"/>
      <c r="CC846" s="11"/>
      <c r="CD846" s="11"/>
    </row>
    <row r="847" spans="1:82" ht="15" customHeight="1" x14ac:dyDescent="0.25">
      <c r="A847">
        <v>26003</v>
      </c>
      <c r="B847" t="s">
        <v>899</v>
      </c>
      <c r="C847" t="s">
        <v>900</v>
      </c>
      <c r="D847">
        <v>30894</v>
      </c>
      <c r="E847" t="s">
        <v>127</v>
      </c>
      <c r="F847" t="s">
        <v>3</v>
      </c>
      <c r="G847" t="s">
        <v>4</v>
      </c>
      <c r="H847" t="s">
        <v>901</v>
      </c>
      <c r="I847" s="1"/>
      <c r="J847" s="1">
        <v>45026</v>
      </c>
      <c r="K847" s="1">
        <v>45056</v>
      </c>
      <c r="L847" s="1">
        <v>45056</v>
      </c>
      <c r="M847" s="2">
        <v>8444.6299999999992</v>
      </c>
      <c r="N847" t="s">
        <v>6</v>
      </c>
      <c r="O847">
        <v>1.4999999999999999E-2</v>
      </c>
      <c r="P847" t="s">
        <v>109</v>
      </c>
      <c r="Q847" s="4"/>
      <c r="R847" s="1">
        <v>45056</v>
      </c>
      <c r="S847" s="1">
        <v>45026</v>
      </c>
      <c r="T847" s="1">
        <v>45056</v>
      </c>
      <c r="U847" s="1">
        <v>45056</v>
      </c>
      <c r="V847" s="5">
        <v>8.3333333333333329E-2</v>
      </c>
      <c r="W847">
        <v>30</v>
      </c>
      <c r="X847" s="6">
        <v>0</v>
      </c>
      <c r="Y847" s="6">
        <v>0</v>
      </c>
      <c r="Z847" s="6">
        <v>-10.555787499999997</v>
      </c>
      <c r="AA847" s="6">
        <v>-10.555787499999997</v>
      </c>
      <c r="AB847">
        <v>0</v>
      </c>
      <c r="AC847">
        <v>0</v>
      </c>
      <c r="AD847" s="7">
        <v>8444.6299999999992</v>
      </c>
      <c r="AE847" s="13">
        <v>1.4999999999999999E-2</v>
      </c>
      <c r="AF847" s="8">
        <v>0</v>
      </c>
      <c r="AG847" s="6">
        <v>0</v>
      </c>
      <c r="AH847" s="6">
        <v>0</v>
      </c>
      <c r="AI847" s="9">
        <v>-10.555787499999997</v>
      </c>
      <c r="AJ847" t="s">
        <v>6</v>
      </c>
      <c r="AO847" s="9">
        <f t="shared" si="280"/>
        <v>-10.555787499999997</v>
      </c>
      <c r="AP847" s="37">
        <f t="shared" si="282"/>
        <v>-10.555787499999997</v>
      </c>
      <c r="AQ847" s="9">
        <f t="shared" si="281"/>
        <v>-10.555787499999997</v>
      </c>
      <c r="AT847" s="10"/>
      <c r="BU847" s="1"/>
      <c r="CC847" s="11"/>
      <c r="CD847" s="11"/>
    </row>
    <row r="848" spans="1:82" ht="15" customHeight="1" x14ac:dyDescent="0.25">
      <c r="A848">
        <v>26004</v>
      </c>
      <c r="B848" t="s">
        <v>899</v>
      </c>
      <c r="C848" t="s">
        <v>900</v>
      </c>
      <c r="D848">
        <v>30894</v>
      </c>
      <c r="E848" t="s">
        <v>127</v>
      </c>
      <c r="F848" t="s">
        <v>3</v>
      </c>
      <c r="G848" t="s">
        <v>4</v>
      </c>
      <c r="H848" t="s">
        <v>901</v>
      </c>
      <c r="I848" s="1"/>
      <c r="J848" s="1">
        <v>45056</v>
      </c>
      <c r="K848" s="1">
        <v>45087</v>
      </c>
      <c r="L848" s="1">
        <v>45087</v>
      </c>
      <c r="M848" s="2">
        <v>7393.62</v>
      </c>
      <c r="N848" t="s">
        <v>6</v>
      </c>
      <c r="O848">
        <v>1.4999999999999999E-2</v>
      </c>
      <c r="P848" t="s">
        <v>109</v>
      </c>
      <c r="Q848" s="4"/>
      <c r="R848" s="1">
        <v>45087</v>
      </c>
      <c r="S848" s="1">
        <v>45056</v>
      </c>
      <c r="T848" s="1">
        <v>45087</v>
      </c>
      <c r="U848" s="1">
        <v>45087</v>
      </c>
      <c r="V848" s="5">
        <v>8.3333333333333329E-2</v>
      </c>
      <c r="W848">
        <v>30</v>
      </c>
      <c r="X848" s="6">
        <v>0</v>
      </c>
      <c r="Y848" s="6">
        <v>0</v>
      </c>
      <c r="Z848" s="6">
        <v>-9.2420249999999982</v>
      </c>
      <c r="AA848" s="6">
        <v>-9.2420249999999982</v>
      </c>
      <c r="AB848">
        <v>0</v>
      </c>
      <c r="AC848">
        <v>0</v>
      </c>
      <c r="AD848" s="7">
        <v>7393.62</v>
      </c>
      <c r="AE848" s="13">
        <v>1.4999999999999999E-2</v>
      </c>
      <c r="AF848" s="8">
        <v>0</v>
      </c>
      <c r="AG848" s="6">
        <v>0</v>
      </c>
      <c r="AH848" s="6">
        <v>0</v>
      </c>
      <c r="AI848" s="9">
        <v>-9.2420249999999982</v>
      </c>
      <c r="AJ848" t="s">
        <v>6</v>
      </c>
      <c r="AO848" s="9">
        <f t="shared" si="280"/>
        <v>-9.2420249999999982</v>
      </c>
      <c r="AP848" s="37">
        <f t="shared" si="282"/>
        <v>-9.2420249999999982</v>
      </c>
      <c r="AQ848" s="9">
        <f t="shared" si="281"/>
        <v>-9.2420249999999982</v>
      </c>
      <c r="AT848" s="10"/>
      <c r="BU848" s="1"/>
      <c r="CC848" s="11"/>
      <c r="CD848" s="11"/>
    </row>
    <row r="849" spans="1:82" ht="15" customHeight="1" x14ac:dyDescent="0.25">
      <c r="A849">
        <v>26347</v>
      </c>
      <c r="B849" t="s">
        <v>902</v>
      </c>
      <c r="C849" t="s">
        <v>903</v>
      </c>
      <c r="D849">
        <v>30908</v>
      </c>
      <c r="E849" t="s">
        <v>2</v>
      </c>
      <c r="F849" t="s">
        <v>3</v>
      </c>
      <c r="G849" t="s">
        <v>4</v>
      </c>
      <c r="H849" t="s">
        <v>95</v>
      </c>
      <c r="I849" s="1">
        <v>44999</v>
      </c>
      <c r="J849" s="1">
        <v>45001</v>
      </c>
      <c r="K849" s="1">
        <v>45093</v>
      </c>
      <c r="L849" s="1">
        <v>45093</v>
      </c>
      <c r="M849" s="2">
        <v>23538736.079999998</v>
      </c>
      <c r="N849" t="s">
        <v>6</v>
      </c>
      <c r="O849" t="s">
        <v>7</v>
      </c>
      <c r="P849" t="s">
        <v>8</v>
      </c>
      <c r="Q849" s="4">
        <v>1.15E-2</v>
      </c>
      <c r="R849" s="1">
        <v>44999</v>
      </c>
      <c r="S849" s="1">
        <v>45001</v>
      </c>
      <c r="T849" s="1">
        <v>45093</v>
      </c>
      <c r="U849" s="1">
        <v>45093</v>
      </c>
      <c r="V849" s="5">
        <v>0.25555555555555554</v>
      </c>
      <c r="W849">
        <v>92</v>
      </c>
      <c r="X849" s="6">
        <v>0</v>
      </c>
      <c r="Y849" s="6">
        <v>0</v>
      </c>
      <c r="Z849" s="6">
        <v>-165605.46998328</v>
      </c>
      <c r="AA849" s="6">
        <v>-165605.46998328</v>
      </c>
      <c r="AB849">
        <v>0</v>
      </c>
      <c r="AC849">
        <v>0</v>
      </c>
      <c r="AD849" s="7">
        <v>23538736.079999998</v>
      </c>
      <c r="AE849" s="13">
        <v>2.7530000000000002E-2</v>
      </c>
      <c r="AF849" s="8">
        <v>1.15E-2</v>
      </c>
      <c r="AG849" s="6">
        <v>0</v>
      </c>
      <c r="AH849" s="6">
        <v>-69177.729923999999</v>
      </c>
      <c r="AI849" s="9">
        <v>-234783.19990727998</v>
      </c>
      <c r="AJ849" t="s">
        <v>6</v>
      </c>
      <c r="AK849">
        <f>VLOOKUP(I849,$AR$3:$AS$604,2,FALSE)</f>
        <v>2.7530000000000001</v>
      </c>
      <c r="AL849" s="8">
        <f>AK849/100+$AT$1</f>
        <v>3.7530000000000001E-2</v>
      </c>
      <c r="AM849" s="35">
        <f>AK849/100-$AT$1</f>
        <v>1.7530000000000004E-2</v>
      </c>
      <c r="AN849" s="4">
        <f>IF(AND(RIGHT(O849,3)="Max",AM849&lt;0%),0%,AM849)</f>
        <v>1.7530000000000004E-2</v>
      </c>
      <c r="AO849" s="36">
        <f>-(((AL849+AF849)*AD849*V849))</f>
        <v>-294937.74766727997</v>
      </c>
      <c r="AP849" s="37">
        <f t="shared" si="282"/>
        <v>-234783.19990727998</v>
      </c>
      <c r="AQ849" s="36">
        <f>-(((AN849+AF849)*AD849*V849))</f>
        <v>-174628.65214727999</v>
      </c>
      <c r="AT849" s="10"/>
      <c r="BU849" s="1"/>
      <c r="CC849" s="11"/>
      <c r="CD849" s="11"/>
    </row>
    <row r="850" spans="1:82" ht="15" customHeight="1" x14ac:dyDescent="0.25">
      <c r="A850">
        <v>27592</v>
      </c>
      <c r="B850" t="s">
        <v>904</v>
      </c>
      <c r="C850" t="s">
        <v>905</v>
      </c>
      <c r="D850">
        <v>30917</v>
      </c>
      <c r="E850" t="s">
        <v>127</v>
      </c>
      <c r="F850" t="s">
        <v>3</v>
      </c>
      <c r="G850" t="s">
        <v>4</v>
      </c>
      <c r="I850" s="1"/>
      <c r="J850" s="1">
        <v>44964</v>
      </c>
      <c r="K850" s="1">
        <v>45054</v>
      </c>
      <c r="L850" s="1">
        <v>45054</v>
      </c>
      <c r="M850" s="2">
        <v>127900000</v>
      </c>
      <c r="N850" t="s">
        <v>6</v>
      </c>
      <c r="O850">
        <v>0</v>
      </c>
      <c r="P850" t="s">
        <v>109</v>
      </c>
      <c r="Q850" s="4"/>
      <c r="R850" s="1">
        <v>45054</v>
      </c>
      <c r="S850" s="1">
        <v>44964</v>
      </c>
      <c r="T850" s="1">
        <v>45054</v>
      </c>
      <c r="U850" s="1">
        <v>45054</v>
      </c>
      <c r="V850" s="5">
        <v>0.25277777777777777</v>
      </c>
      <c r="W850">
        <v>91</v>
      </c>
      <c r="X850" s="6">
        <v>0</v>
      </c>
      <c r="Y850" s="6">
        <v>0</v>
      </c>
      <c r="Z850" s="6">
        <v>0</v>
      </c>
      <c r="AA850" s="6">
        <v>0</v>
      </c>
      <c r="AB850">
        <v>0</v>
      </c>
      <c r="AC850">
        <v>0</v>
      </c>
      <c r="AD850" s="7">
        <v>127900000</v>
      </c>
      <c r="AE850" s="13">
        <v>0</v>
      </c>
      <c r="AF850" s="8">
        <v>0</v>
      </c>
      <c r="AG850" s="6">
        <v>0</v>
      </c>
      <c r="AH850" s="6">
        <v>0</v>
      </c>
      <c r="AI850" s="9">
        <v>0</v>
      </c>
      <c r="AJ850" t="s">
        <v>6</v>
      </c>
      <c r="AO850" s="9">
        <f t="shared" ref="AO850:AO913" si="283">AI850</f>
        <v>0</v>
      </c>
      <c r="AP850" s="37">
        <f t="shared" si="282"/>
        <v>0</v>
      </c>
      <c r="AQ850" s="9">
        <f t="shared" ref="AQ850:AQ913" si="284">AI850</f>
        <v>0</v>
      </c>
      <c r="AT850" s="10"/>
      <c r="BU850" s="1"/>
      <c r="CC850" s="11"/>
      <c r="CD850" s="11"/>
    </row>
    <row r="851" spans="1:82" ht="15" customHeight="1" x14ac:dyDescent="0.25">
      <c r="A851">
        <v>27641</v>
      </c>
      <c r="B851" t="s">
        <v>906</v>
      </c>
      <c r="C851" t="s">
        <v>907</v>
      </c>
      <c r="D851">
        <v>30919</v>
      </c>
      <c r="E851" t="s">
        <v>127</v>
      </c>
      <c r="F851" t="s">
        <v>3</v>
      </c>
      <c r="G851" t="s">
        <v>4</v>
      </c>
      <c r="H851" t="s">
        <v>482</v>
      </c>
      <c r="I851" s="1"/>
      <c r="J851" s="1">
        <v>44927</v>
      </c>
      <c r="K851" s="1">
        <v>44958</v>
      </c>
      <c r="L851" s="1">
        <v>44927</v>
      </c>
      <c r="M851" s="2">
        <v>12436263.67</v>
      </c>
      <c r="N851" t="s">
        <v>6</v>
      </c>
      <c r="O851">
        <v>6.1999999999999998E-3</v>
      </c>
      <c r="P851" t="s">
        <v>8</v>
      </c>
      <c r="Q851" s="4"/>
      <c r="R851" s="1">
        <v>44927</v>
      </c>
      <c r="S851" s="1">
        <v>44927</v>
      </c>
      <c r="T851" s="1">
        <v>44958</v>
      </c>
      <c r="U851" s="1">
        <v>44927</v>
      </c>
      <c r="V851" s="5">
        <v>8.611111111111111E-2</v>
      </c>
      <c r="W851">
        <v>31</v>
      </c>
      <c r="X851" s="6">
        <v>0</v>
      </c>
      <c r="Y851" s="6">
        <v>0</v>
      </c>
      <c r="Z851" s="6">
        <v>-6639.5829927055547</v>
      </c>
      <c r="AA851" s="6">
        <v>-6639.5829927055547</v>
      </c>
      <c r="AB851">
        <v>0</v>
      </c>
      <c r="AC851">
        <v>0</v>
      </c>
      <c r="AD851" s="7">
        <v>12436263.67</v>
      </c>
      <c r="AE851" s="13">
        <v>6.1999999999999998E-3</v>
      </c>
      <c r="AF851" s="8">
        <v>0</v>
      </c>
      <c r="AG851" s="6">
        <v>0</v>
      </c>
      <c r="AH851" s="6">
        <v>0</v>
      </c>
      <c r="AI851" s="9">
        <v>-6639.5829927055547</v>
      </c>
      <c r="AJ851" t="s">
        <v>6</v>
      </c>
      <c r="AO851" s="9">
        <f t="shared" si="283"/>
        <v>-6639.5829927055547</v>
      </c>
      <c r="AP851" s="37">
        <f t="shared" si="282"/>
        <v>-6639.5829927055547</v>
      </c>
      <c r="AQ851" s="9">
        <f t="shared" si="284"/>
        <v>-6639.5829927055547</v>
      </c>
      <c r="AT851" s="10"/>
      <c r="BU851" s="1"/>
      <c r="CC851" s="11"/>
      <c r="CD851" s="11"/>
    </row>
    <row r="852" spans="1:82" ht="15" customHeight="1" x14ac:dyDescent="0.25">
      <c r="A852">
        <v>27642</v>
      </c>
      <c r="B852" t="s">
        <v>906</v>
      </c>
      <c r="C852" t="s">
        <v>907</v>
      </c>
      <c r="D852">
        <v>30919</v>
      </c>
      <c r="E852" t="s">
        <v>127</v>
      </c>
      <c r="F852" t="s">
        <v>3</v>
      </c>
      <c r="G852" t="s">
        <v>4</v>
      </c>
      <c r="H852" t="s">
        <v>482</v>
      </c>
      <c r="I852" s="1"/>
      <c r="J852" s="1">
        <v>44958</v>
      </c>
      <c r="K852" s="1">
        <v>44986</v>
      </c>
      <c r="L852" s="1">
        <v>44958</v>
      </c>
      <c r="M852" s="2">
        <v>12013634.07</v>
      </c>
      <c r="N852" t="s">
        <v>6</v>
      </c>
      <c r="O852">
        <v>6.1999999999999998E-3</v>
      </c>
      <c r="P852" t="s">
        <v>8</v>
      </c>
      <c r="Q852" s="4"/>
      <c r="R852" s="1">
        <v>44958</v>
      </c>
      <c r="S852" s="1">
        <v>44958</v>
      </c>
      <c r="T852" s="1">
        <v>44986</v>
      </c>
      <c r="U852" s="1">
        <v>44958</v>
      </c>
      <c r="V852" s="5">
        <v>7.7777777777777779E-2</v>
      </c>
      <c r="W852">
        <v>28</v>
      </c>
      <c r="X852" s="6">
        <v>0</v>
      </c>
      <c r="Y852" s="6">
        <v>0</v>
      </c>
      <c r="Z852" s="6">
        <v>-5793.2413182</v>
      </c>
      <c r="AA852" s="6">
        <v>-5793.2413182</v>
      </c>
      <c r="AB852">
        <v>0</v>
      </c>
      <c r="AC852">
        <v>0</v>
      </c>
      <c r="AD852" s="7">
        <v>12013634.07</v>
      </c>
      <c r="AE852" s="13">
        <v>6.1999999999999998E-3</v>
      </c>
      <c r="AF852" s="8">
        <v>0</v>
      </c>
      <c r="AG852" s="6">
        <v>0</v>
      </c>
      <c r="AH852" s="6">
        <v>0</v>
      </c>
      <c r="AI852" s="9">
        <v>-5793.2413182</v>
      </c>
      <c r="AJ852" t="s">
        <v>6</v>
      </c>
      <c r="AO852" s="9">
        <f t="shared" si="283"/>
        <v>-5793.2413182</v>
      </c>
      <c r="AP852" s="37">
        <f t="shared" si="282"/>
        <v>-5793.2413182</v>
      </c>
      <c r="AQ852" s="9">
        <f t="shared" si="284"/>
        <v>-5793.2413182</v>
      </c>
      <c r="AT852" s="10"/>
      <c r="BU852" s="1"/>
      <c r="CC852" s="11"/>
      <c r="CD852" s="11"/>
    </row>
    <row r="853" spans="1:82" ht="15" customHeight="1" x14ac:dyDescent="0.25">
      <c r="A853">
        <v>27643</v>
      </c>
      <c r="B853" t="s">
        <v>906</v>
      </c>
      <c r="C853" t="s">
        <v>907</v>
      </c>
      <c r="D853">
        <v>30919</v>
      </c>
      <c r="E853" t="s">
        <v>127</v>
      </c>
      <c r="F853" t="s">
        <v>3</v>
      </c>
      <c r="G853" t="s">
        <v>4</v>
      </c>
      <c r="H853" t="s">
        <v>482</v>
      </c>
      <c r="I853" s="1"/>
      <c r="J853" s="1">
        <v>44986</v>
      </c>
      <c r="K853" s="1">
        <v>45017</v>
      </c>
      <c r="L853" s="1">
        <v>44986</v>
      </c>
      <c r="M853" s="2">
        <v>11590787.25</v>
      </c>
      <c r="N853" t="s">
        <v>6</v>
      </c>
      <c r="O853">
        <v>6.1999999999999998E-3</v>
      </c>
      <c r="P853" t="s">
        <v>8</v>
      </c>
      <c r="Q853" s="4"/>
      <c r="R853" s="1">
        <v>44986</v>
      </c>
      <c r="S853" s="1">
        <v>44986</v>
      </c>
      <c r="T853" s="1">
        <v>45017</v>
      </c>
      <c r="U853" s="1">
        <v>44986</v>
      </c>
      <c r="V853" s="5">
        <v>8.611111111111111E-2</v>
      </c>
      <c r="W853">
        <v>31</v>
      </c>
      <c r="X853" s="6">
        <v>0</v>
      </c>
      <c r="Y853" s="6">
        <v>0</v>
      </c>
      <c r="Z853" s="6">
        <v>-6188.192526249999</v>
      </c>
      <c r="AA853" s="6">
        <v>-6188.192526249999</v>
      </c>
      <c r="AB853">
        <v>0</v>
      </c>
      <c r="AC853">
        <v>0</v>
      </c>
      <c r="AD853" s="7">
        <v>11590787.25</v>
      </c>
      <c r="AE853" s="13">
        <v>6.1999999999999998E-3</v>
      </c>
      <c r="AF853" s="8">
        <v>0</v>
      </c>
      <c r="AG853" s="6">
        <v>0</v>
      </c>
      <c r="AH853" s="6">
        <v>0</v>
      </c>
      <c r="AI853" s="9">
        <v>-6188.192526249999</v>
      </c>
      <c r="AJ853" t="s">
        <v>6</v>
      </c>
      <c r="AO853" s="9">
        <f t="shared" si="283"/>
        <v>-6188.192526249999</v>
      </c>
      <c r="AP853" s="37">
        <f t="shared" si="282"/>
        <v>-6188.192526249999</v>
      </c>
      <c r="AQ853" s="9">
        <f t="shared" si="284"/>
        <v>-6188.192526249999</v>
      </c>
      <c r="AT853" s="10"/>
      <c r="BU853" s="1"/>
      <c r="CC853" s="11"/>
      <c r="CD853" s="11"/>
    </row>
    <row r="854" spans="1:82" ht="15" customHeight="1" x14ac:dyDescent="0.25">
      <c r="A854">
        <v>27644</v>
      </c>
      <c r="B854" t="s">
        <v>906</v>
      </c>
      <c r="C854" t="s">
        <v>907</v>
      </c>
      <c r="D854">
        <v>30919</v>
      </c>
      <c r="E854" t="s">
        <v>127</v>
      </c>
      <c r="F854" t="s">
        <v>3</v>
      </c>
      <c r="G854" t="s">
        <v>4</v>
      </c>
      <c r="H854" t="s">
        <v>482</v>
      </c>
      <c r="I854" s="1"/>
      <c r="J854" s="1">
        <v>45017</v>
      </c>
      <c r="K854" s="1">
        <v>45047</v>
      </c>
      <c r="L854" s="1">
        <v>45017</v>
      </c>
      <c r="M854" s="2">
        <v>11167723.109999999</v>
      </c>
      <c r="N854" t="s">
        <v>6</v>
      </c>
      <c r="O854">
        <v>6.1999999999999998E-3</v>
      </c>
      <c r="P854" t="s">
        <v>8</v>
      </c>
      <c r="Q854" s="4"/>
      <c r="R854" s="1">
        <v>45017</v>
      </c>
      <c r="S854" s="1">
        <v>45017</v>
      </c>
      <c r="T854" s="1">
        <v>45047</v>
      </c>
      <c r="U854" s="1">
        <v>45017</v>
      </c>
      <c r="V854" s="5">
        <v>8.3333333333333329E-2</v>
      </c>
      <c r="W854">
        <v>30</v>
      </c>
      <c r="X854" s="6">
        <v>0</v>
      </c>
      <c r="Y854" s="6">
        <v>0</v>
      </c>
      <c r="Z854" s="6">
        <v>-5769.9902734999996</v>
      </c>
      <c r="AA854" s="6">
        <v>-5769.9902734999996</v>
      </c>
      <c r="AB854">
        <v>0</v>
      </c>
      <c r="AC854">
        <v>0</v>
      </c>
      <c r="AD854" s="7">
        <v>11167723.109999999</v>
      </c>
      <c r="AE854" s="13">
        <v>6.1999999999999998E-3</v>
      </c>
      <c r="AF854" s="8">
        <v>0</v>
      </c>
      <c r="AG854" s="6">
        <v>0</v>
      </c>
      <c r="AH854" s="6">
        <v>0</v>
      </c>
      <c r="AI854" s="9">
        <v>-5769.9902734999996</v>
      </c>
      <c r="AJ854" t="s">
        <v>6</v>
      </c>
      <c r="AO854" s="9">
        <f t="shared" si="283"/>
        <v>-5769.9902734999996</v>
      </c>
      <c r="AP854" s="37">
        <f t="shared" si="282"/>
        <v>-5769.9902734999996</v>
      </c>
      <c r="AQ854" s="9">
        <f t="shared" si="284"/>
        <v>-5769.9902734999996</v>
      </c>
      <c r="AT854" s="10"/>
      <c r="BU854" s="1"/>
      <c r="CC854" s="11"/>
      <c r="CD854" s="11"/>
    </row>
    <row r="855" spans="1:82" ht="15" customHeight="1" x14ac:dyDescent="0.25">
      <c r="A855">
        <v>27645</v>
      </c>
      <c r="B855" t="s">
        <v>906</v>
      </c>
      <c r="C855" t="s">
        <v>907</v>
      </c>
      <c r="D855">
        <v>30919</v>
      </c>
      <c r="E855" t="s">
        <v>127</v>
      </c>
      <c r="F855" t="s">
        <v>3</v>
      </c>
      <c r="G855" t="s">
        <v>4</v>
      </c>
      <c r="H855" t="s">
        <v>482</v>
      </c>
      <c r="I855" s="1"/>
      <c r="J855" s="1">
        <v>45047</v>
      </c>
      <c r="K855" s="1">
        <v>45078</v>
      </c>
      <c r="L855" s="1">
        <v>45047</v>
      </c>
      <c r="M855" s="2">
        <v>10744441.539999999</v>
      </c>
      <c r="N855" t="s">
        <v>6</v>
      </c>
      <c r="O855">
        <v>6.1999999999999998E-3</v>
      </c>
      <c r="P855" t="s">
        <v>8</v>
      </c>
      <c r="Q855" s="4"/>
      <c r="R855" s="1">
        <v>45047</v>
      </c>
      <c r="S855" s="1">
        <v>45047</v>
      </c>
      <c r="T855" s="1">
        <v>45078</v>
      </c>
      <c r="U855" s="1">
        <v>45047</v>
      </c>
      <c r="V855" s="5">
        <v>8.611111111111111E-2</v>
      </c>
      <c r="W855">
        <v>31</v>
      </c>
      <c r="X855" s="6">
        <v>0</v>
      </c>
      <c r="Y855" s="6">
        <v>0</v>
      </c>
      <c r="Z855" s="6">
        <v>-5736.3379555222218</v>
      </c>
      <c r="AA855" s="6">
        <v>-5736.3379555222218</v>
      </c>
      <c r="AB855">
        <v>0</v>
      </c>
      <c r="AC855">
        <v>0</v>
      </c>
      <c r="AD855" s="7">
        <v>10744441.539999999</v>
      </c>
      <c r="AE855" s="13">
        <v>6.1999999999999998E-3</v>
      </c>
      <c r="AF855" s="8">
        <v>0</v>
      </c>
      <c r="AG855" s="6">
        <v>0</v>
      </c>
      <c r="AH855" s="6">
        <v>0</v>
      </c>
      <c r="AI855" s="9">
        <v>-5736.3379555222218</v>
      </c>
      <c r="AJ855" t="s">
        <v>6</v>
      </c>
      <c r="AO855" s="9">
        <f t="shared" si="283"/>
        <v>-5736.3379555222218</v>
      </c>
      <c r="AP855" s="37">
        <f t="shared" si="282"/>
        <v>-5736.3379555222218</v>
      </c>
      <c r="AQ855" s="9">
        <f t="shared" si="284"/>
        <v>-5736.3379555222218</v>
      </c>
      <c r="AT855" s="10"/>
      <c r="BU855" s="1"/>
      <c r="CC855" s="11"/>
      <c r="CD855" s="11"/>
    </row>
    <row r="856" spans="1:82" ht="15" customHeight="1" x14ac:dyDescent="0.25">
      <c r="A856">
        <v>27752</v>
      </c>
      <c r="B856" t="s">
        <v>908</v>
      </c>
      <c r="C856" t="s">
        <v>909</v>
      </c>
      <c r="D856">
        <v>30920</v>
      </c>
      <c r="E856" t="s">
        <v>127</v>
      </c>
      <c r="F856" t="s">
        <v>3</v>
      </c>
      <c r="G856" t="s">
        <v>4</v>
      </c>
      <c r="H856" t="s">
        <v>910</v>
      </c>
      <c r="I856" s="1"/>
      <c r="J856" s="1">
        <v>44927</v>
      </c>
      <c r="K856" s="1">
        <v>44958</v>
      </c>
      <c r="L856" s="1">
        <v>44927</v>
      </c>
      <c r="M856" s="2">
        <v>5071849.24</v>
      </c>
      <c r="N856" t="s">
        <v>6</v>
      </c>
      <c r="O856">
        <v>1.15E-2</v>
      </c>
      <c r="P856" t="s">
        <v>8</v>
      </c>
      <c r="Q856" s="4"/>
      <c r="R856" s="1">
        <v>44927</v>
      </c>
      <c r="S856" s="1">
        <v>44927</v>
      </c>
      <c r="T856" s="1">
        <v>44958</v>
      </c>
      <c r="U856" s="1">
        <v>44927</v>
      </c>
      <c r="V856" s="5">
        <v>8.611111111111111E-2</v>
      </c>
      <c r="W856">
        <v>31</v>
      </c>
      <c r="X856" s="6">
        <v>0</v>
      </c>
      <c r="Y856" s="6">
        <v>0</v>
      </c>
      <c r="Z856" s="6">
        <v>-5022.5395946111112</v>
      </c>
      <c r="AA856" s="6">
        <v>-5022.5395946111112</v>
      </c>
      <c r="AB856">
        <v>0</v>
      </c>
      <c r="AC856">
        <v>0</v>
      </c>
      <c r="AD856" s="7">
        <v>5071849.24</v>
      </c>
      <c r="AE856" s="13">
        <v>1.15E-2</v>
      </c>
      <c r="AF856" s="8">
        <v>0</v>
      </c>
      <c r="AG856" s="6">
        <v>0</v>
      </c>
      <c r="AH856" s="6">
        <v>0</v>
      </c>
      <c r="AI856" s="9">
        <v>-5022.5395946111112</v>
      </c>
      <c r="AJ856" t="s">
        <v>6</v>
      </c>
      <c r="AO856" s="9">
        <f t="shared" si="283"/>
        <v>-5022.5395946111112</v>
      </c>
      <c r="AP856" s="37">
        <f t="shared" si="282"/>
        <v>-5022.5395946111112</v>
      </c>
      <c r="AQ856" s="9">
        <f t="shared" si="284"/>
        <v>-5022.5395946111112</v>
      </c>
      <c r="AT856" s="10"/>
      <c r="BU856" s="1"/>
      <c r="CC856" s="11"/>
      <c r="CD856" s="11"/>
    </row>
    <row r="857" spans="1:82" ht="15" customHeight="1" x14ac:dyDescent="0.25">
      <c r="A857">
        <v>27753</v>
      </c>
      <c r="B857" t="s">
        <v>908</v>
      </c>
      <c r="C857" t="s">
        <v>909</v>
      </c>
      <c r="D857">
        <v>30920</v>
      </c>
      <c r="E857" t="s">
        <v>127</v>
      </c>
      <c r="F857" t="s">
        <v>3</v>
      </c>
      <c r="G857" t="s">
        <v>4</v>
      </c>
      <c r="H857" t="s">
        <v>910</v>
      </c>
      <c r="I857" s="1"/>
      <c r="J857" s="1">
        <v>44958</v>
      </c>
      <c r="K857" s="1">
        <v>44986</v>
      </c>
      <c r="L857" s="1">
        <v>44958</v>
      </c>
      <c r="M857" s="2">
        <v>4905125.91</v>
      </c>
      <c r="N857" t="s">
        <v>6</v>
      </c>
      <c r="O857">
        <v>1.15E-2</v>
      </c>
      <c r="P857" t="s">
        <v>8</v>
      </c>
      <c r="Q857" s="4"/>
      <c r="R857" s="1">
        <v>44958</v>
      </c>
      <c r="S857" s="1">
        <v>44958</v>
      </c>
      <c r="T857" s="1">
        <v>44986</v>
      </c>
      <c r="U857" s="1">
        <v>44958</v>
      </c>
      <c r="V857" s="5">
        <v>7.7777777777777779E-2</v>
      </c>
      <c r="W857">
        <v>28</v>
      </c>
      <c r="X857" s="6">
        <v>0</v>
      </c>
      <c r="Y857" s="6">
        <v>0</v>
      </c>
      <c r="Z857" s="6">
        <v>-4387.3626194999997</v>
      </c>
      <c r="AA857" s="6">
        <v>-4387.3626194999997</v>
      </c>
      <c r="AB857">
        <v>0</v>
      </c>
      <c r="AC857">
        <v>0</v>
      </c>
      <c r="AD857" s="7">
        <v>4905125.91</v>
      </c>
      <c r="AE857" s="13">
        <v>1.15E-2</v>
      </c>
      <c r="AF857" s="8">
        <v>0</v>
      </c>
      <c r="AG857" s="6">
        <v>0</v>
      </c>
      <c r="AH857" s="6">
        <v>0</v>
      </c>
      <c r="AI857" s="9">
        <v>-4387.3626194999997</v>
      </c>
      <c r="AJ857" t="s">
        <v>6</v>
      </c>
      <c r="AO857" s="9">
        <f t="shared" si="283"/>
        <v>-4387.3626194999997</v>
      </c>
      <c r="AP857" s="37">
        <f t="shared" si="282"/>
        <v>-4387.3626194999997</v>
      </c>
      <c r="AQ857" s="9">
        <f t="shared" si="284"/>
        <v>-4387.3626194999997</v>
      </c>
      <c r="AT857" s="10"/>
      <c r="BU857" s="1"/>
      <c r="CC857" s="11"/>
      <c r="CD857" s="11"/>
    </row>
    <row r="858" spans="1:82" ht="15" customHeight="1" x14ac:dyDescent="0.25">
      <c r="A858">
        <v>27754</v>
      </c>
      <c r="B858" t="s">
        <v>908</v>
      </c>
      <c r="C858" t="s">
        <v>909</v>
      </c>
      <c r="D858">
        <v>30920</v>
      </c>
      <c r="E858" t="s">
        <v>127</v>
      </c>
      <c r="F858" t="s">
        <v>3</v>
      </c>
      <c r="G858" t="s">
        <v>4</v>
      </c>
      <c r="H858" t="s">
        <v>910</v>
      </c>
      <c r="I858" s="1"/>
      <c r="J858" s="1">
        <v>44986</v>
      </c>
      <c r="K858" s="1">
        <v>45017</v>
      </c>
      <c r="L858" s="1">
        <v>44986</v>
      </c>
      <c r="M858" s="2">
        <v>4738242.79</v>
      </c>
      <c r="N858" t="s">
        <v>6</v>
      </c>
      <c r="O858">
        <v>1.15E-2</v>
      </c>
      <c r="P858" t="s">
        <v>8</v>
      </c>
      <c r="Q858" s="4"/>
      <c r="R858" s="1">
        <v>44986</v>
      </c>
      <c r="S858" s="1">
        <v>44986</v>
      </c>
      <c r="T858" s="1">
        <v>45017</v>
      </c>
      <c r="U858" s="1">
        <v>44986</v>
      </c>
      <c r="V858" s="5">
        <v>8.611111111111111E-2</v>
      </c>
      <c r="W858">
        <v>31</v>
      </c>
      <c r="X858" s="6">
        <v>0</v>
      </c>
      <c r="Y858" s="6">
        <v>0</v>
      </c>
      <c r="Z858" s="6">
        <v>-4692.1765406527775</v>
      </c>
      <c r="AA858" s="6">
        <v>-4692.1765406527775</v>
      </c>
      <c r="AB858">
        <v>0</v>
      </c>
      <c r="AC858">
        <v>0</v>
      </c>
      <c r="AD858" s="7">
        <v>4738242.79</v>
      </c>
      <c r="AE858" s="13">
        <v>1.15E-2</v>
      </c>
      <c r="AF858" s="8">
        <v>0</v>
      </c>
      <c r="AG858" s="6">
        <v>0</v>
      </c>
      <c r="AH858" s="6">
        <v>0</v>
      </c>
      <c r="AI858" s="9">
        <v>-4692.1765406527775</v>
      </c>
      <c r="AJ858" t="s">
        <v>6</v>
      </c>
      <c r="AO858" s="9">
        <f t="shared" si="283"/>
        <v>-4692.1765406527775</v>
      </c>
      <c r="AP858" s="37">
        <f t="shared" si="282"/>
        <v>-4692.1765406527775</v>
      </c>
      <c r="AQ858" s="9">
        <f t="shared" si="284"/>
        <v>-4692.1765406527775</v>
      </c>
      <c r="AT858" s="10"/>
      <c r="BU858" s="1"/>
      <c r="CC858" s="11"/>
      <c r="CD858" s="11"/>
    </row>
    <row r="859" spans="1:82" ht="15" customHeight="1" x14ac:dyDescent="0.25">
      <c r="A859">
        <v>27755</v>
      </c>
      <c r="B859" t="s">
        <v>908</v>
      </c>
      <c r="C859" t="s">
        <v>909</v>
      </c>
      <c r="D859">
        <v>30920</v>
      </c>
      <c r="E859" t="s">
        <v>127</v>
      </c>
      <c r="F859" t="s">
        <v>3</v>
      </c>
      <c r="G859" t="s">
        <v>4</v>
      </c>
      <c r="H859" t="s">
        <v>910</v>
      </c>
      <c r="I859" s="1"/>
      <c r="J859" s="1">
        <v>45017</v>
      </c>
      <c r="K859" s="1">
        <v>45047</v>
      </c>
      <c r="L859" s="1">
        <v>45017</v>
      </c>
      <c r="M859" s="2">
        <v>4571199.72</v>
      </c>
      <c r="N859" t="s">
        <v>6</v>
      </c>
      <c r="O859">
        <v>1.15E-2</v>
      </c>
      <c r="P859" t="s">
        <v>8</v>
      </c>
      <c r="Q859" s="4"/>
      <c r="R859" s="1">
        <v>45017</v>
      </c>
      <c r="S859" s="1">
        <v>45017</v>
      </c>
      <c r="T859" s="1">
        <v>45047</v>
      </c>
      <c r="U859" s="1">
        <v>45017</v>
      </c>
      <c r="V859" s="5">
        <v>8.3333333333333329E-2</v>
      </c>
      <c r="W859">
        <v>30</v>
      </c>
      <c r="X859" s="6">
        <v>0</v>
      </c>
      <c r="Y859" s="6">
        <v>0</v>
      </c>
      <c r="Z859" s="6">
        <v>-4380.7330649999994</v>
      </c>
      <c r="AA859" s="6">
        <v>-4380.7330649999994</v>
      </c>
      <c r="AB859">
        <v>0</v>
      </c>
      <c r="AC859">
        <v>0</v>
      </c>
      <c r="AD859" s="7">
        <v>4571199.72</v>
      </c>
      <c r="AE859" s="13">
        <v>1.15E-2</v>
      </c>
      <c r="AF859" s="8">
        <v>0</v>
      </c>
      <c r="AG859" s="6">
        <v>0</v>
      </c>
      <c r="AH859" s="6">
        <v>0</v>
      </c>
      <c r="AI859" s="9">
        <v>-4380.7330649999994</v>
      </c>
      <c r="AJ859" t="s">
        <v>6</v>
      </c>
      <c r="AO859" s="9">
        <f t="shared" si="283"/>
        <v>-4380.7330649999994</v>
      </c>
      <c r="AP859" s="37">
        <f t="shared" si="282"/>
        <v>-4380.7330649999994</v>
      </c>
      <c r="AQ859" s="9">
        <f t="shared" si="284"/>
        <v>-4380.7330649999994</v>
      </c>
      <c r="AT859" s="10"/>
      <c r="BU859" s="1"/>
      <c r="CC859" s="11"/>
      <c r="CD859" s="11"/>
    </row>
    <row r="860" spans="1:82" ht="15" customHeight="1" x14ac:dyDescent="0.25">
      <c r="A860">
        <v>27756</v>
      </c>
      <c r="B860" t="s">
        <v>908</v>
      </c>
      <c r="C860" t="s">
        <v>909</v>
      </c>
      <c r="D860">
        <v>30920</v>
      </c>
      <c r="E860" t="s">
        <v>127</v>
      </c>
      <c r="F860" t="s">
        <v>3</v>
      </c>
      <c r="G860" t="s">
        <v>4</v>
      </c>
      <c r="H860" t="s">
        <v>910</v>
      </c>
      <c r="I860" s="1"/>
      <c r="J860" s="1">
        <v>45047</v>
      </c>
      <c r="K860" s="1">
        <v>45078</v>
      </c>
      <c r="L860" s="1">
        <v>45047</v>
      </c>
      <c r="M860" s="2">
        <v>4403996.5599999996</v>
      </c>
      <c r="N860" t="s">
        <v>6</v>
      </c>
      <c r="O860">
        <v>1.15E-2</v>
      </c>
      <c r="P860" t="s">
        <v>8</v>
      </c>
      <c r="Q860" s="4"/>
      <c r="R860" s="1">
        <v>45047</v>
      </c>
      <c r="S860" s="1">
        <v>45047</v>
      </c>
      <c r="T860" s="1">
        <v>45078</v>
      </c>
      <c r="U860" s="1">
        <v>45047</v>
      </c>
      <c r="V860" s="5">
        <v>8.611111111111111E-2</v>
      </c>
      <c r="W860">
        <v>31</v>
      </c>
      <c r="X860" s="6">
        <v>0</v>
      </c>
      <c r="Y860" s="6">
        <v>0</v>
      </c>
      <c r="Z860" s="6">
        <v>-4361.1799267777769</v>
      </c>
      <c r="AA860" s="6">
        <v>-4361.1799267777769</v>
      </c>
      <c r="AB860">
        <v>0</v>
      </c>
      <c r="AC860">
        <v>0</v>
      </c>
      <c r="AD860" s="7">
        <v>4403996.5599999996</v>
      </c>
      <c r="AE860" s="13">
        <v>1.15E-2</v>
      </c>
      <c r="AF860" s="8">
        <v>0</v>
      </c>
      <c r="AG860" s="6">
        <v>0</v>
      </c>
      <c r="AH860" s="6">
        <v>0</v>
      </c>
      <c r="AI860" s="9">
        <v>-4361.1799267777769</v>
      </c>
      <c r="AJ860" t="s">
        <v>6</v>
      </c>
      <c r="AO860" s="9">
        <f t="shared" si="283"/>
        <v>-4361.1799267777769</v>
      </c>
      <c r="AP860" s="37">
        <f t="shared" si="282"/>
        <v>-4361.1799267777769</v>
      </c>
      <c r="AQ860" s="9">
        <f t="shared" si="284"/>
        <v>-4361.1799267777769</v>
      </c>
      <c r="AT860" s="10"/>
      <c r="BU860" s="1"/>
      <c r="CC860" s="11"/>
      <c r="CD860" s="11"/>
    </row>
    <row r="861" spans="1:82" ht="15" customHeight="1" x14ac:dyDescent="0.25">
      <c r="A861">
        <v>27824</v>
      </c>
      <c r="B861" t="s">
        <v>911</v>
      </c>
      <c r="C861" t="s">
        <v>912</v>
      </c>
      <c r="D861">
        <v>30921</v>
      </c>
      <c r="E861" t="s">
        <v>127</v>
      </c>
      <c r="F861" t="s">
        <v>3</v>
      </c>
      <c r="G861" t="s">
        <v>4</v>
      </c>
      <c r="H861" t="s">
        <v>95</v>
      </c>
      <c r="I861" s="1"/>
      <c r="J861" s="1">
        <v>44927</v>
      </c>
      <c r="K861" s="1">
        <v>44958</v>
      </c>
      <c r="L861" s="1">
        <v>44927</v>
      </c>
      <c r="M861" s="2">
        <v>6246909.79</v>
      </c>
      <c r="N861" t="s">
        <v>6</v>
      </c>
      <c r="O861">
        <v>1.4999999999999999E-2</v>
      </c>
      <c r="P861" t="s">
        <v>8</v>
      </c>
      <c r="Q861" s="4"/>
      <c r="R861" s="1">
        <v>44927</v>
      </c>
      <c r="S861" s="1">
        <v>44927</v>
      </c>
      <c r="T861" s="1">
        <v>44958</v>
      </c>
      <c r="U861" s="1">
        <v>44927</v>
      </c>
      <c r="V861" s="5">
        <v>8.611111111111111E-2</v>
      </c>
      <c r="W861">
        <v>31</v>
      </c>
      <c r="X861" s="6">
        <v>0</v>
      </c>
      <c r="Y861" s="6">
        <v>0</v>
      </c>
      <c r="Z861" s="6">
        <v>-8068.9251454166661</v>
      </c>
      <c r="AA861" s="6">
        <v>-8068.9251454166661</v>
      </c>
      <c r="AB861">
        <v>0</v>
      </c>
      <c r="AC861">
        <v>0</v>
      </c>
      <c r="AD861" s="7">
        <v>6246909.79</v>
      </c>
      <c r="AE861" s="13">
        <v>1.4999999999999999E-2</v>
      </c>
      <c r="AF861" s="8">
        <v>0</v>
      </c>
      <c r="AG861" s="6">
        <v>0</v>
      </c>
      <c r="AH861" s="6">
        <v>0</v>
      </c>
      <c r="AI861" s="9">
        <v>-8068.9251454166661</v>
      </c>
      <c r="AJ861" t="s">
        <v>6</v>
      </c>
      <c r="AO861" s="9">
        <f t="shared" si="283"/>
        <v>-8068.9251454166661</v>
      </c>
      <c r="AP861" s="37">
        <f t="shared" si="282"/>
        <v>-8068.9251454166661</v>
      </c>
      <c r="AQ861" s="9">
        <f t="shared" si="284"/>
        <v>-8068.9251454166661</v>
      </c>
      <c r="AT861" s="10"/>
      <c r="BU861" s="1"/>
      <c r="CC861" s="11"/>
      <c r="CD861" s="11"/>
    </row>
    <row r="862" spans="1:82" ht="15" customHeight="1" x14ac:dyDescent="0.25">
      <c r="A862">
        <v>27825</v>
      </c>
      <c r="B862" t="s">
        <v>911</v>
      </c>
      <c r="C862" t="s">
        <v>912</v>
      </c>
      <c r="D862">
        <v>30921</v>
      </c>
      <c r="E862" t="s">
        <v>127</v>
      </c>
      <c r="F862" t="s">
        <v>3</v>
      </c>
      <c r="G862" t="s">
        <v>4</v>
      </c>
      <c r="H862" t="s">
        <v>95</v>
      </c>
      <c r="I862" s="1"/>
      <c r="J862" s="1">
        <v>44958</v>
      </c>
      <c r="K862" s="1">
        <v>44986</v>
      </c>
      <c r="L862" s="1">
        <v>44958</v>
      </c>
      <c r="M862" s="2">
        <v>6042441.5300000003</v>
      </c>
      <c r="N862" t="s">
        <v>6</v>
      </c>
      <c r="O862">
        <v>1.4999999999999999E-2</v>
      </c>
      <c r="P862" t="s">
        <v>8</v>
      </c>
      <c r="Q862" s="4"/>
      <c r="R862" s="1">
        <v>44958</v>
      </c>
      <c r="S862" s="1">
        <v>44958</v>
      </c>
      <c r="T862" s="1">
        <v>44986</v>
      </c>
      <c r="U862" s="1">
        <v>44958</v>
      </c>
      <c r="V862" s="5">
        <v>7.7777777777777779E-2</v>
      </c>
      <c r="W862">
        <v>28</v>
      </c>
      <c r="X862" s="6">
        <v>0</v>
      </c>
      <c r="Y862" s="6">
        <v>0</v>
      </c>
      <c r="Z862" s="6">
        <v>-7049.5151183333337</v>
      </c>
      <c r="AA862" s="6">
        <v>-7049.5151183333337</v>
      </c>
      <c r="AB862">
        <v>0</v>
      </c>
      <c r="AC862">
        <v>0</v>
      </c>
      <c r="AD862" s="7">
        <v>6042441.5300000003</v>
      </c>
      <c r="AE862" s="13">
        <v>1.4999999999999999E-2</v>
      </c>
      <c r="AF862" s="8">
        <v>0</v>
      </c>
      <c r="AG862" s="6">
        <v>0</v>
      </c>
      <c r="AH862" s="6">
        <v>0</v>
      </c>
      <c r="AI862" s="9">
        <v>-7049.5151183333337</v>
      </c>
      <c r="AJ862" t="s">
        <v>6</v>
      </c>
      <c r="AO862" s="9">
        <f t="shared" si="283"/>
        <v>-7049.5151183333337</v>
      </c>
      <c r="AP862" s="37">
        <f t="shared" si="282"/>
        <v>-7049.5151183333337</v>
      </c>
      <c r="AQ862" s="9">
        <f t="shared" si="284"/>
        <v>-7049.5151183333337</v>
      </c>
      <c r="AT862" s="10"/>
      <c r="BU862" s="1"/>
      <c r="CC862" s="11"/>
      <c r="CD862" s="11"/>
    </row>
    <row r="863" spans="1:82" ht="15" customHeight="1" x14ac:dyDescent="0.25">
      <c r="A863">
        <v>27826</v>
      </c>
      <c r="B863" t="s">
        <v>911</v>
      </c>
      <c r="C863" t="s">
        <v>912</v>
      </c>
      <c r="D863">
        <v>30921</v>
      </c>
      <c r="E863" t="s">
        <v>127</v>
      </c>
      <c r="F863" t="s">
        <v>3</v>
      </c>
      <c r="G863" t="s">
        <v>4</v>
      </c>
      <c r="H863" t="s">
        <v>95</v>
      </c>
      <c r="I863" s="1"/>
      <c r="J863" s="1">
        <v>44986</v>
      </c>
      <c r="K863" s="1">
        <v>45017</v>
      </c>
      <c r="L863" s="1">
        <v>44986</v>
      </c>
      <c r="M863" s="2">
        <v>5837716.8700000001</v>
      </c>
      <c r="N863" t="s">
        <v>6</v>
      </c>
      <c r="O863">
        <v>1.4999999999999999E-2</v>
      </c>
      <c r="P863" t="s">
        <v>8</v>
      </c>
      <c r="Q863" s="4"/>
      <c r="R863" s="1">
        <v>44986</v>
      </c>
      <c r="S863" s="1">
        <v>44986</v>
      </c>
      <c r="T863" s="1">
        <v>45017</v>
      </c>
      <c r="U863" s="1">
        <v>44986</v>
      </c>
      <c r="V863" s="5">
        <v>8.611111111111111E-2</v>
      </c>
      <c r="W863">
        <v>31</v>
      </c>
      <c r="X863" s="6">
        <v>0</v>
      </c>
      <c r="Y863" s="6">
        <v>0</v>
      </c>
      <c r="Z863" s="6">
        <v>-7540.3842904166668</v>
      </c>
      <c r="AA863" s="6">
        <v>-7540.3842904166668</v>
      </c>
      <c r="AB863">
        <v>0</v>
      </c>
      <c r="AC863">
        <v>0</v>
      </c>
      <c r="AD863" s="7">
        <v>5837716.8700000001</v>
      </c>
      <c r="AE863" s="13">
        <v>1.4999999999999999E-2</v>
      </c>
      <c r="AF863" s="8">
        <v>0</v>
      </c>
      <c r="AG863" s="6">
        <v>0</v>
      </c>
      <c r="AH863" s="6">
        <v>0</v>
      </c>
      <c r="AI863" s="9">
        <v>-7540.3842904166668</v>
      </c>
      <c r="AJ863" t="s">
        <v>6</v>
      </c>
      <c r="AO863" s="9">
        <f t="shared" si="283"/>
        <v>-7540.3842904166668</v>
      </c>
      <c r="AP863" s="37">
        <f t="shared" si="282"/>
        <v>-7540.3842904166668</v>
      </c>
      <c r="AQ863" s="9">
        <f t="shared" si="284"/>
        <v>-7540.3842904166668</v>
      </c>
      <c r="AT863" s="10"/>
      <c r="BU863" s="1"/>
      <c r="CC863" s="11"/>
      <c r="CD863" s="11"/>
    </row>
    <row r="864" spans="1:82" ht="15" customHeight="1" x14ac:dyDescent="0.25">
      <c r="A864">
        <v>27827</v>
      </c>
      <c r="B864" t="s">
        <v>911</v>
      </c>
      <c r="C864" t="s">
        <v>912</v>
      </c>
      <c r="D864">
        <v>30921</v>
      </c>
      <c r="E864" t="s">
        <v>127</v>
      </c>
      <c r="F864" t="s">
        <v>3</v>
      </c>
      <c r="G864" t="s">
        <v>4</v>
      </c>
      <c r="H864" t="s">
        <v>95</v>
      </c>
      <c r="I864" s="1"/>
      <c r="J864" s="1">
        <v>45017</v>
      </c>
      <c r="K864" s="1">
        <v>45047</v>
      </c>
      <c r="L864" s="1">
        <v>45017</v>
      </c>
      <c r="M864" s="2">
        <v>5632735.5</v>
      </c>
      <c r="N864" t="s">
        <v>6</v>
      </c>
      <c r="O864">
        <v>1.4999999999999999E-2</v>
      </c>
      <c r="P864" t="s">
        <v>8</v>
      </c>
      <c r="Q864" s="4"/>
      <c r="R864" s="1">
        <v>45017</v>
      </c>
      <c r="S864" s="1">
        <v>45017</v>
      </c>
      <c r="T864" s="1">
        <v>45047</v>
      </c>
      <c r="U864" s="1">
        <v>45017</v>
      </c>
      <c r="V864" s="5">
        <v>8.3333333333333329E-2</v>
      </c>
      <c r="W864">
        <v>30</v>
      </c>
      <c r="X864" s="6">
        <v>0</v>
      </c>
      <c r="Y864" s="6">
        <v>0</v>
      </c>
      <c r="Z864" s="6">
        <v>-7040.9193749999995</v>
      </c>
      <c r="AA864" s="6">
        <v>-7040.9193749999995</v>
      </c>
      <c r="AB864">
        <v>0</v>
      </c>
      <c r="AC864">
        <v>0</v>
      </c>
      <c r="AD864" s="7">
        <v>5632735.5</v>
      </c>
      <c r="AE864" s="13">
        <v>1.4999999999999999E-2</v>
      </c>
      <c r="AF864" s="8">
        <v>0</v>
      </c>
      <c r="AG864" s="6">
        <v>0</v>
      </c>
      <c r="AH864" s="6">
        <v>0</v>
      </c>
      <c r="AI864" s="9">
        <v>-7040.9193749999995</v>
      </c>
      <c r="AJ864" t="s">
        <v>6</v>
      </c>
      <c r="AO864" s="9">
        <f t="shared" si="283"/>
        <v>-7040.9193749999995</v>
      </c>
      <c r="AP864" s="37">
        <f t="shared" si="282"/>
        <v>-7040.9193749999995</v>
      </c>
      <c r="AQ864" s="9">
        <f t="shared" si="284"/>
        <v>-7040.9193749999995</v>
      </c>
      <c r="AT864" s="10"/>
      <c r="BU864" s="1"/>
      <c r="CC864" s="11"/>
      <c r="CD864" s="11"/>
    </row>
    <row r="865" spans="1:82" ht="15" customHeight="1" x14ac:dyDescent="0.25">
      <c r="A865">
        <v>27828</v>
      </c>
      <c r="B865" t="s">
        <v>911</v>
      </c>
      <c r="C865" t="s">
        <v>912</v>
      </c>
      <c r="D865">
        <v>30921</v>
      </c>
      <c r="E865" t="s">
        <v>127</v>
      </c>
      <c r="F865" t="s">
        <v>3</v>
      </c>
      <c r="G865" t="s">
        <v>4</v>
      </c>
      <c r="H865" t="s">
        <v>95</v>
      </c>
      <c r="I865" s="1"/>
      <c r="J865" s="1">
        <v>45047</v>
      </c>
      <c r="K865" s="1">
        <v>45078</v>
      </c>
      <c r="L865" s="1">
        <v>45047</v>
      </c>
      <c r="M865" s="2">
        <v>5427497.0999999996</v>
      </c>
      <c r="N865" t="s">
        <v>6</v>
      </c>
      <c r="O865">
        <v>1.4999999999999999E-2</v>
      </c>
      <c r="P865" t="s">
        <v>8</v>
      </c>
      <c r="Q865" s="4"/>
      <c r="R865" s="1">
        <v>45047</v>
      </c>
      <c r="S865" s="1">
        <v>45047</v>
      </c>
      <c r="T865" s="1">
        <v>45078</v>
      </c>
      <c r="U865" s="1">
        <v>45047</v>
      </c>
      <c r="V865" s="5">
        <v>8.611111111111111E-2</v>
      </c>
      <c r="W865">
        <v>31</v>
      </c>
      <c r="X865" s="6">
        <v>0</v>
      </c>
      <c r="Y865" s="6">
        <v>0</v>
      </c>
      <c r="Z865" s="6">
        <v>-7010.5170874999985</v>
      </c>
      <c r="AA865" s="6">
        <v>-7010.5170874999985</v>
      </c>
      <c r="AB865">
        <v>0</v>
      </c>
      <c r="AC865">
        <v>0</v>
      </c>
      <c r="AD865" s="7">
        <v>5427497.0999999996</v>
      </c>
      <c r="AE865" s="13">
        <v>1.4999999999999999E-2</v>
      </c>
      <c r="AF865" s="8">
        <v>0</v>
      </c>
      <c r="AG865" s="6">
        <v>0</v>
      </c>
      <c r="AH865" s="6">
        <v>0</v>
      </c>
      <c r="AI865" s="9">
        <v>-7010.5170874999985</v>
      </c>
      <c r="AJ865" t="s">
        <v>6</v>
      </c>
      <c r="AO865" s="9">
        <f t="shared" si="283"/>
        <v>-7010.5170874999985</v>
      </c>
      <c r="AP865" s="37">
        <f t="shared" si="282"/>
        <v>-7010.5170874999985</v>
      </c>
      <c r="AQ865" s="9">
        <f t="shared" si="284"/>
        <v>-7010.5170874999985</v>
      </c>
      <c r="AT865" s="10"/>
      <c r="BU865" s="1"/>
      <c r="CC865" s="11"/>
      <c r="CD865" s="11"/>
    </row>
    <row r="866" spans="1:82" ht="15" customHeight="1" x14ac:dyDescent="0.25">
      <c r="A866">
        <v>27966</v>
      </c>
      <c r="B866" t="s">
        <v>913</v>
      </c>
      <c r="C866" t="s">
        <v>914</v>
      </c>
      <c r="D866">
        <v>30922</v>
      </c>
      <c r="E866" t="s">
        <v>127</v>
      </c>
      <c r="F866" t="s">
        <v>3</v>
      </c>
      <c r="G866" t="s">
        <v>4</v>
      </c>
      <c r="H866" t="s">
        <v>915</v>
      </c>
      <c r="I866" s="1"/>
      <c r="J866" s="1">
        <v>44927</v>
      </c>
      <c r="K866" s="1">
        <v>44958</v>
      </c>
      <c r="L866" s="1">
        <v>44927</v>
      </c>
      <c r="M866" s="2">
        <v>7061756.5999999996</v>
      </c>
      <c r="N866" t="s">
        <v>6</v>
      </c>
      <c r="O866">
        <v>1.15E-2</v>
      </c>
      <c r="P866" t="s">
        <v>8</v>
      </c>
      <c r="Q866" s="4"/>
      <c r="R866" s="1">
        <v>44927</v>
      </c>
      <c r="S866" s="1">
        <v>44927</v>
      </c>
      <c r="T866" s="1">
        <v>44958</v>
      </c>
      <c r="U866" s="1">
        <v>44927</v>
      </c>
      <c r="V866" s="5">
        <v>8.611111111111111E-2</v>
      </c>
      <c r="W866">
        <v>31</v>
      </c>
      <c r="X866" s="6">
        <v>0</v>
      </c>
      <c r="Y866" s="6">
        <v>0</v>
      </c>
      <c r="Z866" s="6">
        <v>-6993.1006330555556</v>
      </c>
      <c r="AA866" s="6">
        <v>-6993.1006330555556</v>
      </c>
      <c r="AB866">
        <v>0</v>
      </c>
      <c r="AC866">
        <v>0</v>
      </c>
      <c r="AD866" s="7">
        <v>7061756.5999999996</v>
      </c>
      <c r="AE866" s="13">
        <v>1.15E-2</v>
      </c>
      <c r="AF866" s="8">
        <v>0</v>
      </c>
      <c r="AG866" s="6">
        <v>0</v>
      </c>
      <c r="AH866" s="6">
        <v>0</v>
      </c>
      <c r="AI866" s="9">
        <v>-6993.1006330555556</v>
      </c>
      <c r="AJ866" t="s">
        <v>6</v>
      </c>
      <c r="AO866" s="9">
        <f t="shared" si="283"/>
        <v>-6993.1006330555556</v>
      </c>
      <c r="AP866" s="37">
        <f t="shared" si="282"/>
        <v>-6993.1006330555556</v>
      </c>
      <c r="AQ866" s="9">
        <f t="shared" si="284"/>
        <v>-6993.1006330555556</v>
      </c>
      <c r="AT866" s="10"/>
      <c r="BU866" s="1"/>
      <c r="CC866" s="11"/>
      <c r="CD866" s="11"/>
    </row>
    <row r="867" spans="1:82" ht="15" customHeight="1" x14ac:dyDescent="0.25">
      <c r="A867">
        <v>27967</v>
      </c>
      <c r="B867" t="s">
        <v>913</v>
      </c>
      <c r="C867" t="s">
        <v>914</v>
      </c>
      <c r="D867">
        <v>30922</v>
      </c>
      <c r="E867" t="s">
        <v>127</v>
      </c>
      <c r="F867" t="s">
        <v>3</v>
      </c>
      <c r="G867" t="s">
        <v>4</v>
      </c>
      <c r="H867" t="s">
        <v>915</v>
      </c>
      <c r="I867" s="1"/>
      <c r="J867" s="1">
        <v>44958</v>
      </c>
      <c r="K867" s="1">
        <v>44986</v>
      </c>
      <c r="L867" s="1">
        <v>44958</v>
      </c>
      <c r="M867" s="2">
        <v>6868867.0499999998</v>
      </c>
      <c r="N867" t="s">
        <v>6</v>
      </c>
      <c r="O867">
        <v>1.15E-2</v>
      </c>
      <c r="P867" t="s">
        <v>8</v>
      </c>
      <c r="Q867" s="4"/>
      <c r="R867" s="1">
        <v>44958</v>
      </c>
      <c r="S867" s="1">
        <v>44958</v>
      </c>
      <c r="T867" s="1">
        <v>44986</v>
      </c>
      <c r="U867" s="1">
        <v>44958</v>
      </c>
      <c r="V867" s="5">
        <v>7.7777777777777779E-2</v>
      </c>
      <c r="W867">
        <v>28</v>
      </c>
      <c r="X867" s="6">
        <v>0</v>
      </c>
      <c r="Y867" s="6">
        <v>0</v>
      </c>
      <c r="Z867" s="6">
        <v>-6143.8199724999995</v>
      </c>
      <c r="AA867" s="6">
        <v>-6143.8199724999995</v>
      </c>
      <c r="AB867">
        <v>0</v>
      </c>
      <c r="AC867">
        <v>0</v>
      </c>
      <c r="AD867" s="7">
        <v>6868867.0499999998</v>
      </c>
      <c r="AE867" s="13">
        <v>1.15E-2</v>
      </c>
      <c r="AF867" s="8">
        <v>0</v>
      </c>
      <c r="AG867" s="6">
        <v>0</v>
      </c>
      <c r="AH867" s="6">
        <v>0</v>
      </c>
      <c r="AI867" s="9">
        <v>-6143.8199724999995</v>
      </c>
      <c r="AJ867" t="s">
        <v>6</v>
      </c>
      <c r="AO867" s="9">
        <f t="shared" si="283"/>
        <v>-6143.8199724999995</v>
      </c>
      <c r="AP867" s="37">
        <f t="shared" si="282"/>
        <v>-6143.8199724999995</v>
      </c>
      <c r="AQ867" s="9">
        <f t="shared" si="284"/>
        <v>-6143.8199724999995</v>
      </c>
      <c r="AT867" s="10"/>
      <c r="BU867" s="1"/>
      <c r="CC867" s="11"/>
      <c r="CD867" s="11"/>
    </row>
    <row r="868" spans="1:82" ht="15" customHeight="1" x14ac:dyDescent="0.25">
      <c r="A868">
        <v>27968</v>
      </c>
      <c r="B868" t="s">
        <v>913</v>
      </c>
      <c r="C868" t="s">
        <v>914</v>
      </c>
      <c r="D868">
        <v>30922</v>
      </c>
      <c r="E868" t="s">
        <v>127</v>
      </c>
      <c r="F868" t="s">
        <v>3</v>
      </c>
      <c r="G868" t="s">
        <v>4</v>
      </c>
      <c r="H868" t="s">
        <v>915</v>
      </c>
      <c r="I868" s="1"/>
      <c r="J868" s="1">
        <v>44986</v>
      </c>
      <c r="K868" s="1">
        <v>45017</v>
      </c>
      <c r="L868" s="1">
        <v>44986</v>
      </c>
      <c r="M868" s="2">
        <v>6675792.6500000004</v>
      </c>
      <c r="N868" t="s">
        <v>6</v>
      </c>
      <c r="O868">
        <v>1.15E-2</v>
      </c>
      <c r="P868" t="s">
        <v>8</v>
      </c>
      <c r="Q868" s="4"/>
      <c r="R868" s="1">
        <v>44986</v>
      </c>
      <c r="S868" s="1">
        <v>44986</v>
      </c>
      <c r="T868" s="1">
        <v>45017</v>
      </c>
      <c r="U868" s="1">
        <v>44986</v>
      </c>
      <c r="V868" s="5">
        <v>8.611111111111111E-2</v>
      </c>
      <c r="W868">
        <v>31</v>
      </c>
      <c r="X868" s="6">
        <v>0</v>
      </c>
      <c r="Y868" s="6">
        <v>0</v>
      </c>
      <c r="Z868" s="6">
        <v>-6610.8891103472224</v>
      </c>
      <c r="AA868" s="6">
        <v>-6610.8891103472224</v>
      </c>
      <c r="AB868">
        <v>0</v>
      </c>
      <c r="AC868">
        <v>0</v>
      </c>
      <c r="AD868" s="7">
        <v>6675792.6500000004</v>
      </c>
      <c r="AE868" s="13">
        <v>1.15E-2</v>
      </c>
      <c r="AF868" s="8">
        <v>0</v>
      </c>
      <c r="AG868" s="6">
        <v>0</v>
      </c>
      <c r="AH868" s="6">
        <v>0</v>
      </c>
      <c r="AI868" s="9">
        <v>-6610.8891103472224</v>
      </c>
      <c r="AJ868" t="s">
        <v>6</v>
      </c>
      <c r="AO868" s="9">
        <f t="shared" si="283"/>
        <v>-6610.8891103472224</v>
      </c>
      <c r="AP868" s="37">
        <f t="shared" si="282"/>
        <v>-6610.8891103472224</v>
      </c>
      <c r="AQ868" s="9">
        <f t="shared" si="284"/>
        <v>-6610.8891103472224</v>
      </c>
      <c r="AT868" s="10"/>
      <c r="BU868" s="1"/>
      <c r="CC868" s="11"/>
      <c r="CD868" s="11"/>
    </row>
    <row r="869" spans="1:82" ht="15" customHeight="1" x14ac:dyDescent="0.25">
      <c r="A869">
        <v>27969</v>
      </c>
      <c r="B869" t="s">
        <v>913</v>
      </c>
      <c r="C869" t="s">
        <v>914</v>
      </c>
      <c r="D869">
        <v>30922</v>
      </c>
      <c r="E869" t="s">
        <v>127</v>
      </c>
      <c r="F869" t="s">
        <v>3</v>
      </c>
      <c r="G869" t="s">
        <v>4</v>
      </c>
      <c r="H869" t="s">
        <v>915</v>
      </c>
      <c r="I869" s="1"/>
      <c r="J869" s="1">
        <v>45017</v>
      </c>
      <c r="K869" s="1">
        <v>45047</v>
      </c>
      <c r="L869" s="1">
        <v>45017</v>
      </c>
      <c r="M869" s="2">
        <v>6482533.2199999997</v>
      </c>
      <c r="N869" t="s">
        <v>6</v>
      </c>
      <c r="O869">
        <v>1.15E-2</v>
      </c>
      <c r="P869" t="s">
        <v>8</v>
      </c>
      <c r="Q869" s="4"/>
      <c r="R869" s="1">
        <v>45017</v>
      </c>
      <c r="S869" s="1">
        <v>45017</v>
      </c>
      <c r="T869" s="1">
        <v>45047</v>
      </c>
      <c r="U869" s="1">
        <v>45017</v>
      </c>
      <c r="V869" s="5">
        <v>8.3333333333333329E-2</v>
      </c>
      <c r="W869">
        <v>30</v>
      </c>
      <c r="X869" s="6">
        <v>0</v>
      </c>
      <c r="Y869" s="6">
        <v>0</v>
      </c>
      <c r="Z869" s="6">
        <v>-6212.4276691666655</v>
      </c>
      <c r="AA869" s="6">
        <v>-6212.4276691666655</v>
      </c>
      <c r="AB869">
        <v>0</v>
      </c>
      <c r="AC869">
        <v>0</v>
      </c>
      <c r="AD869" s="7">
        <v>6482533.2199999997</v>
      </c>
      <c r="AE869" s="13">
        <v>1.15E-2</v>
      </c>
      <c r="AF869" s="8">
        <v>0</v>
      </c>
      <c r="AG869" s="6">
        <v>0</v>
      </c>
      <c r="AH869" s="6">
        <v>0</v>
      </c>
      <c r="AI869" s="9">
        <v>-6212.4276691666655</v>
      </c>
      <c r="AJ869" t="s">
        <v>6</v>
      </c>
      <c r="AO869" s="9">
        <f t="shared" si="283"/>
        <v>-6212.4276691666655</v>
      </c>
      <c r="AP869" s="37">
        <f t="shared" si="282"/>
        <v>-6212.4276691666655</v>
      </c>
      <c r="AQ869" s="9">
        <f t="shared" si="284"/>
        <v>-6212.4276691666655</v>
      </c>
      <c r="AT869" s="10"/>
      <c r="BU869" s="1"/>
      <c r="CC869" s="11"/>
      <c r="CD869" s="11"/>
    </row>
    <row r="870" spans="1:82" ht="15" customHeight="1" x14ac:dyDescent="0.25">
      <c r="A870">
        <v>27970</v>
      </c>
      <c r="B870" t="s">
        <v>913</v>
      </c>
      <c r="C870" t="s">
        <v>914</v>
      </c>
      <c r="D870">
        <v>30922</v>
      </c>
      <c r="E870" t="s">
        <v>127</v>
      </c>
      <c r="F870" t="s">
        <v>3</v>
      </c>
      <c r="G870" t="s">
        <v>4</v>
      </c>
      <c r="H870" t="s">
        <v>915</v>
      </c>
      <c r="I870" s="1"/>
      <c r="J870" s="1">
        <v>45047</v>
      </c>
      <c r="K870" s="1">
        <v>45078</v>
      </c>
      <c r="L870" s="1">
        <v>45047</v>
      </c>
      <c r="M870" s="2">
        <v>6289088.5800000001</v>
      </c>
      <c r="N870" t="s">
        <v>6</v>
      </c>
      <c r="O870">
        <v>1.15E-2</v>
      </c>
      <c r="P870" t="s">
        <v>8</v>
      </c>
      <c r="Q870" s="4"/>
      <c r="R870" s="1">
        <v>45047</v>
      </c>
      <c r="S870" s="1">
        <v>45047</v>
      </c>
      <c r="T870" s="1">
        <v>45078</v>
      </c>
      <c r="U870" s="1">
        <v>45047</v>
      </c>
      <c r="V870" s="5">
        <v>8.611111111111111E-2</v>
      </c>
      <c r="W870">
        <v>31</v>
      </c>
      <c r="X870" s="6">
        <v>0</v>
      </c>
      <c r="Y870" s="6">
        <v>0</v>
      </c>
      <c r="Z870" s="6">
        <v>-6227.9446632500003</v>
      </c>
      <c r="AA870" s="6">
        <v>-6227.9446632500003</v>
      </c>
      <c r="AB870">
        <v>0</v>
      </c>
      <c r="AC870">
        <v>0</v>
      </c>
      <c r="AD870" s="7">
        <v>6289088.5800000001</v>
      </c>
      <c r="AE870" s="13">
        <v>1.15E-2</v>
      </c>
      <c r="AF870" s="8">
        <v>0</v>
      </c>
      <c r="AG870" s="6">
        <v>0</v>
      </c>
      <c r="AH870" s="6">
        <v>0</v>
      </c>
      <c r="AI870" s="9">
        <v>-6227.9446632500003</v>
      </c>
      <c r="AJ870" t="s">
        <v>6</v>
      </c>
      <c r="AO870" s="9">
        <f t="shared" si="283"/>
        <v>-6227.9446632500003</v>
      </c>
      <c r="AP870" s="37">
        <f t="shared" si="282"/>
        <v>-6227.9446632500003</v>
      </c>
      <c r="AQ870" s="9">
        <f t="shared" si="284"/>
        <v>-6227.9446632500003</v>
      </c>
      <c r="AT870" s="10"/>
      <c r="BU870" s="1"/>
      <c r="CC870" s="11"/>
      <c r="CD870" s="11"/>
    </row>
    <row r="871" spans="1:82" ht="15" customHeight="1" x14ac:dyDescent="0.25">
      <c r="A871">
        <v>27907</v>
      </c>
      <c r="B871" t="s">
        <v>916</v>
      </c>
      <c r="C871" t="s">
        <v>917</v>
      </c>
      <c r="D871">
        <v>30924</v>
      </c>
      <c r="E871" t="s">
        <v>127</v>
      </c>
      <c r="F871" t="s">
        <v>3</v>
      </c>
      <c r="G871" t="s">
        <v>4</v>
      </c>
      <c r="H871" t="s">
        <v>910</v>
      </c>
      <c r="I871" s="1"/>
      <c r="J871" s="1">
        <v>44927</v>
      </c>
      <c r="K871" s="1">
        <v>44958</v>
      </c>
      <c r="L871" s="1">
        <v>44927</v>
      </c>
      <c r="M871" s="2">
        <v>4973443.3099999996</v>
      </c>
      <c r="N871" t="s">
        <v>6</v>
      </c>
      <c r="O871">
        <v>1.15E-2</v>
      </c>
      <c r="P871" t="s">
        <v>8</v>
      </c>
      <c r="Q871" s="4"/>
      <c r="R871" s="1">
        <v>44927</v>
      </c>
      <c r="S871" s="1">
        <v>44927</v>
      </c>
      <c r="T871" s="1">
        <v>44958</v>
      </c>
      <c r="U871" s="1">
        <v>44927</v>
      </c>
      <c r="V871" s="5">
        <v>8.611111111111111E-2</v>
      </c>
      <c r="W871">
        <v>31</v>
      </c>
      <c r="X871" s="6">
        <v>0</v>
      </c>
      <c r="Y871" s="6">
        <v>0</v>
      </c>
      <c r="Z871" s="6">
        <v>-4925.0903889305546</v>
      </c>
      <c r="AA871" s="6">
        <v>-4925.0903889305546</v>
      </c>
      <c r="AB871">
        <v>0</v>
      </c>
      <c r="AC871">
        <v>0</v>
      </c>
      <c r="AD871" s="7">
        <v>4973443.3099999996</v>
      </c>
      <c r="AE871" s="13">
        <v>1.15E-2</v>
      </c>
      <c r="AF871" s="8">
        <v>0</v>
      </c>
      <c r="AG871" s="6">
        <v>0</v>
      </c>
      <c r="AH871" s="6">
        <v>0</v>
      </c>
      <c r="AI871" s="9">
        <v>-4925.0903889305546</v>
      </c>
      <c r="AJ871" t="s">
        <v>6</v>
      </c>
      <c r="AO871" s="9">
        <f t="shared" si="283"/>
        <v>-4925.0903889305546</v>
      </c>
      <c r="AP871" s="37">
        <f t="shared" si="282"/>
        <v>-4925.0903889305546</v>
      </c>
      <c r="AQ871" s="9">
        <f t="shared" si="284"/>
        <v>-4925.0903889305546</v>
      </c>
      <c r="AT871" s="10"/>
      <c r="BU871" s="1"/>
      <c r="CC871" s="11"/>
      <c r="CD871" s="11"/>
    </row>
    <row r="872" spans="1:82" ht="15" customHeight="1" x14ac:dyDescent="0.25">
      <c r="A872">
        <v>27908</v>
      </c>
      <c r="B872" t="s">
        <v>916</v>
      </c>
      <c r="C872" t="s">
        <v>917</v>
      </c>
      <c r="D872">
        <v>30924</v>
      </c>
      <c r="E872" t="s">
        <v>127</v>
      </c>
      <c r="F872" t="s">
        <v>3</v>
      </c>
      <c r="G872" t="s">
        <v>4</v>
      </c>
      <c r="H872" t="s">
        <v>910</v>
      </c>
      <c r="I872" s="1"/>
      <c r="J872" s="1">
        <v>44958</v>
      </c>
      <c r="K872" s="1">
        <v>44986</v>
      </c>
      <c r="L872" s="1">
        <v>44958</v>
      </c>
      <c r="M872" s="2">
        <v>4837595.6900000004</v>
      </c>
      <c r="N872" t="s">
        <v>6</v>
      </c>
      <c r="O872">
        <v>1.15E-2</v>
      </c>
      <c r="P872" t="s">
        <v>8</v>
      </c>
      <c r="Q872" s="4"/>
      <c r="R872" s="1">
        <v>44958</v>
      </c>
      <c r="S872" s="1">
        <v>44958</v>
      </c>
      <c r="T872" s="1">
        <v>44986</v>
      </c>
      <c r="U872" s="1">
        <v>44958</v>
      </c>
      <c r="V872" s="5">
        <v>7.7777777777777779E-2</v>
      </c>
      <c r="W872">
        <v>28</v>
      </c>
      <c r="X872" s="6">
        <v>0</v>
      </c>
      <c r="Y872" s="6">
        <v>0</v>
      </c>
      <c r="Z872" s="6">
        <v>-4326.9605893888893</v>
      </c>
      <c r="AA872" s="6">
        <v>-4326.9605893888893</v>
      </c>
      <c r="AB872">
        <v>0</v>
      </c>
      <c r="AC872">
        <v>0</v>
      </c>
      <c r="AD872" s="7">
        <v>4837595.6900000004</v>
      </c>
      <c r="AE872" s="13">
        <v>1.15E-2</v>
      </c>
      <c r="AF872" s="8">
        <v>0</v>
      </c>
      <c r="AG872" s="6">
        <v>0</v>
      </c>
      <c r="AH872" s="6">
        <v>0</v>
      </c>
      <c r="AI872" s="9">
        <v>-4326.9605893888893</v>
      </c>
      <c r="AJ872" t="s">
        <v>6</v>
      </c>
      <c r="AO872" s="9">
        <f t="shared" si="283"/>
        <v>-4326.9605893888893</v>
      </c>
      <c r="AP872" s="37">
        <f t="shared" si="282"/>
        <v>-4326.9605893888893</v>
      </c>
      <c r="AQ872" s="9">
        <f t="shared" si="284"/>
        <v>-4326.9605893888893</v>
      </c>
      <c r="AT872" s="10"/>
      <c r="BU872" s="1"/>
      <c r="CC872" s="11"/>
      <c r="CD872" s="11"/>
    </row>
    <row r="873" spans="1:82" ht="15" customHeight="1" x14ac:dyDescent="0.25">
      <c r="A873">
        <v>27909</v>
      </c>
      <c r="B873" t="s">
        <v>916</v>
      </c>
      <c r="C873" t="s">
        <v>917</v>
      </c>
      <c r="D873">
        <v>30924</v>
      </c>
      <c r="E873" t="s">
        <v>127</v>
      </c>
      <c r="F873" t="s">
        <v>3</v>
      </c>
      <c r="G873" t="s">
        <v>4</v>
      </c>
      <c r="H873" t="s">
        <v>910</v>
      </c>
      <c r="I873" s="1"/>
      <c r="J873" s="1">
        <v>44986</v>
      </c>
      <c r="K873" s="1">
        <v>45017</v>
      </c>
      <c r="L873" s="1">
        <v>44986</v>
      </c>
      <c r="M873" s="2">
        <v>4701617.8600000003</v>
      </c>
      <c r="N873" t="s">
        <v>6</v>
      </c>
      <c r="O873">
        <v>1.15E-2</v>
      </c>
      <c r="P873" t="s">
        <v>8</v>
      </c>
      <c r="Q873" s="4"/>
      <c r="R873" s="1">
        <v>44986</v>
      </c>
      <c r="S873" s="1">
        <v>44986</v>
      </c>
      <c r="T873" s="1">
        <v>45017</v>
      </c>
      <c r="U873" s="1">
        <v>44986</v>
      </c>
      <c r="V873" s="5">
        <v>8.611111111111111E-2</v>
      </c>
      <c r="W873">
        <v>31</v>
      </c>
      <c r="X873" s="6">
        <v>0</v>
      </c>
      <c r="Y873" s="6">
        <v>0</v>
      </c>
      <c r="Z873" s="6">
        <v>-4655.9076863611117</v>
      </c>
      <c r="AA873" s="6">
        <v>-4655.9076863611117</v>
      </c>
      <c r="AB873">
        <v>0</v>
      </c>
      <c r="AC873">
        <v>0</v>
      </c>
      <c r="AD873" s="7">
        <v>4701617.8600000003</v>
      </c>
      <c r="AE873" s="13">
        <v>1.15E-2</v>
      </c>
      <c r="AF873" s="8">
        <v>0</v>
      </c>
      <c r="AG873" s="6">
        <v>0</v>
      </c>
      <c r="AH873" s="6">
        <v>0</v>
      </c>
      <c r="AI873" s="9">
        <v>-4655.9076863611117</v>
      </c>
      <c r="AJ873" t="s">
        <v>6</v>
      </c>
      <c r="AO873" s="9">
        <f t="shared" si="283"/>
        <v>-4655.9076863611117</v>
      </c>
      <c r="AP873" s="37">
        <f t="shared" si="282"/>
        <v>-4655.9076863611117</v>
      </c>
      <c r="AQ873" s="9">
        <f t="shared" si="284"/>
        <v>-4655.9076863611117</v>
      </c>
      <c r="AT873" s="10"/>
      <c r="BU873" s="1"/>
      <c r="CC873" s="11"/>
      <c r="CD873" s="11"/>
    </row>
    <row r="874" spans="1:82" ht="15" customHeight="1" x14ac:dyDescent="0.25">
      <c r="A874">
        <v>27910</v>
      </c>
      <c r="B874" t="s">
        <v>916</v>
      </c>
      <c r="C874" t="s">
        <v>917</v>
      </c>
      <c r="D874">
        <v>30924</v>
      </c>
      <c r="E874" t="s">
        <v>127</v>
      </c>
      <c r="F874" t="s">
        <v>3</v>
      </c>
      <c r="G874" t="s">
        <v>4</v>
      </c>
      <c r="H874" t="s">
        <v>910</v>
      </c>
      <c r="I874" s="1"/>
      <c r="J874" s="1">
        <v>45017</v>
      </c>
      <c r="K874" s="1">
        <v>45047</v>
      </c>
      <c r="L874" s="1">
        <v>45017</v>
      </c>
      <c r="M874" s="2">
        <v>4565509.7</v>
      </c>
      <c r="N874" t="s">
        <v>6</v>
      </c>
      <c r="O874">
        <v>1.15E-2</v>
      </c>
      <c r="P874" t="s">
        <v>8</v>
      </c>
      <c r="Q874" s="4"/>
      <c r="R874" s="1">
        <v>45017</v>
      </c>
      <c r="S874" s="1">
        <v>45017</v>
      </c>
      <c r="T874" s="1">
        <v>45047</v>
      </c>
      <c r="U874" s="1">
        <v>45017</v>
      </c>
      <c r="V874" s="5">
        <v>8.3333333333333329E-2</v>
      </c>
      <c r="W874">
        <v>30</v>
      </c>
      <c r="X874" s="6">
        <v>0</v>
      </c>
      <c r="Y874" s="6">
        <v>0</v>
      </c>
      <c r="Z874" s="6">
        <v>-4375.2801291666665</v>
      </c>
      <c r="AA874" s="6">
        <v>-4375.2801291666665</v>
      </c>
      <c r="AB874">
        <v>0</v>
      </c>
      <c r="AC874">
        <v>0</v>
      </c>
      <c r="AD874" s="7">
        <v>4565509.7</v>
      </c>
      <c r="AE874" s="13">
        <v>1.15E-2</v>
      </c>
      <c r="AF874" s="8">
        <v>0</v>
      </c>
      <c r="AG874" s="6">
        <v>0</v>
      </c>
      <c r="AH874" s="6">
        <v>0</v>
      </c>
      <c r="AI874" s="9">
        <v>-4375.2801291666665</v>
      </c>
      <c r="AJ874" t="s">
        <v>6</v>
      </c>
      <c r="AO874" s="9">
        <f t="shared" si="283"/>
        <v>-4375.2801291666665</v>
      </c>
      <c r="AP874" s="37">
        <f t="shared" si="282"/>
        <v>-4375.2801291666665</v>
      </c>
      <c r="AQ874" s="9">
        <f t="shared" si="284"/>
        <v>-4375.2801291666665</v>
      </c>
      <c r="AT874" s="10"/>
      <c r="BU874" s="1"/>
      <c r="CC874" s="11"/>
      <c r="CD874" s="11"/>
    </row>
    <row r="875" spans="1:82" ht="15" customHeight="1" x14ac:dyDescent="0.25">
      <c r="A875">
        <v>27911</v>
      </c>
      <c r="B875" t="s">
        <v>916</v>
      </c>
      <c r="C875" t="s">
        <v>917</v>
      </c>
      <c r="D875">
        <v>30924</v>
      </c>
      <c r="E875" t="s">
        <v>127</v>
      </c>
      <c r="F875" t="s">
        <v>3</v>
      </c>
      <c r="G875" t="s">
        <v>4</v>
      </c>
      <c r="H875" t="s">
        <v>910</v>
      </c>
      <c r="I875" s="1"/>
      <c r="J875" s="1">
        <v>45047</v>
      </c>
      <c r="K875" s="1">
        <v>45078</v>
      </c>
      <c r="L875" s="1">
        <v>45047</v>
      </c>
      <c r="M875" s="2">
        <v>4429271.08</v>
      </c>
      <c r="N875" t="s">
        <v>6</v>
      </c>
      <c r="O875">
        <v>1.15E-2</v>
      </c>
      <c r="P875" t="s">
        <v>8</v>
      </c>
      <c r="Q875" s="4"/>
      <c r="R875" s="1">
        <v>45047</v>
      </c>
      <c r="S875" s="1">
        <v>45047</v>
      </c>
      <c r="T875" s="1">
        <v>45078</v>
      </c>
      <c r="U875" s="1">
        <v>45047</v>
      </c>
      <c r="V875" s="5">
        <v>8.611111111111111E-2</v>
      </c>
      <c r="W875">
        <v>31</v>
      </c>
      <c r="X875" s="6">
        <v>0</v>
      </c>
      <c r="Y875" s="6">
        <v>0</v>
      </c>
      <c r="Z875" s="6">
        <v>-4386.2087222777782</v>
      </c>
      <c r="AA875" s="6">
        <v>-4386.2087222777782</v>
      </c>
      <c r="AB875">
        <v>0</v>
      </c>
      <c r="AC875">
        <v>0</v>
      </c>
      <c r="AD875" s="7">
        <v>4429271.08</v>
      </c>
      <c r="AE875" s="13">
        <v>1.15E-2</v>
      </c>
      <c r="AF875" s="8">
        <v>0</v>
      </c>
      <c r="AG875" s="6">
        <v>0</v>
      </c>
      <c r="AH875" s="6">
        <v>0</v>
      </c>
      <c r="AI875" s="9">
        <v>-4386.2087222777782</v>
      </c>
      <c r="AJ875" t="s">
        <v>6</v>
      </c>
      <c r="AO875" s="9">
        <f t="shared" si="283"/>
        <v>-4386.2087222777782</v>
      </c>
      <c r="AP875" s="37">
        <f t="shared" si="282"/>
        <v>-4386.2087222777782</v>
      </c>
      <c r="AQ875" s="9">
        <f t="shared" si="284"/>
        <v>-4386.2087222777782</v>
      </c>
      <c r="AT875" s="10"/>
      <c r="BU875" s="1"/>
      <c r="CC875" s="11"/>
      <c r="CD875" s="11"/>
    </row>
    <row r="876" spans="1:82" ht="15" customHeight="1" x14ac:dyDescent="0.25">
      <c r="A876">
        <v>28094</v>
      </c>
      <c r="B876" t="s">
        <v>918</v>
      </c>
      <c r="C876" t="s">
        <v>919</v>
      </c>
      <c r="D876">
        <v>30925</v>
      </c>
      <c r="E876" t="s">
        <v>127</v>
      </c>
      <c r="F876" t="s">
        <v>3</v>
      </c>
      <c r="G876" t="s">
        <v>4</v>
      </c>
      <c r="H876" t="s">
        <v>482</v>
      </c>
      <c r="I876" s="1"/>
      <c r="J876" s="1">
        <v>44927</v>
      </c>
      <c r="K876" s="1">
        <v>44958</v>
      </c>
      <c r="L876" s="1">
        <v>44927</v>
      </c>
      <c r="M876" s="2">
        <v>3077002.72</v>
      </c>
      <c r="N876" t="s">
        <v>6</v>
      </c>
      <c r="O876">
        <v>1.15E-2</v>
      </c>
      <c r="P876" t="s">
        <v>8</v>
      </c>
      <c r="Q876" s="4"/>
      <c r="R876" s="1">
        <v>44927</v>
      </c>
      <c r="S876" s="1">
        <v>44927</v>
      </c>
      <c r="T876" s="1">
        <v>44958</v>
      </c>
      <c r="U876" s="1">
        <v>44927</v>
      </c>
      <c r="V876" s="5">
        <v>8.611111111111111E-2</v>
      </c>
      <c r="W876">
        <v>31</v>
      </c>
      <c r="X876" s="6">
        <v>0</v>
      </c>
      <c r="Y876" s="6">
        <v>0</v>
      </c>
      <c r="Z876" s="6">
        <v>-3047.087415777778</v>
      </c>
      <c r="AA876" s="6">
        <v>-3047.087415777778</v>
      </c>
      <c r="AB876">
        <v>0</v>
      </c>
      <c r="AC876">
        <v>0</v>
      </c>
      <c r="AD876" s="7">
        <v>3077002.72</v>
      </c>
      <c r="AE876" s="13">
        <v>1.15E-2</v>
      </c>
      <c r="AF876" s="8">
        <v>0</v>
      </c>
      <c r="AG876" s="6">
        <v>0</v>
      </c>
      <c r="AH876" s="6">
        <v>0</v>
      </c>
      <c r="AI876" s="9">
        <v>-3047.087415777778</v>
      </c>
      <c r="AJ876" t="s">
        <v>6</v>
      </c>
      <c r="AO876" s="9">
        <f t="shared" si="283"/>
        <v>-3047.087415777778</v>
      </c>
      <c r="AP876" s="37">
        <f t="shared" si="282"/>
        <v>-3047.087415777778</v>
      </c>
      <c r="AQ876" s="9">
        <f t="shared" si="284"/>
        <v>-3047.087415777778</v>
      </c>
      <c r="AT876" s="10"/>
      <c r="BU876" s="1"/>
      <c r="CC876" s="11"/>
      <c r="CD876" s="11"/>
    </row>
    <row r="877" spans="1:82" ht="15" customHeight="1" x14ac:dyDescent="0.25">
      <c r="A877">
        <v>28095</v>
      </c>
      <c r="B877" t="s">
        <v>918</v>
      </c>
      <c r="C877" t="s">
        <v>919</v>
      </c>
      <c r="D877">
        <v>30925</v>
      </c>
      <c r="E877" t="s">
        <v>127</v>
      </c>
      <c r="F877" t="s">
        <v>3</v>
      </c>
      <c r="G877" t="s">
        <v>4</v>
      </c>
      <c r="H877" t="s">
        <v>482</v>
      </c>
      <c r="I877" s="1"/>
      <c r="J877" s="1">
        <v>44958</v>
      </c>
      <c r="K877" s="1">
        <v>44986</v>
      </c>
      <c r="L877" s="1">
        <v>44958</v>
      </c>
      <c r="M877" s="2">
        <v>2992955.55</v>
      </c>
      <c r="N877" t="s">
        <v>6</v>
      </c>
      <c r="O877">
        <v>1.15E-2</v>
      </c>
      <c r="P877" t="s">
        <v>8</v>
      </c>
      <c r="Q877" s="4"/>
      <c r="R877" s="1">
        <v>44958</v>
      </c>
      <c r="S877" s="1">
        <v>44958</v>
      </c>
      <c r="T877" s="1">
        <v>44986</v>
      </c>
      <c r="U877" s="1">
        <v>44958</v>
      </c>
      <c r="V877" s="5">
        <v>7.7777777777777779E-2</v>
      </c>
      <c r="W877">
        <v>28</v>
      </c>
      <c r="X877" s="6">
        <v>0</v>
      </c>
      <c r="Y877" s="6">
        <v>0</v>
      </c>
      <c r="Z877" s="6">
        <v>-2677.0324641666666</v>
      </c>
      <c r="AA877" s="6">
        <v>-2677.0324641666666</v>
      </c>
      <c r="AB877">
        <v>0</v>
      </c>
      <c r="AC877">
        <v>0</v>
      </c>
      <c r="AD877" s="7">
        <v>2992955.55</v>
      </c>
      <c r="AE877" s="13">
        <v>1.15E-2</v>
      </c>
      <c r="AF877" s="8">
        <v>0</v>
      </c>
      <c r="AG877" s="6">
        <v>0</v>
      </c>
      <c r="AH877" s="6">
        <v>0</v>
      </c>
      <c r="AI877" s="9">
        <v>-2677.0324641666666</v>
      </c>
      <c r="AJ877" t="s">
        <v>6</v>
      </c>
      <c r="AO877" s="9">
        <f t="shared" si="283"/>
        <v>-2677.0324641666666</v>
      </c>
      <c r="AP877" s="37">
        <f t="shared" si="282"/>
        <v>-2677.0324641666666</v>
      </c>
      <c r="AQ877" s="9">
        <f t="shared" si="284"/>
        <v>-2677.0324641666666</v>
      </c>
      <c r="AT877" s="10"/>
      <c r="BU877" s="1"/>
      <c r="CC877" s="11"/>
      <c r="CD877" s="11"/>
    </row>
    <row r="878" spans="1:82" ht="15" customHeight="1" x14ac:dyDescent="0.25">
      <c r="A878">
        <v>28096</v>
      </c>
      <c r="B878" t="s">
        <v>918</v>
      </c>
      <c r="C878" t="s">
        <v>919</v>
      </c>
      <c r="D878">
        <v>30925</v>
      </c>
      <c r="E878" t="s">
        <v>127</v>
      </c>
      <c r="F878" t="s">
        <v>3</v>
      </c>
      <c r="G878" t="s">
        <v>4</v>
      </c>
      <c r="H878" t="s">
        <v>482</v>
      </c>
      <c r="I878" s="1"/>
      <c r="J878" s="1">
        <v>44986</v>
      </c>
      <c r="K878" s="1">
        <v>45017</v>
      </c>
      <c r="L878" s="1">
        <v>44986</v>
      </c>
      <c r="M878" s="2">
        <v>2908827.83</v>
      </c>
      <c r="N878" t="s">
        <v>6</v>
      </c>
      <c r="O878">
        <v>1.15E-2</v>
      </c>
      <c r="P878" t="s">
        <v>8</v>
      </c>
      <c r="Q878" s="4"/>
      <c r="R878" s="1">
        <v>44986</v>
      </c>
      <c r="S878" s="1">
        <v>44986</v>
      </c>
      <c r="T878" s="1">
        <v>45017</v>
      </c>
      <c r="U878" s="1">
        <v>44986</v>
      </c>
      <c r="V878" s="5">
        <v>8.611111111111111E-2</v>
      </c>
      <c r="W878">
        <v>31</v>
      </c>
      <c r="X878" s="6">
        <v>0</v>
      </c>
      <c r="Y878" s="6">
        <v>0</v>
      </c>
      <c r="Z878" s="6">
        <v>-2880.5475594305553</v>
      </c>
      <c r="AA878" s="6">
        <v>-2880.5475594305553</v>
      </c>
      <c r="AB878">
        <v>0</v>
      </c>
      <c r="AC878">
        <v>0</v>
      </c>
      <c r="AD878" s="7">
        <v>2908827.83</v>
      </c>
      <c r="AE878" s="13">
        <v>1.15E-2</v>
      </c>
      <c r="AF878" s="8">
        <v>0</v>
      </c>
      <c r="AG878" s="6">
        <v>0</v>
      </c>
      <c r="AH878" s="6">
        <v>0</v>
      </c>
      <c r="AI878" s="9">
        <v>-2880.5475594305553</v>
      </c>
      <c r="AJ878" t="s">
        <v>6</v>
      </c>
      <c r="AO878" s="9">
        <f t="shared" si="283"/>
        <v>-2880.5475594305553</v>
      </c>
      <c r="AP878" s="37">
        <f t="shared" si="282"/>
        <v>-2880.5475594305553</v>
      </c>
      <c r="AQ878" s="9">
        <f t="shared" si="284"/>
        <v>-2880.5475594305553</v>
      </c>
      <c r="AT878" s="10"/>
      <c r="BU878" s="1"/>
      <c r="CC878" s="11"/>
      <c r="CD878" s="11"/>
    </row>
    <row r="879" spans="1:82" ht="15" customHeight="1" x14ac:dyDescent="0.25">
      <c r="A879">
        <v>28097</v>
      </c>
      <c r="B879" t="s">
        <v>918</v>
      </c>
      <c r="C879" t="s">
        <v>919</v>
      </c>
      <c r="D879">
        <v>30925</v>
      </c>
      <c r="E879" t="s">
        <v>127</v>
      </c>
      <c r="F879" t="s">
        <v>3</v>
      </c>
      <c r="G879" t="s">
        <v>4</v>
      </c>
      <c r="H879" t="s">
        <v>482</v>
      </c>
      <c r="I879" s="1"/>
      <c r="J879" s="1">
        <v>45017</v>
      </c>
      <c r="K879" s="1">
        <v>45047</v>
      </c>
      <c r="L879" s="1">
        <v>45017</v>
      </c>
      <c r="M879" s="2">
        <v>2824619.48</v>
      </c>
      <c r="N879" t="s">
        <v>6</v>
      </c>
      <c r="O879">
        <v>1.15E-2</v>
      </c>
      <c r="P879" t="s">
        <v>8</v>
      </c>
      <c r="Q879" s="4"/>
      <c r="R879" s="1">
        <v>45017</v>
      </c>
      <c r="S879" s="1">
        <v>45017</v>
      </c>
      <c r="T879" s="1">
        <v>45047</v>
      </c>
      <c r="U879" s="1">
        <v>45017</v>
      </c>
      <c r="V879" s="5">
        <v>8.3333333333333329E-2</v>
      </c>
      <c r="W879">
        <v>30</v>
      </c>
      <c r="X879" s="6">
        <v>0</v>
      </c>
      <c r="Y879" s="6">
        <v>0</v>
      </c>
      <c r="Z879" s="6">
        <v>-2706.9270016666665</v>
      </c>
      <c r="AA879" s="6">
        <v>-2706.9270016666665</v>
      </c>
      <c r="AB879">
        <v>0</v>
      </c>
      <c r="AC879">
        <v>0</v>
      </c>
      <c r="AD879" s="7">
        <v>2824619.48</v>
      </c>
      <c r="AE879" s="13">
        <v>1.15E-2</v>
      </c>
      <c r="AF879" s="8">
        <v>0</v>
      </c>
      <c r="AG879" s="6">
        <v>0</v>
      </c>
      <c r="AH879" s="6">
        <v>0</v>
      </c>
      <c r="AI879" s="9">
        <v>-2706.9270016666665</v>
      </c>
      <c r="AJ879" t="s">
        <v>6</v>
      </c>
      <c r="AO879" s="9">
        <f t="shared" si="283"/>
        <v>-2706.9270016666665</v>
      </c>
      <c r="AP879" s="37">
        <f t="shared" si="282"/>
        <v>-2706.9270016666665</v>
      </c>
      <c r="AQ879" s="9">
        <f t="shared" si="284"/>
        <v>-2706.9270016666665</v>
      </c>
      <c r="AT879" s="10"/>
      <c r="BU879" s="1"/>
      <c r="CC879" s="11"/>
      <c r="CD879" s="11"/>
    </row>
    <row r="880" spans="1:82" ht="15" customHeight="1" x14ac:dyDescent="0.25">
      <c r="A880">
        <v>28098</v>
      </c>
      <c r="B880" t="s">
        <v>918</v>
      </c>
      <c r="C880" t="s">
        <v>919</v>
      </c>
      <c r="D880">
        <v>30925</v>
      </c>
      <c r="E880" t="s">
        <v>127</v>
      </c>
      <c r="F880" t="s">
        <v>3</v>
      </c>
      <c r="G880" t="s">
        <v>4</v>
      </c>
      <c r="H880" t="s">
        <v>482</v>
      </c>
      <c r="I880" s="1"/>
      <c r="J880" s="1">
        <v>45047</v>
      </c>
      <c r="K880" s="1">
        <v>45078</v>
      </c>
      <c r="L880" s="1">
        <v>45047</v>
      </c>
      <c r="M880" s="2">
        <v>2740330.42</v>
      </c>
      <c r="N880" t="s">
        <v>6</v>
      </c>
      <c r="O880">
        <v>1.15E-2</v>
      </c>
      <c r="P880" t="s">
        <v>8</v>
      </c>
      <c r="Q880" s="4"/>
      <c r="R880" s="1">
        <v>45047</v>
      </c>
      <c r="S880" s="1">
        <v>45047</v>
      </c>
      <c r="T880" s="1">
        <v>45078</v>
      </c>
      <c r="U880" s="1">
        <v>45047</v>
      </c>
      <c r="V880" s="5">
        <v>8.611111111111111E-2</v>
      </c>
      <c r="W880">
        <v>31</v>
      </c>
      <c r="X880" s="6">
        <v>0</v>
      </c>
      <c r="Y880" s="6">
        <v>0</v>
      </c>
      <c r="Z880" s="6">
        <v>-2713.6883186944442</v>
      </c>
      <c r="AA880" s="6">
        <v>-2713.6883186944442</v>
      </c>
      <c r="AB880">
        <v>0</v>
      </c>
      <c r="AC880">
        <v>0</v>
      </c>
      <c r="AD880" s="7">
        <v>2740330.42</v>
      </c>
      <c r="AE880" s="13">
        <v>1.15E-2</v>
      </c>
      <c r="AF880" s="8">
        <v>0</v>
      </c>
      <c r="AG880" s="6">
        <v>0</v>
      </c>
      <c r="AH880" s="6">
        <v>0</v>
      </c>
      <c r="AI880" s="9">
        <v>-2713.6883186944442</v>
      </c>
      <c r="AJ880" t="s">
        <v>6</v>
      </c>
      <c r="AO880" s="9">
        <f t="shared" si="283"/>
        <v>-2713.6883186944442</v>
      </c>
      <c r="AP880" s="37">
        <f t="shared" si="282"/>
        <v>-2713.6883186944442</v>
      </c>
      <c r="AQ880" s="9">
        <f t="shared" si="284"/>
        <v>-2713.6883186944442</v>
      </c>
      <c r="AT880" s="10"/>
      <c r="BU880" s="1"/>
      <c r="CC880" s="11"/>
      <c r="CD880" s="11"/>
    </row>
    <row r="881" spans="1:82" ht="15" customHeight="1" x14ac:dyDescent="0.25">
      <c r="A881">
        <v>28181</v>
      </c>
      <c r="B881" t="s">
        <v>920</v>
      </c>
      <c r="C881" t="s">
        <v>921</v>
      </c>
      <c r="D881">
        <v>30927</v>
      </c>
      <c r="E881" t="s">
        <v>127</v>
      </c>
      <c r="F881" t="s">
        <v>3</v>
      </c>
      <c r="G881" t="s">
        <v>4</v>
      </c>
      <c r="H881" t="s">
        <v>922</v>
      </c>
      <c r="I881" s="1"/>
      <c r="J881" s="1">
        <v>44947</v>
      </c>
      <c r="K881" s="1">
        <v>44978</v>
      </c>
      <c r="L881" s="1">
        <v>44947</v>
      </c>
      <c r="M881" s="2">
        <v>5799112.6200000001</v>
      </c>
      <c r="N881" t="s">
        <v>6</v>
      </c>
      <c r="O881">
        <v>1.15E-2</v>
      </c>
      <c r="P881" t="s">
        <v>8</v>
      </c>
      <c r="Q881" s="4"/>
      <c r="R881" s="1">
        <v>44947</v>
      </c>
      <c r="S881" s="1">
        <v>44947</v>
      </c>
      <c r="T881" s="1">
        <v>44978</v>
      </c>
      <c r="U881" s="1">
        <v>44947</v>
      </c>
      <c r="V881" s="5">
        <v>8.611111111111111E-2</v>
      </c>
      <c r="W881">
        <v>31</v>
      </c>
      <c r="X881" s="6">
        <v>0</v>
      </c>
      <c r="Y881" s="6">
        <v>0</v>
      </c>
      <c r="Z881" s="6">
        <v>-5742.7323584166661</v>
      </c>
      <c r="AA881" s="6">
        <v>-5742.7323584166661</v>
      </c>
      <c r="AB881">
        <v>0</v>
      </c>
      <c r="AC881">
        <v>0</v>
      </c>
      <c r="AD881" s="7">
        <v>5799112.6200000001</v>
      </c>
      <c r="AE881" s="13">
        <v>1.15E-2</v>
      </c>
      <c r="AF881" s="8">
        <v>0</v>
      </c>
      <c r="AG881" s="6">
        <v>0</v>
      </c>
      <c r="AH881" s="6">
        <v>0</v>
      </c>
      <c r="AI881" s="9">
        <v>-5742.7323584166661</v>
      </c>
      <c r="AJ881" t="s">
        <v>6</v>
      </c>
      <c r="AO881" s="9">
        <f t="shared" si="283"/>
        <v>-5742.7323584166661</v>
      </c>
      <c r="AP881" s="37">
        <f t="shared" si="282"/>
        <v>-5742.7323584166661</v>
      </c>
      <c r="AQ881" s="9">
        <f t="shared" si="284"/>
        <v>-5742.7323584166661</v>
      </c>
      <c r="AT881" s="10"/>
      <c r="BU881" s="1"/>
      <c r="CC881" s="11"/>
      <c r="CD881" s="11"/>
    </row>
    <row r="882" spans="1:82" ht="15" customHeight="1" x14ac:dyDescent="0.25">
      <c r="A882">
        <v>28182</v>
      </c>
      <c r="B882" t="s">
        <v>920</v>
      </c>
      <c r="C882" t="s">
        <v>921</v>
      </c>
      <c r="D882">
        <v>30927</v>
      </c>
      <c r="E882" t="s">
        <v>127</v>
      </c>
      <c r="F882" t="s">
        <v>3</v>
      </c>
      <c r="G882" t="s">
        <v>4</v>
      </c>
      <c r="H882" t="s">
        <v>922</v>
      </c>
      <c r="I882" s="1"/>
      <c r="J882" s="1">
        <v>44978</v>
      </c>
      <c r="K882" s="1">
        <v>45006</v>
      </c>
      <c r="L882" s="1">
        <v>44978</v>
      </c>
      <c r="M882" s="2">
        <v>5638849.6500000004</v>
      </c>
      <c r="N882" t="s">
        <v>6</v>
      </c>
      <c r="O882">
        <v>1.15E-2</v>
      </c>
      <c r="P882" t="s">
        <v>8</v>
      </c>
      <c r="Q882" s="4"/>
      <c r="R882" s="1">
        <v>44978</v>
      </c>
      <c r="S882" s="1">
        <v>44978</v>
      </c>
      <c r="T882" s="1">
        <v>45006</v>
      </c>
      <c r="U882" s="1">
        <v>44978</v>
      </c>
      <c r="V882" s="5">
        <v>7.7777777777777779E-2</v>
      </c>
      <c r="W882">
        <v>28</v>
      </c>
      <c r="X882" s="6">
        <v>0</v>
      </c>
      <c r="Y882" s="6">
        <v>0</v>
      </c>
      <c r="Z882" s="6">
        <v>-5043.637742500001</v>
      </c>
      <c r="AA882" s="6">
        <v>-5043.637742500001</v>
      </c>
      <c r="AB882">
        <v>0</v>
      </c>
      <c r="AC882">
        <v>0</v>
      </c>
      <c r="AD882" s="7">
        <v>5638849.6500000004</v>
      </c>
      <c r="AE882" s="13">
        <v>1.15E-2</v>
      </c>
      <c r="AF882" s="8">
        <v>0</v>
      </c>
      <c r="AG882" s="6">
        <v>0</v>
      </c>
      <c r="AH882" s="6">
        <v>0</v>
      </c>
      <c r="AI882" s="9">
        <v>-5043.637742500001</v>
      </c>
      <c r="AJ882" t="s">
        <v>6</v>
      </c>
      <c r="AO882" s="9">
        <f t="shared" si="283"/>
        <v>-5043.637742500001</v>
      </c>
      <c r="AP882" s="37">
        <f t="shared" si="282"/>
        <v>-5043.637742500001</v>
      </c>
      <c r="AQ882" s="9">
        <f t="shared" si="284"/>
        <v>-5043.637742500001</v>
      </c>
      <c r="AT882" s="10"/>
      <c r="BU882" s="1"/>
      <c r="CC882" s="11"/>
      <c r="CD882" s="11"/>
    </row>
    <row r="883" spans="1:82" ht="15" customHeight="1" x14ac:dyDescent="0.25">
      <c r="A883">
        <v>28183</v>
      </c>
      <c r="B883" t="s">
        <v>920</v>
      </c>
      <c r="C883" t="s">
        <v>921</v>
      </c>
      <c r="D883">
        <v>30927</v>
      </c>
      <c r="E883" t="s">
        <v>127</v>
      </c>
      <c r="F883" t="s">
        <v>3</v>
      </c>
      <c r="G883" t="s">
        <v>4</v>
      </c>
      <c r="H883" t="s">
        <v>922</v>
      </c>
      <c r="I883" s="1"/>
      <c r="J883" s="1">
        <v>45006</v>
      </c>
      <c r="K883" s="1">
        <v>45037</v>
      </c>
      <c r="L883" s="1">
        <v>45006</v>
      </c>
      <c r="M883" s="2">
        <v>5478433.1100000003</v>
      </c>
      <c r="N883" t="s">
        <v>6</v>
      </c>
      <c r="O883">
        <v>1.15E-2</v>
      </c>
      <c r="P883" t="s">
        <v>8</v>
      </c>
      <c r="Q883" s="4"/>
      <c r="R883" s="1">
        <v>45006</v>
      </c>
      <c r="S883" s="1">
        <v>45006</v>
      </c>
      <c r="T883" s="1">
        <v>45037</v>
      </c>
      <c r="U883" s="1">
        <v>45006</v>
      </c>
      <c r="V883" s="5">
        <v>8.611111111111111E-2</v>
      </c>
      <c r="W883">
        <v>31</v>
      </c>
      <c r="X883" s="6">
        <v>0</v>
      </c>
      <c r="Y883" s="6">
        <v>0</v>
      </c>
      <c r="Z883" s="6">
        <v>-5425.1705658749997</v>
      </c>
      <c r="AA883" s="6">
        <v>-5425.1705658749997</v>
      </c>
      <c r="AB883">
        <v>0</v>
      </c>
      <c r="AC883">
        <v>0</v>
      </c>
      <c r="AD883" s="7">
        <v>5478433.1100000003</v>
      </c>
      <c r="AE883" s="13">
        <v>1.15E-2</v>
      </c>
      <c r="AF883" s="8">
        <v>0</v>
      </c>
      <c r="AG883" s="6">
        <v>0</v>
      </c>
      <c r="AH883" s="6">
        <v>0</v>
      </c>
      <c r="AI883" s="9">
        <v>-5425.1705658749997</v>
      </c>
      <c r="AJ883" t="s">
        <v>6</v>
      </c>
      <c r="AO883" s="9">
        <f t="shared" si="283"/>
        <v>-5425.1705658749997</v>
      </c>
      <c r="AP883" s="37">
        <f t="shared" si="282"/>
        <v>-5425.1705658749997</v>
      </c>
      <c r="AQ883" s="9">
        <f t="shared" si="284"/>
        <v>-5425.1705658749997</v>
      </c>
      <c r="AT883" s="10"/>
      <c r="BU883" s="1"/>
      <c r="CC883" s="11"/>
      <c r="CD883" s="11"/>
    </row>
    <row r="884" spans="1:82" ht="15" customHeight="1" x14ac:dyDescent="0.25">
      <c r="A884">
        <v>28184</v>
      </c>
      <c r="B884" t="s">
        <v>920</v>
      </c>
      <c r="C884" t="s">
        <v>921</v>
      </c>
      <c r="D884">
        <v>30927</v>
      </c>
      <c r="E884" t="s">
        <v>127</v>
      </c>
      <c r="F884" t="s">
        <v>3</v>
      </c>
      <c r="G884" t="s">
        <v>4</v>
      </c>
      <c r="H884" t="s">
        <v>922</v>
      </c>
      <c r="I884" s="1"/>
      <c r="J884" s="1">
        <v>45037</v>
      </c>
      <c r="K884" s="1">
        <v>45067</v>
      </c>
      <c r="L884" s="1">
        <v>45037</v>
      </c>
      <c r="M884" s="2">
        <v>5317862.8499999996</v>
      </c>
      <c r="N884" t="s">
        <v>6</v>
      </c>
      <c r="O884">
        <v>1.15E-2</v>
      </c>
      <c r="P884" t="s">
        <v>8</v>
      </c>
      <c r="Q884" s="4"/>
      <c r="R884" s="1">
        <v>45037</v>
      </c>
      <c r="S884" s="1">
        <v>45037</v>
      </c>
      <c r="T884" s="1">
        <v>45067</v>
      </c>
      <c r="U884" s="1">
        <v>45037</v>
      </c>
      <c r="V884" s="5">
        <v>8.3333333333333329E-2</v>
      </c>
      <c r="W884">
        <v>30</v>
      </c>
      <c r="X884" s="6">
        <v>0</v>
      </c>
      <c r="Y884" s="6">
        <v>0</v>
      </c>
      <c r="Z884" s="6">
        <v>-5096.285231249999</v>
      </c>
      <c r="AA884" s="6">
        <v>-5096.285231249999</v>
      </c>
      <c r="AB884">
        <v>0</v>
      </c>
      <c r="AC884">
        <v>0</v>
      </c>
      <c r="AD884" s="7">
        <v>5317862.8499999996</v>
      </c>
      <c r="AE884" s="13">
        <v>1.15E-2</v>
      </c>
      <c r="AF884" s="8">
        <v>0</v>
      </c>
      <c r="AG884" s="6">
        <v>0</v>
      </c>
      <c r="AH884" s="6">
        <v>0</v>
      </c>
      <c r="AI884" s="9">
        <v>-5096.285231249999</v>
      </c>
      <c r="AJ884" t="s">
        <v>6</v>
      </c>
      <c r="AO884" s="9">
        <f t="shared" si="283"/>
        <v>-5096.285231249999</v>
      </c>
      <c r="AP884" s="37">
        <f t="shared" si="282"/>
        <v>-5096.285231249999</v>
      </c>
      <c r="AQ884" s="9">
        <f t="shared" si="284"/>
        <v>-5096.285231249999</v>
      </c>
      <c r="AT884" s="10"/>
      <c r="BU884" s="1"/>
      <c r="CC884" s="11"/>
      <c r="CD884" s="11"/>
    </row>
    <row r="885" spans="1:82" ht="15" customHeight="1" x14ac:dyDescent="0.25">
      <c r="A885">
        <v>28185</v>
      </c>
      <c r="B885" t="s">
        <v>920</v>
      </c>
      <c r="C885" t="s">
        <v>921</v>
      </c>
      <c r="D885">
        <v>30927</v>
      </c>
      <c r="E885" t="s">
        <v>127</v>
      </c>
      <c r="F885" t="s">
        <v>3</v>
      </c>
      <c r="G885" t="s">
        <v>4</v>
      </c>
      <c r="H885" t="s">
        <v>922</v>
      </c>
      <c r="I885" s="1"/>
      <c r="J885" s="1">
        <v>45067</v>
      </c>
      <c r="K885" s="1">
        <v>45098</v>
      </c>
      <c r="L885" s="1">
        <v>45067</v>
      </c>
      <c r="M885" s="2">
        <v>5157138.72</v>
      </c>
      <c r="N885" t="s">
        <v>6</v>
      </c>
      <c r="O885">
        <v>1.15E-2</v>
      </c>
      <c r="P885" t="s">
        <v>8</v>
      </c>
      <c r="Q885" s="4"/>
      <c r="R885" s="1">
        <v>45067</v>
      </c>
      <c r="S885" s="1">
        <v>45067</v>
      </c>
      <c r="T885" s="1">
        <v>45098</v>
      </c>
      <c r="U885" s="1">
        <v>45067</v>
      </c>
      <c r="V885" s="5">
        <v>8.611111111111111E-2</v>
      </c>
      <c r="W885">
        <v>31</v>
      </c>
      <c r="X885" s="6">
        <v>0</v>
      </c>
      <c r="Y885" s="6">
        <v>0</v>
      </c>
      <c r="Z885" s="6">
        <v>-5106.9998713333325</v>
      </c>
      <c r="AA885" s="6">
        <v>-5106.9998713333325</v>
      </c>
      <c r="AB885">
        <v>0</v>
      </c>
      <c r="AC885">
        <v>0</v>
      </c>
      <c r="AD885" s="7">
        <v>5157138.72</v>
      </c>
      <c r="AE885" s="13">
        <v>1.15E-2</v>
      </c>
      <c r="AF885" s="8">
        <v>0</v>
      </c>
      <c r="AG885" s="6">
        <v>0</v>
      </c>
      <c r="AH885" s="6">
        <v>0</v>
      </c>
      <c r="AI885" s="9">
        <v>-5106.9998713333325</v>
      </c>
      <c r="AJ885" t="s">
        <v>6</v>
      </c>
      <c r="AO885" s="9">
        <f t="shared" si="283"/>
        <v>-5106.9998713333325</v>
      </c>
      <c r="AP885" s="37">
        <f t="shared" si="282"/>
        <v>-5106.9998713333325</v>
      </c>
      <c r="AQ885" s="9">
        <f t="shared" si="284"/>
        <v>-5106.9998713333325</v>
      </c>
      <c r="AT885" s="10"/>
      <c r="BU885" s="1"/>
      <c r="CC885" s="11"/>
      <c r="CD885" s="11"/>
    </row>
    <row r="886" spans="1:82" ht="15" customHeight="1" x14ac:dyDescent="0.25">
      <c r="A886">
        <v>28272</v>
      </c>
      <c r="B886" t="s">
        <v>923</v>
      </c>
      <c r="C886" t="s">
        <v>924</v>
      </c>
      <c r="D886">
        <v>30929</v>
      </c>
      <c r="E886" t="s">
        <v>127</v>
      </c>
      <c r="F886" t="s">
        <v>3</v>
      </c>
      <c r="G886" t="s">
        <v>4</v>
      </c>
      <c r="H886" t="s">
        <v>751</v>
      </c>
      <c r="I886" s="1"/>
      <c r="J886" s="1">
        <v>44957</v>
      </c>
      <c r="K886" s="1">
        <v>44985</v>
      </c>
      <c r="L886" s="1">
        <v>44957</v>
      </c>
      <c r="M886" s="2">
        <v>2255763.75</v>
      </c>
      <c r="N886" t="s">
        <v>6</v>
      </c>
      <c r="O886">
        <v>6.6E-3</v>
      </c>
      <c r="P886" t="s">
        <v>8</v>
      </c>
      <c r="Q886" s="4"/>
      <c r="R886" s="1">
        <v>44957</v>
      </c>
      <c r="S886" s="1">
        <v>44957</v>
      </c>
      <c r="T886" s="1">
        <v>44985</v>
      </c>
      <c r="U886" s="1">
        <v>44957</v>
      </c>
      <c r="V886" s="5">
        <v>7.7777777777777779E-2</v>
      </c>
      <c r="W886">
        <v>28</v>
      </c>
      <c r="X886" s="6">
        <v>0</v>
      </c>
      <c r="Y886" s="6">
        <v>0</v>
      </c>
      <c r="Z886" s="6">
        <v>-1157.958725</v>
      </c>
      <c r="AA886" s="6">
        <v>-1157.958725</v>
      </c>
      <c r="AB886">
        <v>0</v>
      </c>
      <c r="AC886">
        <v>0</v>
      </c>
      <c r="AD886" s="7">
        <v>2255763.75</v>
      </c>
      <c r="AE886" s="13">
        <v>6.6E-3</v>
      </c>
      <c r="AF886" s="8">
        <v>0</v>
      </c>
      <c r="AG886" s="6">
        <v>0</v>
      </c>
      <c r="AH886" s="6">
        <v>0</v>
      </c>
      <c r="AI886" s="9">
        <v>-1157.958725</v>
      </c>
      <c r="AJ886" t="s">
        <v>6</v>
      </c>
      <c r="AO886" s="9">
        <f t="shared" si="283"/>
        <v>-1157.958725</v>
      </c>
      <c r="AP886" s="37">
        <f t="shared" si="282"/>
        <v>-1157.958725</v>
      </c>
      <c r="AQ886" s="9">
        <f t="shared" si="284"/>
        <v>-1157.958725</v>
      </c>
      <c r="AT886" s="10"/>
      <c r="BU886" s="1"/>
      <c r="CC886" s="11"/>
      <c r="CD886" s="11"/>
    </row>
    <row r="887" spans="1:82" ht="15" customHeight="1" x14ac:dyDescent="0.25">
      <c r="A887">
        <v>28273</v>
      </c>
      <c r="B887" t="s">
        <v>923</v>
      </c>
      <c r="C887" t="s">
        <v>924</v>
      </c>
      <c r="D887">
        <v>30929</v>
      </c>
      <c r="E887" t="s">
        <v>127</v>
      </c>
      <c r="F887" t="s">
        <v>3</v>
      </c>
      <c r="G887" t="s">
        <v>4</v>
      </c>
      <c r="H887" t="s">
        <v>751</v>
      </c>
      <c r="I887" s="1"/>
      <c r="J887" s="1">
        <v>44985</v>
      </c>
      <c r="K887" s="1">
        <v>45016</v>
      </c>
      <c r="L887" s="1">
        <v>44985</v>
      </c>
      <c r="M887" s="2">
        <v>2209091.36</v>
      </c>
      <c r="N887" t="s">
        <v>6</v>
      </c>
      <c r="O887">
        <v>6.6E-3</v>
      </c>
      <c r="P887" t="s">
        <v>8</v>
      </c>
      <c r="Q887" s="4"/>
      <c r="R887" s="1">
        <v>44985</v>
      </c>
      <c r="S887" s="1">
        <v>44985</v>
      </c>
      <c r="T887" s="1">
        <v>45016</v>
      </c>
      <c r="U887" s="1">
        <v>44985</v>
      </c>
      <c r="V887" s="5">
        <v>8.611111111111111E-2</v>
      </c>
      <c r="W887">
        <v>31</v>
      </c>
      <c r="X887" s="6">
        <v>0</v>
      </c>
      <c r="Y887" s="6">
        <v>0</v>
      </c>
      <c r="Z887" s="6">
        <v>-1255.5002562666666</v>
      </c>
      <c r="AA887" s="6">
        <v>-1255.5002562666666</v>
      </c>
      <c r="AB887">
        <v>0</v>
      </c>
      <c r="AC887">
        <v>0</v>
      </c>
      <c r="AD887" s="7">
        <v>2209091.36</v>
      </c>
      <c r="AE887" s="13">
        <v>6.6E-3</v>
      </c>
      <c r="AF887" s="8">
        <v>0</v>
      </c>
      <c r="AG887" s="6">
        <v>0</v>
      </c>
      <c r="AH887" s="6">
        <v>0</v>
      </c>
      <c r="AI887" s="9">
        <v>-1255.5002562666666</v>
      </c>
      <c r="AJ887" t="s">
        <v>6</v>
      </c>
      <c r="AO887" s="9">
        <f t="shared" si="283"/>
        <v>-1255.5002562666666</v>
      </c>
      <c r="AP887" s="37">
        <f t="shared" si="282"/>
        <v>-1255.5002562666666</v>
      </c>
      <c r="AQ887" s="9">
        <f t="shared" si="284"/>
        <v>-1255.5002562666666</v>
      </c>
      <c r="AT887" s="10"/>
      <c r="BU887" s="1"/>
      <c r="CC887" s="11"/>
      <c r="CD887" s="11"/>
    </row>
    <row r="888" spans="1:82" ht="15" customHeight="1" x14ac:dyDescent="0.25">
      <c r="A888">
        <v>28274</v>
      </c>
      <c r="B888" t="s">
        <v>923</v>
      </c>
      <c r="C888" t="s">
        <v>924</v>
      </c>
      <c r="D888">
        <v>30929</v>
      </c>
      <c r="E888" t="s">
        <v>127</v>
      </c>
      <c r="F888" t="s">
        <v>3</v>
      </c>
      <c r="G888" t="s">
        <v>4</v>
      </c>
      <c r="H888" t="s">
        <v>751</v>
      </c>
      <c r="I888" s="1"/>
      <c r="J888" s="1">
        <v>45016</v>
      </c>
      <c r="K888" s="1">
        <v>45046</v>
      </c>
      <c r="L888" s="1">
        <v>45016</v>
      </c>
      <c r="M888" s="2">
        <v>2162393.27</v>
      </c>
      <c r="N888" t="s">
        <v>6</v>
      </c>
      <c r="O888">
        <v>6.6E-3</v>
      </c>
      <c r="P888" t="s">
        <v>8</v>
      </c>
      <c r="Q888" s="4"/>
      <c r="R888" s="1">
        <v>45016</v>
      </c>
      <c r="S888" s="1">
        <v>45016</v>
      </c>
      <c r="T888" s="1">
        <v>45046</v>
      </c>
      <c r="U888" s="1">
        <v>45016</v>
      </c>
      <c r="V888" s="5">
        <v>8.3333333333333329E-2</v>
      </c>
      <c r="W888">
        <v>30</v>
      </c>
      <c r="X888" s="6">
        <v>0</v>
      </c>
      <c r="Y888" s="6">
        <v>0</v>
      </c>
      <c r="Z888" s="6">
        <v>-1189.3162984999999</v>
      </c>
      <c r="AA888" s="6">
        <v>-1189.3162984999999</v>
      </c>
      <c r="AB888">
        <v>0</v>
      </c>
      <c r="AC888">
        <v>0</v>
      </c>
      <c r="AD888" s="7">
        <v>2162393.27</v>
      </c>
      <c r="AE888" s="13">
        <v>6.6E-3</v>
      </c>
      <c r="AF888" s="8">
        <v>0</v>
      </c>
      <c r="AG888" s="6">
        <v>0</v>
      </c>
      <c r="AH888" s="6">
        <v>0</v>
      </c>
      <c r="AI888" s="9">
        <v>-1189.3162984999999</v>
      </c>
      <c r="AJ888" t="s">
        <v>6</v>
      </c>
      <c r="AO888" s="9">
        <f t="shared" si="283"/>
        <v>-1189.3162984999999</v>
      </c>
      <c r="AP888" s="37">
        <f t="shared" si="282"/>
        <v>-1189.3162984999999</v>
      </c>
      <c r="AQ888" s="9">
        <f t="shared" si="284"/>
        <v>-1189.3162984999999</v>
      </c>
      <c r="AT888" s="10"/>
      <c r="BU888" s="1"/>
      <c r="CC888" s="11"/>
      <c r="CD888" s="11"/>
    </row>
    <row r="889" spans="1:82" ht="15" customHeight="1" x14ac:dyDescent="0.25">
      <c r="A889">
        <v>28275</v>
      </c>
      <c r="B889" t="s">
        <v>923</v>
      </c>
      <c r="C889" t="s">
        <v>924</v>
      </c>
      <c r="D889">
        <v>30929</v>
      </c>
      <c r="E889" t="s">
        <v>127</v>
      </c>
      <c r="F889" t="s">
        <v>3</v>
      </c>
      <c r="G889" t="s">
        <v>4</v>
      </c>
      <c r="H889" t="s">
        <v>751</v>
      </c>
      <c r="I889" s="1"/>
      <c r="J889" s="1">
        <v>45046</v>
      </c>
      <c r="K889" s="1">
        <v>45077</v>
      </c>
      <c r="L889" s="1">
        <v>45046</v>
      </c>
      <c r="M889" s="2">
        <v>2115669.46</v>
      </c>
      <c r="N889" t="s">
        <v>6</v>
      </c>
      <c r="O889">
        <v>6.6E-3</v>
      </c>
      <c r="P889" t="s">
        <v>8</v>
      </c>
      <c r="Q889" s="4"/>
      <c r="R889" s="1">
        <v>45046</v>
      </c>
      <c r="S889" s="1">
        <v>45046</v>
      </c>
      <c r="T889" s="1">
        <v>45077</v>
      </c>
      <c r="U889" s="1">
        <v>45046</v>
      </c>
      <c r="V889" s="5">
        <v>8.611111111111111E-2</v>
      </c>
      <c r="W889">
        <v>31</v>
      </c>
      <c r="X889" s="6">
        <v>0</v>
      </c>
      <c r="Y889" s="6">
        <v>0</v>
      </c>
      <c r="Z889" s="6">
        <v>-1202.4054764333332</v>
      </c>
      <c r="AA889" s="6">
        <v>-1202.4054764333332</v>
      </c>
      <c r="AB889">
        <v>0</v>
      </c>
      <c r="AC889">
        <v>0</v>
      </c>
      <c r="AD889" s="7">
        <v>2115669.46</v>
      </c>
      <c r="AE889" s="13">
        <v>6.6E-3</v>
      </c>
      <c r="AF889" s="8">
        <v>0</v>
      </c>
      <c r="AG889" s="6">
        <v>0</v>
      </c>
      <c r="AH889" s="6">
        <v>0</v>
      </c>
      <c r="AI889" s="9">
        <v>-1202.4054764333332</v>
      </c>
      <c r="AJ889" t="s">
        <v>6</v>
      </c>
      <c r="AO889" s="9">
        <f t="shared" si="283"/>
        <v>-1202.4054764333332</v>
      </c>
      <c r="AP889" s="37">
        <f t="shared" si="282"/>
        <v>-1202.4054764333332</v>
      </c>
      <c r="AQ889" s="9">
        <f t="shared" si="284"/>
        <v>-1202.4054764333332</v>
      </c>
      <c r="AT889" s="10"/>
      <c r="BU889" s="1"/>
      <c r="CC889" s="11"/>
      <c r="CD889" s="11"/>
    </row>
    <row r="890" spans="1:82" ht="15" customHeight="1" x14ac:dyDescent="0.25">
      <c r="A890">
        <v>28276</v>
      </c>
      <c r="B890" t="s">
        <v>923</v>
      </c>
      <c r="C890" t="s">
        <v>924</v>
      </c>
      <c r="D890">
        <v>30929</v>
      </c>
      <c r="E890" t="s">
        <v>127</v>
      </c>
      <c r="F890" t="s">
        <v>3</v>
      </c>
      <c r="G890" t="s">
        <v>4</v>
      </c>
      <c r="H890" t="s">
        <v>751</v>
      </c>
      <c r="I890" s="1"/>
      <c r="J890" s="1">
        <v>45077</v>
      </c>
      <c r="K890" s="1">
        <v>45107</v>
      </c>
      <c r="L890" s="1">
        <v>45077</v>
      </c>
      <c r="M890" s="2">
        <v>2068919.91</v>
      </c>
      <c r="N890" t="s">
        <v>6</v>
      </c>
      <c r="O890">
        <v>6.6E-3</v>
      </c>
      <c r="P890" t="s">
        <v>8</v>
      </c>
      <c r="Q890" s="4"/>
      <c r="R890" s="1">
        <v>45077</v>
      </c>
      <c r="S890" s="1">
        <v>45077</v>
      </c>
      <c r="T890" s="1">
        <v>45107</v>
      </c>
      <c r="U890" s="1">
        <v>45077</v>
      </c>
      <c r="V890" s="5">
        <v>8.3333333333333329E-2</v>
      </c>
      <c r="W890">
        <v>30</v>
      </c>
      <c r="X890" s="6">
        <v>0</v>
      </c>
      <c r="Y890" s="6">
        <v>0</v>
      </c>
      <c r="Z890" s="6">
        <v>-1137.9059505</v>
      </c>
      <c r="AA890" s="6">
        <v>-1137.9059505</v>
      </c>
      <c r="AB890">
        <v>0</v>
      </c>
      <c r="AC890">
        <v>0</v>
      </c>
      <c r="AD890" s="7">
        <v>2068919.91</v>
      </c>
      <c r="AE890" s="13">
        <v>6.6E-3</v>
      </c>
      <c r="AF890" s="8">
        <v>0</v>
      </c>
      <c r="AG890" s="6">
        <v>0</v>
      </c>
      <c r="AH890" s="6">
        <v>0</v>
      </c>
      <c r="AI890" s="9">
        <v>-1137.9059505</v>
      </c>
      <c r="AJ890" t="s">
        <v>6</v>
      </c>
      <c r="AO890" s="9">
        <f t="shared" si="283"/>
        <v>-1137.9059505</v>
      </c>
      <c r="AP890" s="37">
        <f t="shared" si="282"/>
        <v>-1137.9059505</v>
      </c>
      <c r="AQ890" s="9">
        <f t="shared" si="284"/>
        <v>-1137.9059505</v>
      </c>
      <c r="AT890" s="10"/>
      <c r="BU890" s="1"/>
      <c r="CC890" s="11"/>
      <c r="CD890" s="11"/>
    </row>
    <row r="891" spans="1:82" ht="15" customHeight="1" x14ac:dyDescent="0.25">
      <c r="A891">
        <v>28543</v>
      </c>
      <c r="B891" t="s">
        <v>925</v>
      </c>
      <c r="C891" t="s">
        <v>926</v>
      </c>
      <c r="D891">
        <v>30936</v>
      </c>
      <c r="E891" t="s">
        <v>127</v>
      </c>
      <c r="F891" t="s">
        <v>3</v>
      </c>
      <c r="G891" t="s">
        <v>4</v>
      </c>
      <c r="H891" t="s">
        <v>927</v>
      </c>
      <c r="I891" s="1"/>
      <c r="J891" s="1">
        <v>44938</v>
      </c>
      <c r="K891" s="1">
        <v>44969</v>
      </c>
      <c r="L891" s="1">
        <v>44938</v>
      </c>
      <c r="M891" s="2">
        <v>84454.76</v>
      </c>
      <c r="N891" t="s">
        <v>6</v>
      </c>
      <c r="O891">
        <v>1.8700000000000001E-2</v>
      </c>
      <c r="P891" t="s">
        <v>8</v>
      </c>
      <c r="Q891" s="4"/>
      <c r="R891" s="1">
        <v>44938</v>
      </c>
      <c r="S891" s="1">
        <v>44938</v>
      </c>
      <c r="T891" s="1">
        <v>44969</v>
      </c>
      <c r="U891" s="1">
        <v>44938</v>
      </c>
      <c r="V891" s="5">
        <v>8.611111111111111E-2</v>
      </c>
      <c r="W891">
        <v>31</v>
      </c>
      <c r="X891" s="6">
        <v>0</v>
      </c>
      <c r="Y891" s="6">
        <v>0</v>
      </c>
      <c r="Z891" s="6">
        <v>-135.99562325555556</v>
      </c>
      <c r="AA891" s="6">
        <v>-135.99562325555556</v>
      </c>
      <c r="AB891">
        <v>0</v>
      </c>
      <c r="AC891">
        <v>0</v>
      </c>
      <c r="AD891" s="7">
        <v>84454.76</v>
      </c>
      <c r="AE891" s="13">
        <v>1.8700000000000001E-2</v>
      </c>
      <c r="AF891" s="8">
        <v>0</v>
      </c>
      <c r="AG891" s="6">
        <v>0</v>
      </c>
      <c r="AH891" s="6">
        <v>0</v>
      </c>
      <c r="AI891" s="9">
        <v>-135.99562325555556</v>
      </c>
      <c r="AJ891" t="s">
        <v>6</v>
      </c>
      <c r="AO891" s="9">
        <f t="shared" si="283"/>
        <v>-135.99562325555556</v>
      </c>
      <c r="AP891" s="37">
        <f t="shared" si="282"/>
        <v>-135.99562325555556</v>
      </c>
      <c r="AQ891" s="9">
        <f t="shared" si="284"/>
        <v>-135.99562325555556</v>
      </c>
      <c r="AT891" s="10"/>
      <c r="BU891" s="1"/>
      <c r="CC891" s="11"/>
      <c r="CD891" s="11"/>
    </row>
    <row r="892" spans="1:82" ht="15" customHeight="1" x14ac:dyDescent="0.25">
      <c r="A892">
        <v>28544</v>
      </c>
      <c r="B892" t="s">
        <v>925</v>
      </c>
      <c r="C892" t="s">
        <v>926</v>
      </c>
      <c r="D892">
        <v>30936</v>
      </c>
      <c r="E892" t="s">
        <v>127</v>
      </c>
      <c r="F892" t="s">
        <v>3</v>
      </c>
      <c r="G892" t="s">
        <v>4</v>
      </c>
      <c r="H892" t="s">
        <v>927</v>
      </c>
      <c r="I892" s="1"/>
      <c r="J892" s="1">
        <v>44969</v>
      </c>
      <c r="K892" s="1">
        <v>44997</v>
      </c>
      <c r="L892" s="1">
        <v>44969</v>
      </c>
      <c r="M892" s="2">
        <v>82856.850000000006</v>
      </c>
      <c r="N892" t="s">
        <v>6</v>
      </c>
      <c r="O892">
        <v>1.8700000000000001E-2</v>
      </c>
      <c r="P892" t="s">
        <v>8</v>
      </c>
      <c r="Q892" s="4"/>
      <c r="R892" s="1">
        <v>44969</v>
      </c>
      <c r="S892" s="1">
        <v>44969</v>
      </c>
      <c r="T892" s="1">
        <v>44997</v>
      </c>
      <c r="U892" s="1">
        <v>44969</v>
      </c>
      <c r="V892" s="5">
        <v>7.7777777777777779E-2</v>
      </c>
      <c r="W892">
        <v>28</v>
      </c>
      <c r="X892" s="6">
        <v>0</v>
      </c>
      <c r="Y892" s="6">
        <v>0</v>
      </c>
      <c r="Z892" s="6">
        <v>-120.51068516666669</v>
      </c>
      <c r="AA892" s="6">
        <v>-120.51068516666669</v>
      </c>
      <c r="AB892">
        <v>0</v>
      </c>
      <c r="AC892">
        <v>0</v>
      </c>
      <c r="AD892" s="7">
        <v>82856.850000000006</v>
      </c>
      <c r="AE892" s="13">
        <v>1.8700000000000001E-2</v>
      </c>
      <c r="AF892" s="8">
        <v>0</v>
      </c>
      <c r="AG892" s="6">
        <v>0</v>
      </c>
      <c r="AH892" s="6">
        <v>0</v>
      </c>
      <c r="AI892" s="9">
        <v>-120.51068516666669</v>
      </c>
      <c r="AJ892" t="s">
        <v>6</v>
      </c>
      <c r="AO892" s="9">
        <f t="shared" si="283"/>
        <v>-120.51068516666669</v>
      </c>
      <c r="AP892" s="37">
        <f t="shared" si="282"/>
        <v>-120.51068516666669</v>
      </c>
      <c r="AQ892" s="9">
        <f t="shared" si="284"/>
        <v>-120.51068516666669</v>
      </c>
      <c r="AT892" s="10"/>
      <c r="BU892" s="1"/>
      <c r="CC892" s="11"/>
      <c r="CD892" s="11"/>
    </row>
    <row r="893" spans="1:82" ht="15" customHeight="1" x14ac:dyDescent="0.25">
      <c r="A893">
        <v>28545</v>
      </c>
      <c r="B893" t="s">
        <v>925</v>
      </c>
      <c r="C893" t="s">
        <v>926</v>
      </c>
      <c r="D893">
        <v>30936</v>
      </c>
      <c r="E893" t="s">
        <v>127</v>
      </c>
      <c r="F893" t="s">
        <v>3</v>
      </c>
      <c r="G893" t="s">
        <v>4</v>
      </c>
      <c r="H893" t="s">
        <v>927</v>
      </c>
      <c r="I893" s="1"/>
      <c r="J893" s="1">
        <v>44997</v>
      </c>
      <c r="K893" s="1">
        <v>45028</v>
      </c>
      <c r="L893" s="1">
        <v>44997</v>
      </c>
      <c r="M893" s="2">
        <v>81256.41</v>
      </c>
      <c r="N893" t="s">
        <v>6</v>
      </c>
      <c r="O893">
        <v>1.8700000000000001E-2</v>
      </c>
      <c r="P893" t="s">
        <v>8</v>
      </c>
      <c r="Q893" s="4"/>
      <c r="R893" s="1">
        <v>44997</v>
      </c>
      <c r="S893" s="1">
        <v>44997</v>
      </c>
      <c r="T893" s="1">
        <v>45028</v>
      </c>
      <c r="U893" s="1">
        <v>44997</v>
      </c>
      <c r="V893" s="5">
        <v>8.611111111111111E-2</v>
      </c>
      <c r="W893">
        <v>31</v>
      </c>
      <c r="X893" s="6">
        <v>0</v>
      </c>
      <c r="Y893" s="6">
        <v>0</v>
      </c>
      <c r="Z893" s="6">
        <v>-130.84539132500001</v>
      </c>
      <c r="AA893" s="6">
        <v>-130.84539132500001</v>
      </c>
      <c r="AB893">
        <v>0</v>
      </c>
      <c r="AC893">
        <v>0</v>
      </c>
      <c r="AD893" s="7">
        <v>81256.41</v>
      </c>
      <c r="AE893" s="13">
        <v>1.8700000000000001E-2</v>
      </c>
      <c r="AF893" s="8">
        <v>0</v>
      </c>
      <c r="AG893" s="6">
        <v>0</v>
      </c>
      <c r="AH893" s="6">
        <v>0</v>
      </c>
      <c r="AI893" s="9">
        <v>-130.84539132500001</v>
      </c>
      <c r="AJ893" t="s">
        <v>6</v>
      </c>
      <c r="AO893" s="9">
        <f t="shared" si="283"/>
        <v>-130.84539132500001</v>
      </c>
      <c r="AP893" s="37">
        <f t="shared" si="282"/>
        <v>-130.84539132500001</v>
      </c>
      <c r="AQ893" s="9">
        <f t="shared" si="284"/>
        <v>-130.84539132500001</v>
      </c>
      <c r="AT893" s="10"/>
      <c r="BU893" s="1"/>
      <c r="CC893" s="11"/>
      <c r="CD893" s="11"/>
    </row>
    <row r="894" spans="1:82" ht="15" customHeight="1" x14ac:dyDescent="0.25">
      <c r="A894">
        <v>28546</v>
      </c>
      <c r="B894" t="s">
        <v>925</v>
      </c>
      <c r="C894" t="s">
        <v>926</v>
      </c>
      <c r="D894">
        <v>30936</v>
      </c>
      <c r="E894" t="s">
        <v>127</v>
      </c>
      <c r="F894" t="s">
        <v>3</v>
      </c>
      <c r="G894" t="s">
        <v>4</v>
      </c>
      <c r="H894" t="s">
        <v>927</v>
      </c>
      <c r="I894" s="1"/>
      <c r="J894" s="1">
        <v>45028</v>
      </c>
      <c r="K894" s="1">
        <v>45058</v>
      </c>
      <c r="L894" s="1">
        <v>45028</v>
      </c>
      <c r="M894" s="2">
        <v>79653.440000000002</v>
      </c>
      <c r="N894" t="s">
        <v>6</v>
      </c>
      <c r="O894">
        <v>1.8700000000000001E-2</v>
      </c>
      <c r="P894" t="s">
        <v>8</v>
      </c>
      <c r="Q894" s="4"/>
      <c r="R894" s="1">
        <v>45028</v>
      </c>
      <c r="S894" s="1">
        <v>45028</v>
      </c>
      <c r="T894" s="1">
        <v>45058</v>
      </c>
      <c r="U894" s="1">
        <v>45028</v>
      </c>
      <c r="V894" s="5">
        <v>8.3333333333333329E-2</v>
      </c>
      <c r="W894">
        <v>30</v>
      </c>
      <c r="X894" s="6">
        <v>0</v>
      </c>
      <c r="Y894" s="6">
        <v>0</v>
      </c>
      <c r="Z894" s="6">
        <v>-124.12661066666666</v>
      </c>
      <c r="AA894" s="6">
        <v>-124.12661066666666</v>
      </c>
      <c r="AB894">
        <v>0</v>
      </c>
      <c r="AC894">
        <v>0</v>
      </c>
      <c r="AD894" s="7">
        <v>79653.440000000002</v>
      </c>
      <c r="AE894" s="13">
        <v>1.8700000000000001E-2</v>
      </c>
      <c r="AF894" s="8">
        <v>0</v>
      </c>
      <c r="AG894" s="6">
        <v>0</v>
      </c>
      <c r="AH894" s="6">
        <v>0</v>
      </c>
      <c r="AI894" s="9">
        <v>-124.12661066666666</v>
      </c>
      <c r="AJ894" t="s">
        <v>6</v>
      </c>
      <c r="AO894" s="9">
        <f t="shared" si="283"/>
        <v>-124.12661066666666</v>
      </c>
      <c r="AP894" s="37">
        <f t="shared" si="282"/>
        <v>-124.12661066666666</v>
      </c>
      <c r="AQ894" s="9">
        <f t="shared" si="284"/>
        <v>-124.12661066666666</v>
      </c>
      <c r="AT894" s="10"/>
      <c r="BU894" s="1"/>
      <c r="CC894" s="11"/>
      <c r="CD894" s="11"/>
    </row>
    <row r="895" spans="1:82" ht="15" customHeight="1" x14ac:dyDescent="0.25">
      <c r="A895">
        <v>28547</v>
      </c>
      <c r="B895" t="s">
        <v>925</v>
      </c>
      <c r="C895" t="s">
        <v>926</v>
      </c>
      <c r="D895">
        <v>30936</v>
      </c>
      <c r="E895" t="s">
        <v>127</v>
      </c>
      <c r="F895" t="s">
        <v>3</v>
      </c>
      <c r="G895" t="s">
        <v>4</v>
      </c>
      <c r="H895" t="s">
        <v>927</v>
      </c>
      <c r="I895" s="1"/>
      <c r="J895" s="1">
        <v>45058</v>
      </c>
      <c r="K895" s="1">
        <v>45089</v>
      </c>
      <c r="L895" s="1">
        <v>45058</v>
      </c>
      <c r="M895" s="2">
        <v>78047.94</v>
      </c>
      <c r="N895" t="s">
        <v>6</v>
      </c>
      <c r="O895">
        <v>1.8700000000000001E-2</v>
      </c>
      <c r="P895" t="s">
        <v>8</v>
      </c>
      <c r="Q895" s="4"/>
      <c r="R895" s="1">
        <v>45058</v>
      </c>
      <c r="S895" s="1">
        <v>45058</v>
      </c>
      <c r="T895" s="1">
        <v>45089</v>
      </c>
      <c r="U895" s="1">
        <v>45058</v>
      </c>
      <c r="V895" s="5">
        <v>8.611111111111111E-2</v>
      </c>
      <c r="W895">
        <v>31</v>
      </c>
      <c r="X895" s="6">
        <v>0</v>
      </c>
      <c r="Y895" s="6">
        <v>0</v>
      </c>
      <c r="Z895" s="6">
        <v>-125.67886338333335</v>
      </c>
      <c r="AA895" s="6">
        <v>-125.67886338333335</v>
      </c>
      <c r="AB895">
        <v>0</v>
      </c>
      <c r="AC895">
        <v>0</v>
      </c>
      <c r="AD895" s="7">
        <v>78047.94</v>
      </c>
      <c r="AE895" s="13">
        <v>1.8700000000000001E-2</v>
      </c>
      <c r="AF895" s="8">
        <v>0</v>
      </c>
      <c r="AG895" s="6">
        <v>0</v>
      </c>
      <c r="AH895" s="6">
        <v>0</v>
      </c>
      <c r="AI895" s="9">
        <v>-125.67886338333335</v>
      </c>
      <c r="AJ895" t="s">
        <v>6</v>
      </c>
      <c r="AO895" s="9">
        <f t="shared" si="283"/>
        <v>-125.67886338333335</v>
      </c>
      <c r="AP895" s="37">
        <f t="shared" si="282"/>
        <v>-125.67886338333335</v>
      </c>
      <c r="AQ895" s="9">
        <f t="shared" si="284"/>
        <v>-125.67886338333335</v>
      </c>
      <c r="AT895" s="10"/>
      <c r="BU895" s="1"/>
      <c r="CC895" s="11"/>
      <c r="CD895" s="11"/>
    </row>
    <row r="896" spans="1:82" ht="15" customHeight="1" x14ac:dyDescent="0.25">
      <c r="A896">
        <v>28631</v>
      </c>
      <c r="B896" t="s">
        <v>928</v>
      </c>
      <c r="C896" t="s">
        <v>929</v>
      </c>
      <c r="D896">
        <v>30937</v>
      </c>
      <c r="E896" t="s">
        <v>127</v>
      </c>
      <c r="F896" t="s">
        <v>3</v>
      </c>
      <c r="G896" t="s">
        <v>4</v>
      </c>
      <c r="H896" t="s">
        <v>927</v>
      </c>
      <c r="I896" s="1"/>
      <c r="J896" s="1">
        <v>44943</v>
      </c>
      <c r="K896" s="1">
        <v>44974</v>
      </c>
      <c r="L896" s="1">
        <v>44943</v>
      </c>
      <c r="M896" s="2">
        <v>14098.63</v>
      </c>
      <c r="N896" t="s">
        <v>6</v>
      </c>
      <c r="O896">
        <v>1.83E-2</v>
      </c>
      <c r="P896" t="s">
        <v>8</v>
      </c>
      <c r="Q896" s="4"/>
      <c r="R896" s="1">
        <v>44943</v>
      </c>
      <c r="S896" s="1">
        <v>44943</v>
      </c>
      <c r="T896" s="1">
        <v>44974</v>
      </c>
      <c r="U896" s="1">
        <v>44943</v>
      </c>
      <c r="V896" s="5">
        <v>8.611111111111111E-2</v>
      </c>
      <c r="W896">
        <v>31</v>
      </c>
      <c r="X896" s="6">
        <v>0</v>
      </c>
      <c r="Y896" s="6">
        <v>0</v>
      </c>
      <c r="Z896" s="6">
        <v>-22.217091108333335</v>
      </c>
      <c r="AA896" s="6">
        <v>-22.217091108333335</v>
      </c>
      <c r="AB896">
        <v>0</v>
      </c>
      <c r="AC896">
        <v>0</v>
      </c>
      <c r="AD896" s="7">
        <v>14098.63</v>
      </c>
      <c r="AE896" s="13">
        <v>1.83E-2</v>
      </c>
      <c r="AF896" s="8">
        <v>0</v>
      </c>
      <c r="AG896" s="6">
        <v>0</v>
      </c>
      <c r="AH896" s="6">
        <v>0</v>
      </c>
      <c r="AI896" s="9">
        <v>-22.217091108333335</v>
      </c>
      <c r="AJ896" t="s">
        <v>6</v>
      </c>
      <c r="AO896" s="9">
        <f t="shared" si="283"/>
        <v>-22.217091108333335</v>
      </c>
      <c r="AP896" s="37">
        <f t="shared" si="282"/>
        <v>-22.217091108333335</v>
      </c>
      <c r="AQ896" s="9">
        <f t="shared" si="284"/>
        <v>-22.217091108333335</v>
      </c>
      <c r="AT896" s="10"/>
      <c r="BU896" s="1"/>
      <c r="CC896" s="11"/>
      <c r="CD896" s="11"/>
    </row>
    <row r="897" spans="1:82" ht="15" customHeight="1" x14ac:dyDescent="0.25">
      <c r="A897">
        <v>28632</v>
      </c>
      <c r="B897" t="s">
        <v>928</v>
      </c>
      <c r="C897" t="s">
        <v>929</v>
      </c>
      <c r="D897">
        <v>30937</v>
      </c>
      <c r="E897" t="s">
        <v>127</v>
      </c>
      <c r="F897" t="s">
        <v>3</v>
      </c>
      <c r="G897" t="s">
        <v>4</v>
      </c>
      <c r="H897" t="s">
        <v>927</v>
      </c>
      <c r="I897" s="1"/>
      <c r="J897" s="1">
        <v>44974</v>
      </c>
      <c r="K897" s="1">
        <v>45002</v>
      </c>
      <c r="L897" s="1">
        <v>44974</v>
      </c>
      <c r="M897" s="2">
        <v>13597.86</v>
      </c>
      <c r="N897" t="s">
        <v>6</v>
      </c>
      <c r="O897">
        <v>1.83E-2</v>
      </c>
      <c r="P897" t="s">
        <v>8</v>
      </c>
      <c r="Q897" s="4"/>
      <c r="R897" s="1">
        <v>44974</v>
      </c>
      <c r="S897" s="1">
        <v>44974</v>
      </c>
      <c r="T897" s="1">
        <v>45002</v>
      </c>
      <c r="U897" s="1">
        <v>44974</v>
      </c>
      <c r="V897" s="5">
        <v>7.7777777777777779E-2</v>
      </c>
      <c r="W897">
        <v>28</v>
      </c>
      <c r="X897" s="6">
        <v>0</v>
      </c>
      <c r="Y897" s="6">
        <v>0</v>
      </c>
      <c r="Z897" s="6">
        <v>-19.3542874</v>
      </c>
      <c r="AA897" s="6">
        <v>-19.3542874</v>
      </c>
      <c r="AB897">
        <v>0</v>
      </c>
      <c r="AC897">
        <v>0</v>
      </c>
      <c r="AD897" s="7">
        <v>13597.86</v>
      </c>
      <c r="AE897" s="13">
        <v>1.83E-2</v>
      </c>
      <c r="AF897" s="8">
        <v>0</v>
      </c>
      <c r="AG897" s="6">
        <v>0</v>
      </c>
      <c r="AH897" s="6">
        <v>0</v>
      </c>
      <c r="AI897" s="9">
        <v>-19.3542874</v>
      </c>
      <c r="AJ897" t="s">
        <v>6</v>
      </c>
      <c r="AO897" s="9">
        <f t="shared" si="283"/>
        <v>-19.3542874</v>
      </c>
      <c r="AP897" s="37">
        <f t="shared" si="282"/>
        <v>-19.3542874</v>
      </c>
      <c r="AQ897" s="9">
        <f t="shared" si="284"/>
        <v>-19.3542874</v>
      </c>
      <c r="AT897" s="10"/>
      <c r="BU897" s="1"/>
      <c r="CC897" s="11"/>
      <c r="CD897" s="11"/>
    </row>
    <row r="898" spans="1:82" ht="15" customHeight="1" x14ac:dyDescent="0.25">
      <c r="A898">
        <v>28633</v>
      </c>
      <c r="B898" t="s">
        <v>928</v>
      </c>
      <c r="C898" t="s">
        <v>929</v>
      </c>
      <c r="D898">
        <v>30937</v>
      </c>
      <c r="E898" t="s">
        <v>127</v>
      </c>
      <c r="F898" t="s">
        <v>3</v>
      </c>
      <c r="G898" t="s">
        <v>4</v>
      </c>
      <c r="H898" t="s">
        <v>927</v>
      </c>
      <c r="I898" s="1"/>
      <c r="J898" s="1">
        <v>45002</v>
      </c>
      <c r="K898" s="1">
        <v>45033</v>
      </c>
      <c r="L898" s="1">
        <v>45002</v>
      </c>
      <c r="M898" s="2">
        <v>13096.32</v>
      </c>
      <c r="N898" t="s">
        <v>6</v>
      </c>
      <c r="O898">
        <v>1.83E-2</v>
      </c>
      <c r="P898" t="s">
        <v>8</v>
      </c>
      <c r="Q898" s="4"/>
      <c r="R898" s="1">
        <v>45002</v>
      </c>
      <c r="S898" s="1">
        <v>45002</v>
      </c>
      <c r="T898" s="1">
        <v>45033</v>
      </c>
      <c r="U898" s="1">
        <v>45002</v>
      </c>
      <c r="V898" s="5">
        <v>8.611111111111111E-2</v>
      </c>
      <c r="W898">
        <v>31</v>
      </c>
      <c r="X898" s="6">
        <v>0</v>
      </c>
      <c r="Y898" s="6">
        <v>0</v>
      </c>
      <c r="Z898" s="6">
        <v>-20.637617599999999</v>
      </c>
      <c r="AA898" s="6">
        <v>-20.637617599999999</v>
      </c>
      <c r="AB898">
        <v>0</v>
      </c>
      <c r="AC898">
        <v>0</v>
      </c>
      <c r="AD898" s="7">
        <v>13096.32</v>
      </c>
      <c r="AE898" s="13">
        <v>1.83E-2</v>
      </c>
      <c r="AF898" s="8">
        <v>0</v>
      </c>
      <c r="AG898" s="6">
        <v>0</v>
      </c>
      <c r="AH898" s="6">
        <v>0</v>
      </c>
      <c r="AI898" s="9">
        <v>-20.637617599999999</v>
      </c>
      <c r="AJ898" t="s">
        <v>6</v>
      </c>
      <c r="AO898" s="9">
        <f t="shared" si="283"/>
        <v>-20.637617599999999</v>
      </c>
      <c r="AP898" s="37">
        <f t="shared" si="282"/>
        <v>-20.637617599999999</v>
      </c>
      <c r="AQ898" s="9">
        <f t="shared" si="284"/>
        <v>-20.637617599999999</v>
      </c>
      <c r="AT898" s="10"/>
      <c r="BU898" s="1"/>
      <c r="CC898" s="11"/>
      <c r="CD898" s="11"/>
    </row>
    <row r="899" spans="1:82" ht="15" customHeight="1" x14ac:dyDescent="0.25">
      <c r="A899">
        <v>28634</v>
      </c>
      <c r="B899" t="s">
        <v>928</v>
      </c>
      <c r="C899" t="s">
        <v>929</v>
      </c>
      <c r="D899">
        <v>30937</v>
      </c>
      <c r="E899" t="s">
        <v>127</v>
      </c>
      <c r="F899" t="s">
        <v>3</v>
      </c>
      <c r="G899" t="s">
        <v>4</v>
      </c>
      <c r="H899" t="s">
        <v>927</v>
      </c>
      <c r="I899" s="1"/>
      <c r="J899" s="1">
        <v>45033</v>
      </c>
      <c r="K899" s="1">
        <v>45063</v>
      </c>
      <c r="L899" s="1">
        <v>45033</v>
      </c>
      <c r="M899" s="2">
        <v>12594.01</v>
      </c>
      <c r="N899" t="s">
        <v>6</v>
      </c>
      <c r="O899">
        <v>1.83E-2</v>
      </c>
      <c r="P899" t="s">
        <v>8</v>
      </c>
      <c r="Q899" s="4"/>
      <c r="R899" s="1">
        <v>45033</v>
      </c>
      <c r="S899" s="1">
        <v>45033</v>
      </c>
      <c r="T899" s="1">
        <v>45063</v>
      </c>
      <c r="U899" s="1">
        <v>45033</v>
      </c>
      <c r="V899" s="5">
        <v>8.3333333333333329E-2</v>
      </c>
      <c r="W899">
        <v>30</v>
      </c>
      <c r="X899" s="6">
        <v>0</v>
      </c>
      <c r="Y899" s="6">
        <v>0</v>
      </c>
      <c r="Z899" s="6">
        <v>-19.205865249999999</v>
      </c>
      <c r="AA899" s="6">
        <v>-19.205865249999999</v>
      </c>
      <c r="AB899">
        <v>0</v>
      </c>
      <c r="AC899">
        <v>0</v>
      </c>
      <c r="AD899" s="7">
        <v>12594.01</v>
      </c>
      <c r="AE899" s="13">
        <v>1.83E-2</v>
      </c>
      <c r="AF899" s="8">
        <v>0</v>
      </c>
      <c r="AG899" s="6">
        <v>0</v>
      </c>
      <c r="AH899" s="6">
        <v>0</v>
      </c>
      <c r="AI899" s="9">
        <v>-19.205865249999999</v>
      </c>
      <c r="AJ899" t="s">
        <v>6</v>
      </c>
      <c r="AO899" s="9">
        <f t="shared" si="283"/>
        <v>-19.205865249999999</v>
      </c>
      <c r="AP899" s="37">
        <f t="shared" ref="AP899:AP962" si="285">AI899</f>
        <v>-19.205865249999999</v>
      </c>
      <c r="AQ899" s="9">
        <f t="shared" si="284"/>
        <v>-19.205865249999999</v>
      </c>
      <c r="AT899" s="10"/>
      <c r="BU899" s="1"/>
      <c r="CC899" s="11"/>
      <c r="CD899" s="11"/>
    </row>
    <row r="900" spans="1:82" ht="15" customHeight="1" x14ac:dyDescent="0.25">
      <c r="A900">
        <v>28635</v>
      </c>
      <c r="B900" t="s">
        <v>928</v>
      </c>
      <c r="C900" t="s">
        <v>929</v>
      </c>
      <c r="D900">
        <v>30937</v>
      </c>
      <c r="E900" t="s">
        <v>127</v>
      </c>
      <c r="F900" t="s">
        <v>3</v>
      </c>
      <c r="G900" t="s">
        <v>4</v>
      </c>
      <c r="H900" t="s">
        <v>927</v>
      </c>
      <c r="I900" s="1"/>
      <c r="J900" s="1">
        <v>45063</v>
      </c>
      <c r="K900" s="1">
        <v>45094</v>
      </c>
      <c r="L900" s="1">
        <v>45063</v>
      </c>
      <c r="M900" s="2">
        <v>12090.92</v>
      </c>
      <c r="N900" t="s">
        <v>6</v>
      </c>
      <c r="O900">
        <v>1.83E-2</v>
      </c>
      <c r="P900" t="s">
        <v>8</v>
      </c>
      <c r="Q900" s="4"/>
      <c r="R900" s="1">
        <v>45063</v>
      </c>
      <c r="S900" s="1">
        <v>45063</v>
      </c>
      <c r="T900" s="1">
        <v>45094</v>
      </c>
      <c r="U900" s="1">
        <v>45063</v>
      </c>
      <c r="V900" s="5">
        <v>8.611111111111111E-2</v>
      </c>
      <c r="W900">
        <v>31</v>
      </c>
      <c r="X900" s="6">
        <v>0</v>
      </c>
      <c r="Y900" s="6">
        <v>0</v>
      </c>
      <c r="Z900" s="6">
        <v>-19.053274766666668</v>
      </c>
      <c r="AA900" s="6">
        <v>-19.053274766666668</v>
      </c>
      <c r="AB900">
        <v>0</v>
      </c>
      <c r="AC900">
        <v>0</v>
      </c>
      <c r="AD900" s="7">
        <v>12090.92</v>
      </c>
      <c r="AE900" s="13">
        <v>1.83E-2</v>
      </c>
      <c r="AF900" s="8">
        <v>0</v>
      </c>
      <c r="AG900" s="6">
        <v>0</v>
      </c>
      <c r="AH900" s="6">
        <v>0</v>
      </c>
      <c r="AI900" s="9">
        <v>-19.053274766666668</v>
      </c>
      <c r="AJ900" t="s">
        <v>6</v>
      </c>
      <c r="AO900" s="9">
        <f t="shared" si="283"/>
        <v>-19.053274766666668</v>
      </c>
      <c r="AP900" s="37">
        <f t="shared" si="285"/>
        <v>-19.053274766666668</v>
      </c>
      <c r="AQ900" s="9">
        <f t="shared" si="284"/>
        <v>-19.053274766666668</v>
      </c>
      <c r="AT900" s="10"/>
      <c r="BU900" s="1"/>
      <c r="CC900" s="11"/>
      <c r="CD900" s="11"/>
    </row>
    <row r="901" spans="1:82" ht="15" customHeight="1" x14ac:dyDescent="0.25">
      <c r="A901">
        <v>28691</v>
      </c>
      <c r="B901" t="s">
        <v>930</v>
      </c>
      <c r="C901" t="s">
        <v>931</v>
      </c>
      <c r="D901">
        <v>30938</v>
      </c>
      <c r="E901" t="s">
        <v>127</v>
      </c>
      <c r="F901" t="s">
        <v>3</v>
      </c>
      <c r="G901" t="s">
        <v>4</v>
      </c>
      <c r="H901" t="s">
        <v>927</v>
      </c>
      <c r="I901" s="1"/>
      <c r="J901" s="1">
        <v>44939</v>
      </c>
      <c r="K901" s="1">
        <v>44970</v>
      </c>
      <c r="L901" s="1">
        <v>44939</v>
      </c>
      <c r="M901" s="2">
        <v>372565.22</v>
      </c>
      <c r="N901" t="s">
        <v>6</v>
      </c>
      <c r="O901">
        <v>1.89E-2</v>
      </c>
      <c r="P901" t="s">
        <v>8</v>
      </c>
      <c r="Q901" s="4"/>
      <c r="R901" s="1">
        <v>44939</v>
      </c>
      <c r="S901" s="1">
        <v>44939</v>
      </c>
      <c r="T901" s="1">
        <v>44970</v>
      </c>
      <c r="U901" s="1">
        <v>44939</v>
      </c>
      <c r="V901" s="5">
        <v>8.611111111111111E-2</v>
      </c>
      <c r="W901">
        <v>31</v>
      </c>
      <c r="X901" s="6">
        <v>0</v>
      </c>
      <c r="Y901" s="6">
        <v>0</v>
      </c>
      <c r="Z901" s="6">
        <v>-606.34989555000004</v>
      </c>
      <c r="AA901" s="6">
        <v>-606.34989555000004</v>
      </c>
      <c r="AB901">
        <v>0</v>
      </c>
      <c r="AC901">
        <v>0</v>
      </c>
      <c r="AD901" s="7">
        <v>372565.22</v>
      </c>
      <c r="AE901" s="13">
        <v>1.89E-2</v>
      </c>
      <c r="AF901" s="8">
        <v>0</v>
      </c>
      <c r="AG901" s="6">
        <v>0</v>
      </c>
      <c r="AH901" s="6">
        <v>0</v>
      </c>
      <c r="AI901" s="9">
        <v>-606.34989555000004</v>
      </c>
      <c r="AJ901" t="s">
        <v>6</v>
      </c>
      <c r="AO901" s="9">
        <f t="shared" si="283"/>
        <v>-606.34989555000004</v>
      </c>
      <c r="AP901" s="37">
        <f t="shared" si="285"/>
        <v>-606.34989555000004</v>
      </c>
      <c r="AQ901" s="9">
        <f t="shared" si="284"/>
        <v>-606.34989555000004</v>
      </c>
      <c r="AT901" s="10"/>
      <c r="BU901" s="1"/>
      <c r="CC901" s="11"/>
      <c r="CD901" s="11"/>
    </row>
    <row r="902" spans="1:82" ht="15" customHeight="1" x14ac:dyDescent="0.25">
      <c r="A902">
        <v>28692</v>
      </c>
      <c r="B902" t="s">
        <v>930</v>
      </c>
      <c r="C902" t="s">
        <v>931</v>
      </c>
      <c r="D902">
        <v>30938</v>
      </c>
      <c r="E902" t="s">
        <v>127</v>
      </c>
      <c r="F902" t="s">
        <v>3</v>
      </c>
      <c r="G902" t="s">
        <v>4</v>
      </c>
      <c r="H902" t="s">
        <v>927</v>
      </c>
      <c r="I902" s="1"/>
      <c r="J902" s="1">
        <v>44970</v>
      </c>
      <c r="K902" s="1">
        <v>44998</v>
      </c>
      <c r="L902" s="1">
        <v>44970</v>
      </c>
      <c r="M902" s="2">
        <v>365516.13</v>
      </c>
      <c r="N902" t="s">
        <v>6</v>
      </c>
      <c r="O902">
        <v>1.89E-2</v>
      </c>
      <c r="P902" t="s">
        <v>8</v>
      </c>
      <c r="Q902" s="4"/>
      <c r="R902" s="1">
        <v>44970</v>
      </c>
      <c r="S902" s="1">
        <v>44970</v>
      </c>
      <c r="T902" s="1">
        <v>44998</v>
      </c>
      <c r="U902" s="1">
        <v>44970</v>
      </c>
      <c r="V902" s="5">
        <v>7.7777777777777779E-2</v>
      </c>
      <c r="W902">
        <v>28</v>
      </c>
      <c r="X902" s="6">
        <v>0</v>
      </c>
      <c r="Y902" s="6">
        <v>0</v>
      </c>
      <c r="Z902" s="6">
        <v>-537.30871109999998</v>
      </c>
      <c r="AA902" s="6">
        <v>-537.30871109999998</v>
      </c>
      <c r="AB902">
        <v>0</v>
      </c>
      <c r="AC902">
        <v>0</v>
      </c>
      <c r="AD902" s="7">
        <v>365516.13</v>
      </c>
      <c r="AE902" s="13">
        <v>1.89E-2</v>
      </c>
      <c r="AF902" s="8">
        <v>0</v>
      </c>
      <c r="AG902" s="6">
        <v>0</v>
      </c>
      <c r="AH902" s="6">
        <v>0</v>
      </c>
      <c r="AI902" s="9">
        <v>-537.30871109999998</v>
      </c>
      <c r="AJ902" t="s">
        <v>6</v>
      </c>
      <c r="AO902" s="9">
        <f t="shared" si="283"/>
        <v>-537.30871109999998</v>
      </c>
      <c r="AP902" s="37">
        <f t="shared" si="285"/>
        <v>-537.30871109999998</v>
      </c>
      <c r="AQ902" s="9">
        <f t="shared" si="284"/>
        <v>-537.30871109999998</v>
      </c>
      <c r="AT902" s="10"/>
      <c r="BU902" s="1"/>
      <c r="CC902" s="11"/>
      <c r="CD902" s="11"/>
    </row>
    <row r="903" spans="1:82" ht="15" customHeight="1" x14ac:dyDescent="0.25">
      <c r="A903">
        <v>28693</v>
      </c>
      <c r="B903" t="s">
        <v>930</v>
      </c>
      <c r="C903" t="s">
        <v>931</v>
      </c>
      <c r="D903">
        <v>30938</v>
      </c>
      <c r="E903" t="s">
        <v>127</v>
      </c>
      <c r="F903" t="s">
        <v>3</v>
      </c>
      <c r="G903" t="s">
        <v>4</v>
      </c>
      <c r="H903" t="s">
        <v>927</v>
      </c>
      <c r="I903" s="1"/>
      <c r="J903" s="1">
        <v>44998</v>
      </c>
      <c r="K903" s="1">
        <v>45029</v>
      </c>
      <c r="L903" s="1">
        <v>44998</v>
      </c>
      <c r="M903" s="2">
        <v>358455.88</v>
      </c>
      <c r="N903" t="s">
        <v>6</v>
      </c>
      <c r="O903">
        <v>1.89E-2</v>
      </c>
      <c r="P903" t="s">
        <v>8</v>
      </c>
      <c r="Q903" s="4"/>
      <c r="R903" s="1">
        <v>44998</v>
      </c>
      <c r="S903" s="1">
        <v>44998</v>
      </c>
      <c r="T903" s="1">
        <v>45029</v>
      </c>
      <c r="U903" s="1">
        <v>44998</v>
      </c>
      <c r="V903" s="5">
        <v>8.611111111111111E-2</v>
      </c>
      <c r="W903">
        <v>31</v>
      </c>
      <c r="X903" s="6">
        <v>0</v>
      </c>
      <c r="Y903" s="6">
        <v>0</v>
      </c>
      <c r="Z903" s="6">
        <v>-583.38694469999996</v>
      </c>
      <c r="AA903" s="6">
        <v>-583.38694469999996</v>
      </c>
      <c r="AB903">
        <v>0</v>
      </c>
      <c r="AC903">
        <v>0</v>
      </c>
      <c r="AD903" s="7">
        <v>358455.88</v>
      </c>
      <c r="AE903" s="13">
        <v>1.89E-2</v>
      </c>
      <c r="AF903" s="8">
        <v>0</v>
      </c>
      <c r="AG903" s="6">
        <v>0</v>
      </c>
      <c r="AH903" s="6">
        <v>0</v>
      </c>
      <c r="AI903" s="9">
        <v>-583.38694469999996</v>
      </c>
      <c r="AJ903" t="s">
        <v>6</v>
      </c>
      <c r="AO903" s="9">
        <f t="shared" si="283"/>
        <v>-583.38694469999996</v>
      </c>
      <c r="AP903" s="37">
        <f t="shared" si="285"/>
        <v>-583.38694469999996</v>
      </c>
      <c r="AQ903" s="9">
        <f t="shared" si="284"/>
        <v>-583.38694469999996</v>
      </c>
      <c r="AT903" s="10"/>
      <c r="BU903" s="1"/>
      <c r="CC903" s="11"/>
      <c r="CD903" s="11"/>
    </row>
    <row r="904" spans="1:82" ht="15" customHeight="1" x14ac:dyDescent="0.25">
      <c r="A904">
        <v>28694</v>
      </c>
      <c r="B904" t="s">
        <v>930</v>
      </c>
      <c r="C904" t="s">
        <v>931</v>
      </c>
      <c r="D904">
        <v>30938</v>
      </c>
      <c r="E904" t="s">
        <v>127</v>
      </c>
      <c r="F904" t="s">
        <v>3</v>
      </c>
      <c r="G904" t="s">
        <v>4</v>
      </c>
      <c r="H904" t="s">
        <v>927</v>
      </c>
      <c r="I904" s="1"/>
      <c r="J904" s="1">
        <v>45029</v>
      </c>
      <c r="K904" s="1">
        <v>45059</v>
      </c>
      <c r="L904" s="1">
        <v>45029</v>
      </c>
      <c r="M904" s="2">
        <v>351384.46</v>
      </c>
      <c r="N904" t="s">
        <v>6</v>
      </c>
      <c r="O904">
        <v>1.89E-2</v>
      </c>
      <c r="P904" t="s">
        <v>8</v>
      </c>
      <c r="Q904" s="4"/>
      <c r="R904" s="1">
        <v>45029</v>
      </c>
      <c r="S904" s="1">
        <v>45029</v>
      </c>
      <c r="T904" s="1">
        <v>45059</v>
      </c>
      <c r="U904" s="1">
        <v>45029</v>
      </c>
      <c r="V904" s="5">
        <v>8.3333333333333329E-2</v>
      </c>
      <c r="W904">
        <v>30</v>
      </c>
      <c r="X904" s="6">
        <v>0</v>
      </c>
      <c r="Y904" s="6">
        <v>0</v>
      </c>
      <c r="Z904" s="6">
        <v>-553.43052450000005</v>
      </c>
      <c r="AA904" s="6">
        <v>-553.43052450000005</v>
      </c>
      <c r="AB904">
        <v>0</v>
      </c>
      <c r="AC904">
        <v>0</v>
      </c>
      <c r="AD904" s="7">
        <v>351384.46</v>
      </c>
      <c r="AE904" s="13">
        <v>1.89E-2</v>
      </c>
      <c r="AF904" s="8">
        <v>0</v>
      </c>
      <c r="AG904" s="6">
        <v>0</v>
      </c>
      <c r="AH904" s="6">
        <v>0</v>
      </c>
      <c r="AI904" s="9">
        <v>-553.43052450000005</v>
      </c>
      <c r="AJ904" t="s">
        <v>6</v>
      </c>
      <c r="AO904" s="9">
        <f t="shared" si="283"/>
        <v>-553.43052450000005</v>
      </c>
      <c r="AP904" s="37">
        <f t="shared" si="285"/>
        <v>-553.43052450000005</v>
      </c>
      <c r="AQ904" s="9">
        <f t="shared" si="284"/>
        <v>-553.43052450000005</v>
      </c>
      <c r="AT904" s="10"/>
      <c r="BU904" s="1"/>
      <c r="CC904" s="11"/>
      <c r="CD904" s="11"/>
    </row>
    <row r="905" spans="1:82" ht="15" customHeight="1" x14ac:dyDescent="0.25">
      <c r="A905">
        <v>28695</v>
      </c>
      <c r="B905" t="s">
        <v>930</v>
      </c>
      <c r="C905" t="s">
        <v>931</v>
      </c>
      <c r="D905">
        <v>30938</v>
      </c>
      <c r="E905" t="s">
        <v>127</v>
      </c>
      <c r="F905" t="s">
        <v>3</v>
      </c>
      <c r="G905" t="s">
        <v>4</v>
      </c>
      <c r="H905" t="s">
        <v>927</v>
      </c>
      <c r="I905" s="1"/>
      <c r="J905" s="1">
        <v>45059</v>
      </c>
      <c r="K905" s="1">
        <v>45090</v>
      </c>
      <c r="L905" s="1">
        <v>45059</v>
      </c>
      <c r="M905" s="2">
        <v>344301.85</v>
      </c>
      <c r="N905" t="s">
        <v>6</v>
      </c>
      <c r="O905">
        <v>1.89E-2</v>
      </c>
      <c r="P905" t="s">
        <v>8</v>
      </c>
      <c r="Q905" s="4"/>
      <c r="R905" s="1">
        <v>45059</v>
      </c>
      <c r="S905" s="1">
        <v>45059</v>
      </c>
      <c r="T905" s="1">
        <v>45090</v>
      </c>
      <c r="U905" s="1">
        <v>45059</v>
      </c>
      <c r="V905" s="5">
        <v>8.611111111111111E-2</v>
      </c>
      <c r="W905">
        <v>31</v>
      </c>
      <c r="X905" s="6">
        <v>0</v>
      </c>
      <c r="Y905" s="6">
        <v>0</v>
      </c>
      <c r="Z905" s="6">
        <v>-560.35126087499998</v>
      </c>
      <c r="AA905" s="6">
        <v>-560.35126087499998</v>
      </c>
      <c r="AB905">
        <v>0</v>
      </c>
      <c r="AC905">
        <v>0</v>
      </c>
      <c r="AD905" s="7">
        <v>344301.85</v>
      </c>
      <c r="AE905" s="13">
        <v>1.89E-2</v>
      </c>
      <c r="AF905" s="8">
        <v>0</v>
      </c>
      <c r="AG905" s="6">
        <v>0</v>
      </c>
      <c r="AH905" s="6">
        <v>0</v>
      </c>
      <c r="AI905" s="9">
        <v>-560.35126087499998</v>
      </c>
      <c r="AJ905" t="s">
        <v>6</v>
      </c>
      <c r="AO905" s="9">
        <f t="shared" si="283"/>
        <v>-560.35126087499998</v>
      </c>
      <c r="AP905" s="37">
        <f t="shared" si="285"/>
        <v>-560.35126087499998</v>
      </c>
      <c r="AQ905" s="9">
        <f t="shared" si="284"/>
        <v>-560.35126087499998</v>
      </c>
      <c r="AT905" s="10"/>
      <c r="BU905" s="1"/>
      <c r="CC905" s="11"/>
      <c r="CD905" s="11"/>
    </row>
    <row r="906" spans="1:82" ht="15" customHeight="1" x14ac:dyDescent="0.25">
      <c r="A906">
        <v>28781</v>
      </c>
      <c r="B906" t="s">
        <v>932</v>
      </c>
      <c r="C906" t="s">
        <v>933</v>
      </c>
      <c r="D906">
        <v>30939</v>
      </c>
      <c r="E906" t="s">
        <v>127</v>
      </c>
      <c r="F906" t="s">
        <v>3</v>
      </c>
      <c r="G906" t="s">
        <v>4</v>
      </c>
      <c r="H906" t="s">
        <v>927</v>
      </c>
      <c r="I906" s="1"/>
      <c r="J906" s="1">
        <v>44945</v>
      </c>
      <c r="K906" s="1">
        <v>44976</v>
      </c>
      <c r="L906" s="1">
        <v>44945</v>
      </c>
      <c r="M906" s="2">
        <v>16204.75</v>
      </c>
      <c r="N906" t="s">
        <v>6</v>
      </c>
      <c r="O906">
        <v>1.9199999999999998E-2</v>
      </c>
      <c r="P906" t="s">
        <v>8</v>
      </c>
      <c r="Q906" s="4"/>
      <c r="R906" s="1">
        <v>44945</v>
      </c>
      <c r="S906" s="1">
        <v>44945</v>
      </c>
      <c r="T906" s="1">
        <v>44976</v>
      </c>
      <c r="U906" s="1">
        <v>44945</v>
      </c>
      <c r="V906" s="5">
        <v>8.611111111111111E-2</v>
      </c>
      <c r="W906">
        <v>31</v>
      </c>
      <c r="X906" s="6">
        <v>0</v>
      </c>
      <c r="Y906" s="6">
        <v>0</v>
      </c>
      <c r="Z906" s="6">
        <v>-26.791853333333332</v>
      </c>
      <c r="AA906" s="6">
        <v>-26.791853333333332</v>
      </c>
      <c r="AB906">
        <v>0</v>
      </c>
      <c r="AC906">
        <v>0</v>
      </c>
      <c r="AD906" s="7">
        <v>16204.75</v>
      </c>
      <c r="AE906" s="13">
        <v>1.9199999999999998E-2</v>
      </c>
      <c r="AF906" s="8">
        <v>0</v>
      </c>
      <c r="AG906" s="6">
        <v>0</v>
      </c>
      <c r="AH906" s="6">
        <v>0</v>
      </c>
      <c r="AI906" s="9">
        <v>-26.791853333333332</v>
      </c>
      <c r="AJ906" t="s">
        <v>6</v>
      </c>
      <c r="AO906" s="9">
        <f t="shared" si="283"/>
        <v>-26.791853333333332</v>
      </c>
      <c r="AP906" s="37">
        <f t="shared" si="285"/>
        <v>-26.791853333333332</v>
      </c>
      <c r="AQ906" s="9">
        <f t="shared" si="284"/>
        <v>-26.791853333333332</v>
      </c>
      <c r="AT906" s="10"/>
      <c r="BU906" s="1"/>
      <c r="CC906" s="11"/>
      <c r="CD906" s="11"/>
    </row>
    <row r="907" spans="1:82" ht="15" customHeight="1" x14ac:dyDescent="0.25">
      <c r="A907">
        <v>28782</v>
      </c>
      <c r="B907" t="s">
        <v>932</v>
      </c>
      <c r="C907" t="s">
        <v>933</v>
      </c>
      <c r="D907">
        <v>30939</v>
      </c>
      <c r="E907" t="s">
        <v>127</v>
      </c>
      <c r="F907" t="s">
        <v>3</v>
      </c>
      <c r="G907" t="s">
        <v>4</v>
      </c>
      <c r="H907" t="s">
        <v>927</v>
      </c>
      <c r="I907" s="1"/>
      <c r="J907" s="1">
        <v>44976</v>
      </c>
      <c r="K907" s="1">
        <v>45004</v>
      </c>
      <c r="L907" s="1">
        <v>44976</v>
      </c>
      <c r="M907" s="2">
        <v>15013.73</v>
      </c>
      <c r="N907" t="s">
        <v>6</v>
      </c>
      <c r="O907">
        <v>1.9199999999999998E-2</v>
      </c>
      <c r="P907" t="s">
        <v>8</v>
      </c>
      <c r="Q907" s="4"/>
      <c r="R907" s="1">
        <v>44976</v>
      </c>
      <c r="S907" s="1">
        <v>44976</v>
      </c>
      <c r="T907" s="1">
        <v>45004</v>
      </c>
      <c r="U907" s="1">
        <v>44976</v>
      </c>
      <c r="V907" s="5">
        <v>7.7777777777777779E-2</v>
      </c>
      <c r="W907">
        <v>28</v>
      </c>
      <c r="X907" s="6">
        <v>0</v>
      </c>
      <c r="Y907" s="6">
        <v>0</v>
      </c>
      <c r="Z907" s="6">
        <v>-22.420503466666663</v>
      </c>
      <c r="AA907" s="6">
        <v>-22.420503466666663</v>
      </c>
      <c r="AB907">
        <v>0</v>
      </c>
      <c r="AC907">
        <v>0</v>
      </c>
      <c r="AD907" s="7">
        <v>15013.73</v>
      </c>
      <c r="AE907" s="13">
        <v>1.9199999999999998E-2</v>
      </c>
      <c r="AF907" s="8">
        <v>0</v>
      </c>
      <c r="AG907" s="6">
        <v>0</v>
      </c>
      <c r="AH907" s="6">
        <v>0</v>
      </c>
      <c r="AI907" s="9">
        <v>-22.420503466666663</v>
      </c>
      <c r="AJ907" t="s">
        <v>6</v>
      </c>
      <c r="AO907" s="9">
        <f t="shared" si="283"/>
        <v>-22.420503466666663</v>
      </c>
      <c r="AP907" s="37">
        <f t="shared" si="285"/>
        <v>-22.420503466666663</v>
      </c>
      <c r="AQ907" s="9">
        <f t="shared" si="284"/>
        <v>-22.420503466666663</v>
      </c>
      <c r="AT907" s="10"/>
      <c r="BU907" s="1"/>
      <c r="CC907" s="11"/>
      <c r="CD907" s="11"/>
    </row>
    <row r="908" spans="1:82" ht="15" customHeight="1" x14ac:dyDescent="0.25">
      <c r="A908">
        <v>28783</v>
      </c>
      <c r="B908" t="s">
        <v>932</v>
      </c>
      <c r="C908" t="s">
        <v>933</v>
      </c>
      <c r="D908">
        <v>30939</v>
      </c>
      <c r="E908" t="s">
        <v>127</v>
      </c>
      <c r="F908" t="s">
        <v>3</v>
      </c>
      <c r="G908" t="s">
        <v>4</v>
      </c>
      <c r="H908" t="s">
        <v>927</v>
      </c>
      <c r="I908" s="1"/>
      <c r="J908" s="1">
        <v>45004</v>
      </c>
      <c r="K908" s="1">
        <v>45035</v>
      </c>
      <c r="L908" s="1">
        <v>45004</v>
      </c>
      <c r="M908" s="2">
        <v>13820.79</v>
      </c>
      <c r="N908" t="s">
        <v>6</v>
      </c>
      <c r="O908">
        <v>1.9199999999999998E-2</v>
      </c>
      <c r="P908" t="s">
        <v>8</v>
      </c>
      <c r="Q908" s="4"/>
      <c r="R908" s="1">
        <v>45004</v>
      </c>
      <c r="S908" s="1">
        <v>45004</v>
      </c>
      <c r="T908" s="1">
        <v>45035</v>
      </c>
      <c r="U908" s="1">
        <v>45004</v>
      </c>
      <c r="V908" s="5">
        <v>8.611111111111111E-2</v>
      </c>
      <c r="W908">
        <v>31</v>
      </c>
      <c r="X908" s="6">
        <v>0</v>
      </c>
      <c r="Y908" s="6">
        <v>0</v>
      </c>
      <c r="Z908" s="6">
        <v>-22.850372800000002</v>
      </c>
      <c r="AA908" s="6">
        <v>-22.850372800000002</v>
      </c>
      <c r="AB908">
        <v>0</v>
      </c>
      <c r="AC908">
        <v>0</v>
      </c>
      <c r="AD908" s="7">
        <v>13820.79</v>
      </c>
      <c r="AE908" s="13">
        <v>1.9199999999999998E-2</v>
      </c>
      <c r="AF908" s="8">
        <v>0</v>
      </c>
      <c r="AG908" s="6">
        <v>0</v>
      </c>
      <c r="AH908" s="6">
        <v>0</v>
      </c>
      <c r="AI908" s="9">
        <v>-22.850372800000002</v>
      </c>
      <c r="AJ908" t="s">
        <v>6</v>
      </c>
      <c r="AO908" s="9">
        <f t="shared" si="283"/>
        <v>-22.850372800000002</v>
      </c>
      <c r="AP908" s="37">
        <f t="shared" si="285"/>
        <v>-22.850372800000002</v>
      </c>
      <c r="AQ908" s="9">
        <f t="shared" si="284"/>
        <v>-22.850372800000002</v>
      </c>
      <c r="AT908" s="10"/>
      <c r="BU908" s="1"/>
      <c r="CC908" s="11"/>
      <c r="CD908" s="11"/>
    </row>
    <row r="909" spans="1:82" ht="15" customHeight="1" x14ac:dyDescent="0.25">
      <c r="A909">
        <v>28784</v>
      </c>
      <c r="B909" t="s">
        <v>932</v>
      </c>
      <c r="C909" t="s">
        <v>933</v>
      </c>
      <c r="D909">
        <v>30939</v>
      </c>
      <c r="E909" t="s">
        <v>127</v>
      </c>
      <c r="F909" t="s">
        <v>3</v>
      </c>
      <c r="G909" t="s">
        <v>4</v>
      </c>
      <c r="H909" t="s">
        <v>927</v>
      </c>
      <c r="I909" s="1"/>
      <c r="J909" s="1">
        <v>45035</v>
      </c>
      <c r="K909" s="1">
        <v>45065</v>
      </c>
      <c r="L909" s="1">
        <v>45035</v>
      </c>
      <c r="M909" s="2">
        <v>12625.93</v>
      </c>
      <c r="N909" t="s">
        <v>6</v>
      </c>
      <c r="O909">
        <v>1.9199999999999998E-2</v>
      </c>
      <c r="P909" t="s">
        <v>8</v>
      </c>
      <c r="Q909" s="4"/>
      <c r="R909" s="1">
        <v>45035</v>
      </c>
      <c r="S909" s="1">
        <v>45035</v>
      </c>
      <c r="T909" s="1">
        <v>45065</v>
      </c>
      <c r="U909" s="1">
        <v>45035</v>
      </c>
      <c r="V909" s="5">
        <v>8.3333333333333329E-2</v>
      </c>
      <c r="W909">
        <v>30</v>
      </c>
      <c r="X909" s="6">
        <v>0</v>
      </c>
      <c r="Y909" s="6">
        <v>0</v>
      </c>
      <c r="Z909" s="6">
        <v>-20.201487999999998</v>
      </c>
      <c r="AA909" s="6">
        <v>-20.201487999999998</v>
      </c>
      <c r="AB909">
        <v>0</v>
      </c>
      <c r="AC909">
        <v>0</v>
      </c>
      <c r="AD909" s="7">
        <v>12625.93</v>
      </c>
      <c r="AE909" s="13">
        <v>1.9199999999999998E-2</v>
      </c>
      <c r="AF909" s="8">
        <v>0</v>
      </c>
      <c r="AG909" s="6">
        <v>0</v>
      </c>
      <c r="AH909" s="6">
        <v>0</v>
      </c>
      <c r="AI909" s="9">
        <v>-20.201487999999998</v>
      </c>
      <c r="AJ909" t="s">
        <v>6</v>
      </c>
      <c r="AO909" s="9">
        <f t="shared" si="283"/>
        <v>-20.201487999999998</v>
      </c>
      <c r="AP909" s="37">
        <f t="shared" si="285"/>
        <v>-20.201487999999998</v>
      </c>
      <c r="AQ909" s="9">
        <f t="shared" si="284"/>
        <v>-20.201487999999998</v>
      </c>
      <c r="AT909" s="10"/>
      <c r="BU909" s="1"/>
      <c r="CC909" s="11"/>
      <c r="CD909" s="11"/>
    </row>
    <row r="910" spans="1:82" ht="15" customHeight="1" x14ac:dyDescent="0.25">
      <c r="A910">
        <v>28785</v>
      </c>
      <c r="B910" t="s">
        <v>932</v>
      </c>
      <c r="C910" t="s">
        <v>933</v>
      </c>
      <c r="D910">
        <v>30939</v>
      </c>
      <c r="E910" t="s">
        <v>127</v>
      </c>
      <c r="F910" t="s">
        <v>3</v>
      </c>
      <c r="G910" t="s">
        <v>4</v>
      </c>
      <c r="H910" t="s">
        <v>927</v>
      </c>
      <c r="I910" s="1"/>
      <c r="J910" s="1">
        <v>45065</v>
      </c>
      <c r="K910" s="1">
        <v>45096</v>
      </c>
      <c r="L910" s="1">
        <v>45065</v>
      </c>
      <c r="M910" s="2">
        <v>11429.15</v>
      </c>
      <c r="N910" t="s">
        <v>6</v>
      </c>
      <c r="O910">
        <v>1.9199999999999998E-2</v>
      </c>
      <c r="P910" t="s">
        <v>8</v>
      </c>
      <c r="Q910" s="4"/>
      <c r="R910" s="1">
        <v>45065</v>
      </c>
      <c r="S910" s="1">
        <v>45065</v>
      </c>
      <c r="T910" s="1">
        <v>45096</v>
      </c>
      <c r="U910" s="1">
        <v>45065</v>
      </c>
      <c r="V910" s="5">
        <v>8.611111111111111E-2</v>
      </c>
      <c r="W910">
        <v>31</v>
      </c>
      <c r="X910" s="6">
        <v>0</v>
      </c>
      <c r="Y910" s="6">
        <v>0</v>
      </c>
      <c r="Z910" s="6">
        <v>-18.896194666666666</v>
      </c>
      <c r="AA910" s="6">
        <v>-18.896194666666666</v>
      </c>
      <c r="AB910">
        <v>0</v>
      </c>
      <c r="AC910">
        <v>0</v>
      </c>
      <c r="AD910" s="7">
        <v>11429.15</v>
      </c>
      <c r="AE910" s="13">
        <v>1.9199999999999998E-2</v>
      </c>
      <c r="AF910" s="8">
        <v>0</v>
      </c>
      <c r="AG910" s="6">
        <v>0</v>
      </c>
      <c r="AH910" s="6">
        <v>0</v>
      </c>
      <c r="AI910" s="9">
        <v>-18.896194666666666</v>
      </c>
      <c r="AJ910" t="s">
        <v>6</v>
      </c>
      <c r="AO910" s="9">
        <f t="shared" si="283"/>
        <v>-18.896194666666666</v>
      </c>
      <c r="AP910" s="37">
        <f t="shared" si="285"/>
        <v>-18.896194666666666</v>
      </c>
      <c r="AQ910" s="9">
        <f t="shared" si="284"/>
        <v>-18.896194666666666</v>
      </c>
      <c r="AT910" s="10"/>
      <c r="BU910" s="1"/>
      <c r="CC910" s="11"/>
      <c r="CD910" s="11"/>
    </row>
    <row r="911" spans="1:82" ht="15" customHeight="1" x14ac:dyDescent="0.25">
      <c r="A911">
        <v>28836</v>
      </c>
      <c r="B911" t="s">
        <v>934</v>
      </c>
      <c r="C911" t="s">
        <v>935</v>
      </c>
      <c r="D911">
        <v>30940</v>
      </c>
      <c r="E911" t="s">
        <v>127</v>
      </c>
      <c r="F911" t="s">
        <v>3</v>
      </c>
      <c r="G911" t="s">
        <v>4</v>
      </c>
      <c r="H911" t="s">
        <v>927</v>
      </c>
      <c r="I911" s="1"/>
      <c r="J911" s="1">
        <v>44927</v>
      </c>
      <c r="K911" s="1">
        <v>44958</v>
      </c>
      <c r="L911" s="1">
        <v>44927</v>
      </c>
      <c r="M911" s="2">
        <v>19947.740000000002</v>
      </c>
      <c r="N911" t="s">
        <v>6</v>
      </c>
      <c r="O911">
        <v>1.9199999999999998E-2</v>
      </c>
      <c r="P911" t="s">
        <v>8</v>
      </c>
      <c r="Q911" s="4"/>
      <c r="R911" s="1">
        <v>44927</v>
      </c>
      <c r="S911" s="1">
        <v>44927</v>
      </c>
      <c r="T911" s="1">
        <v>44958</v>
      </c>
      <c r="U911" s="1">
        <v>44927</v>
      </c>
      <c r="V911" s="5">
        <v>8.611111111111111E-2</v>
      </c>
      <c r="W911">
        <v>31</v>
      </c>
      <c r="X911" s="6">
        <v>0</v>
      </c>
      <c r="Y911" s="6">
        <v>0</v>
      </c>
      <c r="Z911" s="6">
        <v>-32.980263466666663</v>
      </c>
      <c r="AA911" s="6">
        <v>-32.980263466666663</v>
      </c>
      <c r="AB911">
        <v>0</v>
      </c>
      <c r="AC911">
        <v>0</v>
      </c>
      <c r="AD911" s="7">
        <v>19947.740000000002</v>
      </c>
      <c r="AE911" s="13">
        <v>1.9199999999999998E-2</v>
      </c>
      <c r="AF911" s="8">
        <v>0</v>
      </c>
      <c r="AG911" s="6">
        <v>0</v>
      </c>
      <c r="AH911" s="6">
        <v>0</v>
      </c>
      <c r="AI911" s="9">
        <v>-32.980263466666663</v>
      </c>
      <c r="AJ911" t="s">
        <v>6</v>
      </c>
      <c r="AO911" s="9">
        <f t="shared" si="283"/>
        <v>-32.980263466666663</v>
      </c>
      <c r="AP911" s="37">
        <f t="shared" si="285"/>
        <v>-32.980263466666663</v>
      </c>
      <c r="AQ911" s="9">
        <f t="shared" si="284"/>
        <v>-32.980263466666663</v>
      </c>
      <c r="AT911" s="10"/>
      <c r="BU911" s="1"/>
      <c r="CC911" s="11"/>
      <c r="CD911" s="11"/>
    </row>
    <row r="912" spans="1:82" ht="15" customHeight="1" x14ac:dyDescent="0.25">
      <c r="A912">
        <v>28837</v>
      </c>
      <c r="B912" t="s">
        <v>934</v>
      </c>
      <c r="C912" t="s">
        <v>935</v>
      </c>
      <c r="D912">
        <v>30940</v>
      </c>
      <c r="E912" t="s">
        <v>127</v>
      </c>
      <c r="F912" t="s">
        <v>3</v>
      </c>
      <c r="G912" t="s">
        <v>4</v>
      </c>
      <c r="H912" t="s">
        <v>927</v>
      </c>
      <c r="I912" s="1"/>
      <c r="J912" s="1">
        <v>44958</v>
      </c>
      <c r="K912" s="1">
        <v>44986</v>
      </c>
      <c r="L912" s="1">
        <v>44958</v>
      </c>
      <c r="M912" s="2">
        <v>18673.32</v>
      </c>
      <c r="N912" t="s">
        <v>6</v>
      </c>
      <c r="O912">
        <v>1.9199999999999998E-2</v>
      </c>
      <c r="P912" t="s">
        <v>8</v>
      </c>
      <c r="Q912" s="4"/>
      <c r="R912" s="1">
        <v>44958</v>
      </c>
      <c r="S912" s="1">
        <v>44958</v>
      </c>
      <c r="T912" s="1">
        <v>44986</v>
      </c>
      <c r="U912" s="1">
        <v>44958</v>
      </c>
      <c r="V912" s="5">
        <v>7.7777777777777779E-2</v>
      </c>
      <c r="W912">
        <v>28</v>
      </c>
      <c r="X912" s="6">
        <v>0</v>
      </c>
      <c r="Y912" s="6">
        <v>0</v>
      </c>
      <c r="Z912" s="6">
        <v>-27.885491200000001</v>
      </c>
      <c r="AA912" s="6">
        <v>-27.885491200000001</v>
      </c>
      <c r="AB912">
        <v>0</v>
      </c>
      <c r="AC912">
        <v>0</v>
      </c>
      <c r="AD912" s="7">
        <v>18673.32</v>
      </c>
      <c r="AE912" s="13">
        <v>1.9199999999999998E-2</v>
      </c>
      <c r="AF912" s="8">
        <v>0</v>
      </c>
      <c r="AG912" s="6">
        <v>0</v>
      </c>
      <c r="AH912" s="6">
        <v>0</v>
      </c>
      <c r="AI912" s="9">
        <v>-27.885491200000001</v>
      </c>
      <c r="AJ912" t="s">
        <v>6</v>
      </c>
      <c r="AO912" s="9">
        <f t="shared" si="283"/>
        <v>-27.885491200000001</v>
      </c>
      <c r="AP912" s="37">
        <f t="shared" si="285"/>
        <v>-27.885491200000001</v>
      </c>
      <c r="AQ912" s="9">
        <f t="shared" si="284"/>
        <v>-27.885491200000001</v>
      </c>
      <c r="AT912" s="10"/>
      <c r="BU912" s="1"/>
      <c r="CC912" s="11"/>
      <c r="CD912" s="11"/>
    </row>
    <row r="913" spans="1:82" ht="15" customHeight="1" x14ac:dyDescent="0.25">
      <c r="A913">
        <v>28838</v>
      </c>
      <c r="B913" t="s">
        <v>934</v>
      </c>
      <c r="C913" t="s">
        <v>935</v>
      </c>
      <c r="D913">
        <v>30940</v>
      </c>
      <c r="E913" t="s">
        <v>127</v>
      </c>
      <c r="F913" t="s">
        <v>3</v>
      </c>
      <c r="G913" t="s">
        <v>4</v>
      </c>
      <c r="H913" t="s">
        <v>927</v>
      </c>
      <c r="I913" s="1"/>
      <c r="J913" s="1">
        <v>44986</v>
      </c>
      <c r="K913" s="1">
        <v>45017</v>
      </c>
      <c r="L913" s="1">
        <v>44986</v>
      </c>
      <c r="M913" s="2">
        <v>17396.830000000002</v>
      </c>
      <c r="N913" t="s">
        <v>6</v>
      </c>
      <c r="O913">
        <v>1.9199999999999998E-2</v>
      </c>
      <c r="P913" t="s">
        <v>8</v>
      </c>
      <c r="Q913" s="4"/>
      <c r="R913" s="1">
        <v>44986</v>
      </c>
      <c r="S913" s="1">
        <v>44986</v>
      </c>
      <c r="T913" s="1">
        <v>45017</v>
      </c>
      <c r="U913" s="1">
        <v>44986</v>
      </c>
      <c r="V913" s="5">
        <v>8.611111111111111E-2</v>
      </c>
      <c r="W913">
        <v>31</v>
      </c>
      <c r="X913" s="6">
        <v>0</v>
      </c>
      <c r="Y913" s="6">
        <v>0</v>
      </c>
      <c r="Z913" s="6">
        <v>-28.762758933333334</v>
      </c>
      <c r="AA913" s="6">
        <v>-28.762758933333334</v>
      </c>
      <c r="AB913">
        <v>0</v>
      </c>
      <c r="AC913">
        <v>0</v>
      </c>
      <c r="AD913" s="7">
        <v>17396.830000000002</v>
      </c>
      <c r="AE913" s="13">
        <v>1.9199999999999998E-2</v>
      </c>
      <c r="AF913" s="8">
        <v>0</v>
      </c>
      <c r="AG913" s="6">
        <v>0</v>
      </c>
      <c r="AH913" s="6">
        <v>0</v>
      </c>
      <c r="AI913" s="9">
        <v>-28.762758933333334</v>
      </c>
      <c r="AJ913" t="s">
        <v>6</v>
      </c>
      <c r="AO913" s="9">
        <f t="shared" si="283"/>
        <v>-28.762758933333334</v>
      </c>
      <c r="AP913" s="37">
        <f t="shared" si="285"/>
        <v>-28.762758933333334</v>
      </c>
      <c r="AQ913" s="9">
        <f t="shared" si="284"/>
        <v>-28.762758933333334</v>
      </c>
      <c r="AT913" s="10"/>
      <c r="BU913" s="1"/>
      <c r="CC913" s="11"/>
      <c r="CD913" s="11"/>
    </row>
    <row r="914" spans="1:82" ht="15" customHeight="1" x14ac:dyDescent="0.25">
      <c r="A914">
        <v>28839</v>
      </c>
      <c r="B914" t="s">
        <v>934</v>
      </c>
      <c r="C914" t="s">
        <v>935</v>
      </c>
      <c r="D914">
        <v>30940</v>
      </c>
      <c r="E914" t="s">
        <v>127</v>
      </c>
      <c r="F914" t="s">
        <v>3</v>
      </c>
      <c r="G914" t="s">
        <v>4</v>
      </c>
      <c r="H914" t="s">
        <v>927</v>
      </c>
      <c r="I914" s="1"/>
      <c r="J914" s="1">
        <v>45017</v>
      </c>
      <c r="K914" s="1">
        <v>45047</v>
      </c>
      <c r="L914" s="1">
        <v>45017</v>
      </c>
      <c r="M914" s="2">
        <v>16118.27</v>
      </c>
      <c r="N914" t="s">
        <v>6</v>
      </c>
      <c r="O914">
        <v>1.9199999999999998E-2</v>
      </c>
      <c r="P914" t="s">
        <v>8</v>
      </c>
      <c r="Q914" s="4"/>
      <c r="R914" s="1">
        <v>45017</v>
      </c>
      <c r="S914" s="1">
        <v>45017</v>
      </c>
      <c r="T914" s="1">
        <v>45047</v>
      </c>
      <c r="U914" s="1">
        <v>45017</v>
      </c>
      <c r="V914" s="5">
        <v>8.3333333333333329E-2</v>
      </c>
      <c r="W914">
        <v>30</v>
      </c>
      <c r="X914" s="6">
        <v>0</v>
      </c>
      <c r="Y914" s="6">
        <v>0</v>
      </c>
      <c r="Z914" s="6">
        <v>-25.789231999999998</v>
      </c>
      <c r="AA914" s="6">
        <v>-25.789231999999998</v>
      </c>
      <c r="AB914">
        <v>0</v>
      </c>
      <c r="AC914">
        <v>0</v>
      </c>
      <c r="AD914" s="7">
        <v>16118.27</v>
      </c>
      <c r="AE914" s="13">
        <v>1.9199999999999998E-2</v>
      </c>
      <c r="AF914" s="8">
        <v>0</v>
      </c>
      <c r="AG914" s="6">
        <v>0</v>
      </c>
      <c r="AH914" s="6">
        <v>0</v>
      </c>
      <c r="AI914" s="9">
        <v>-25.789231999999998</v>
      </c>
      <c r="AJ914" t="s">
        <v>6</v>
      </c>
      <c r="AO914" s="9">
        <f t="shared" ref="AO914:AO977" si="286">AI914</f>
        <v>-25.789231999999998</v>
      </c>
      <c r="AP914" s="37">
        <f t="shared" si="285"/>
        <v>-25.789231999999998</v>
      </c>
      <c r="AQ914" s="9">
        <f t="shared" ref="AQ914:AQ977" si="287">AI914</f>
        <v>-25.789231999999998</v>
      </c>
      <c r="AT914" s="10"/>
      <c r="BU914" s="1"/>
      <c r="CC914" s="11"/>
      <c r="CD914" s="11"/>
    </row>
    <row r="915" spans="1:82" ht="15" customHeight="1" x14ac:dyDescent="0.25">
      <c r="A915">
        <v>28840</v>
      </c>
      <c r="B915" t="s">
        <v>934</v>
      </c>
      <c r="C915" t="s">
        <v>935</v>
      </c>
      <c r="D915">
        <v>30940</v>
      </c>
      <c r="E915" t="s">
        <v>127</v>
      </c>
      <c r="F915" t="s">
        <v>3</v>
      </c>
      <c r="G915" t="s">
        <v>4</v>
      </c>
      <c r="H915" t="s">
        <v>927</v>
      </c>
      <c r="I915" s="1"/>
      <c r="J915" s="1">
        <v>45047</v>
      </c>
      <c r="K915" s="1">
        <v>45078</v>
      </c>
      <c r="L915" s="1">
        <v>45047</v>
      </c>
      <c r="M915" s="2">
        <v>14837.63</v>
      </c>
      <c r="N915" t="s">
        <v>6</v>
      </c>
      <c r="O915">
        <v>1.9199999999999998E-2</v>
      </c>
      <c r="P915" t="s">
        <v>8</v>
      </c>
      <c r="Q915" s="4"/>
      <c r="R915" s="1">
        <v>45047</v>
      </c>
      <c r="S915" s="1">
        <v>45047</v>
      </c>
      <c r="T915" s="1">
        <v>45078</v>
      </c>
      <c r="U915" s="1">
        <v>45047</v>
      </c>
      <c r="V915" s="5">
        <v>8.611111111111111E-2</v>
      </c>
      <c r="W915">
        <v>31</v>
      </c>
      <c r="X915" s="6">
        <v>0</v>
      </c>
      <c r="Y915" s="6">
        <v>0</v>
      </c>
      <c r="Z915" s="6">
        <v>-24.531548266666661</v>
      </c>
      <c r="AA915" s="6">
        <v>-24.531548266666661</v>
      </c>
      <c r="AB915">
        <v>0</v>
      </c>
      <c r="AC915">
        <v>0</v>
      </c>
      <c r="AD915" s="7">
        <v>14837.63</v>
      </c>
      <c r="AE915" s="13">
        <v>1.9199999999999998E-2</v>
      </c>
      <c r="AF915" s="8">
        <v>0</v>
      </c>
      <c r="AG915" s="6">
        <v>0</v>
      </c>
      <c r="AH915" s="6">
        <v>0</v>
      </c>
      <c r="AI915" s="9">
        <v>-24.531548266666661</v>
      </c>
      <c r="AJ915" t="s">
        <v>6</v>
      </c>
      <c r="AO915" s="9">
        <f t="shared" si="286"/>
        <v>-24.531548266666661</v>
      </c>
      <c r="AP915" s="37">
        <f t="shared" si="285"/>
        <v>-24.531548266666661</v>
      </c>
      <c r="AQ915" s="9">
        <f t="shared" si="287"/>
        <v>-24.531548266666661</v>
      </c>
      <c r="AT915" s="10"/>
      <c r="BU915" s="1"/>
      <c r="CC915" s="11"/>
      <c r="CD915" s="11"/>
    </row>
    <row r="916" spans="1:82" ht="15" customHeight="1" x14ac:dyDescent="0.25">
      <c r="A916">
        <v>28928</v>
      </c>
      <c r="B916" t="s">
        <v>936</v>
      </c>
      <c r="C916" t="s">
        <v>937</v>
      </c>
      <c r="D916">
        <v>30942</v>
      </c>
      <c r="E916" t="s">
        <v>127</v>
      </c>
      <c r="F916" t="s">
        <v>3</v>
      </c>
      <c r="G916" t="s">
        <v>4</v>
      </c>
      <c r="H916" t="s">
        <v>193</v>
      </c>
      <c r="I916" s="1"/>
      <c r="J916" s="1">
        <v>44934</v>
      </c>
      <c r="K916" s="1">
        <v>44965</v>
      </c>
      <c r="L916" s="1">
        <v>44934</v>
      </c>
      <c r="M916" s="2">
        <v>18292.2</v>
      </c>
      <c r="N916" t="s">
        <v>6</v>
      </c>
      <c r="O916">
        <v>4.1000000000000003E-3</v>
      </c>
      <c r="P916" t="s">
        <v>8</v>
      </c>
      <c r="Q916" s="4"/>
      <c r="R916" s="1">
        <v>44934</v>
      </c>
      <c r="S916" s="1">
        <v>44934</v>
      </c>
      <c r="T916" s="1">
        <v>44965</v>
      </c>
      <c r="U916" s="1">
        <v>44934</v>
      </c>
      <c r="V916" s="5">
        <v>8.611111111111111E-2</v>
      </c>
      <c r="W916">
        <v>31</v>
      </c>
      <c r="X916" s="6">
        <v>0</v>
      </c>
      <c r="Y916" s="6">
        <v>0</v>
      </c>
      <c r="Z916" s="6">
        <v>-6.4581628333333345</v>
      </c>
      <c r="AA916" s="6">
        <v>-6.4581628333333345</v>
      </c>
      <c r="AB916">
        <v>0</v>
      </c>
      <c r="AC916">
        <v>0</v>
      </c>
      <c r="AD916" s="7">
        <v>18292.2</v>
      </c>
      <c r="AE916" s="13">
        <v>4.1000000000000003E-3</v>
      </c>
      <c r="AF916" s="8">
        <v>0</v>
      </c>
      <c r="AG916" s="6">
        <v>0</v>
      </c>
      <c r="AH916" s="6">
        <v>0</v>
      </c>
      <c r="AI916" s="9">
        <v>-6.4581628333333345</v>
      </c>
      <c r="AJ916" t="s">
        <v>6</v>
      </c>
      <c r="AO916" s="9">
        <f t="shared" si="286"/>
        <v>-6.4581628333333345</v>
      </c>
      <c r="AP916" s="37">
        <f t="shared" si="285"/>
        <v>-6.4581628333333345</v>
      </c>
      <c r="AQ916" s="9">
        <f t="shared" si="287"/>
        <v>-6.4581628333333345</v>
      </c>
      <c r="AT916" s="10"/>
      <c r="BU916" s="1"/>
      <c r="CC916" s="11"/>
      <c r="CD916" s="11"/>
    </row>
    <row r="917" spans="1:82" ht="15" customHeight="1" x14ac:dyDescent="0.25">
      <c r="A917">
        <v>28929</v>
      </c>
      <c r="B917" t="s">
        <v>936</v>
      </c>
      <c r="C917" t="s">
        <v>937</v>
      </c>
      <c r="D917">
        <v>30942</v>
      </c>
      <c r="E917" t="s">
        <v>127</v>
      </c>
      <c r="F917" t="s">
        <v>3</v>
      </c>
      <c r="G917" t="s">
        <v>4</v>
      </c>
      <c r="H917" t="s">
        <v>193</v>
      </c>
      <c r="I917" s="1"/>
      <c r="J917" s="1">
        <v>44965</v>
      </c>
      <c r="K917" s="1">
        <v>44993</v>
      </c>
      <c r="L917" s="1">
        <v>44965</v>
      </c>
      <c r="M917" s="2">
        <v>15927.4</v>
      </c>
      <c r="N917" t="s">
        <v>6</v>
      </c>
      <c r="O917">
        <v>4.1000000000000003E-3</v>
      </c>
      <c r="P917" t="s">
        <v>8</v>
      </c>
      <c r="Q917" s="4"/>
      <c r="R917" s="1">
        <v>44965</v>
      </c>
      <c r="S917" s="1">
        <v>44965</v>
      </c>
      <c r="T917" s="1">
        <v>44993</v>
      </c>
      <c r="U917" s="1">
        <v>44965</v>
      </c>
      <c r="V917" s="5">
        <v>7.7777777777777779E-2</v>
      </c>
      <c r="W917">
        <v>28</v>
      </c>
      <c r="X917" s="6">
        <v>0</v>
      </c>
      <c r="Y917" s="6">
        <v>0</v>
      </c>
      <c r="Z917" s="6">
        <v>-5.0790708888888894</v>
      </c>
      <c r="AA917" s="6">
        <v>-5.0790708888888894</v>
      </c>
      <c r="AB917">
        <v>0</v>
      </c>
      <c r="AC917">
        <v>0</v>
      </c>
      <c r="AD917" s="7">
        <v>15927.4</v>
      </c>
      <c r="AE917" s="13">
        <v>4.1000000000000003E-3</v>
      </c>
      <c r="AF917" s="8">
        <v>0</v>
      </c>
      <c r="AG917" s="6">
        <v>0</v>
      </c>
      <c r="AH917" s="6">
        <v>0</v>
      </c>
      <c r="AI917" s="9">
        <v>-5.0790708888888894</v>
      </c>
      <c r="AJ917" t="s">
        <v>6</v>
      </c>
      <c r="AO917" s="9">
        <f t="shared" si="286"/>
        <v>-5.0790708888888894</v>
      </c>
      <c r="AP917" s="37">
        <f t="shared" si="285"/>
        <v>-5.0790708888888894</v>
      </c>
      <c r="AQ917" s="9">
        <f t="shared" si="287"/>
        <v>-5.0790708888888894</v>
      </c>
      <c r="AT917" s="10"/>
      <c r="BU917" s="1"/>
      <c r="CC917" s="11"/>
      <c r="CD917" s="11"/>
    </row>
    <row r="918" spans="1:82" ht="15" customHeight="1" x14ac:dyDescent="0.25">
      <c r="A918">
        <v>28930</v>
      </c>
      <c r="B918" t="s">
        <v>936</v>
      </c>
      <c r="C918" t="s">
        <v>937</v>
      </c>
      <c r="D918">
        <v>30942</v>
      </c>
      <c r="E918" t="s">
        <v>127</v>
      </c>
      <c r="F918" t="s">
        <v>3</v>
      </c>
      <c r="G918" t="s">
        <v>4</v>
      </c>
      <c r="H918" t="s">
        <v>193</v>
      </c>
      <c r="I918" s="1"/>
      <c r="J918" s="1">
        <v>44993</v>
      </c>
      <c r="K918" s="1">
        <v>45024</v>
      </c>
      <c r="L918" s="1">
        <v>44993</v>
      </c>
      <c r="M918" s="2">
        <v>13560.14</v>
      </c>
      <c r="N918" t="s">
        <v>6</v>
      </c>
      <c r="O918">
        <v>4.1000000000000003E-3</v>
      </c>
      <c r="P918" t="s">
        <v>8</v>
      </c>
      <c r="Q918" s="4"/>
      <c r="R918" s="1">
        <v>44993</v>
      </c>
      <c r="S918" s="1">
        <v>44993</v>
      </c>
      <c r="T918" s="1">
        <v>45024</v>
      </c>
      <c r="U918" s="1">
        <v>44993</v>
      </c>
      <c r="V918" s="5">
        <v>8.611111111111111E-2</v>
      </c>
      <c r="W918">
        <v>31</v>
      </c>
      <c r="X918" s="6">
        <v>0</v>
      </c>
      <c r="Y918" s="6">
        <v>0</v>
      </c>
      <c r="Z918" s="6">
        <v>-4.7874827611111117</v>
      </c>
      <c r="AA918" s="6">
        <v>-4.7874827611111117</v>
      </c>
      <c r="AB918">
        <v>0</v>
      </c>
      <c r="AC918">
        <v>0</v>
      </c>
      <c r="AD918" s="7">
        <v>13560.14</v>
      </c>
      <c r="AE918" s="13">
        <v>4.1000000000000003E-3</v>
      </c>
      <c r="AF918" s="8">
        <v>0</v>
      </c>
      <c r="AG918" s="6">
        <v>0</v>
      </c>
      <c r="AH918" s="6">
        <v>0</v>
      </c>
      <c r="AI918" s="9">
        <v>-4.7874827611111117</v>
      </c>
      <c r="AJ918" t="s">
        <v>6</v>
      </c>
      <c r="AO918" s="9">
        <f t="shared" si="286"/>
        <v>-4.7874827611111117</v>
      </c>
      <c r="AP918" s="37">
        <f t="shared" si="285"/>
        <v>-4.7874827611111117</v>
      </c>
      <c r="AQ918" s="9">
        <f t="shared" si="287"/>
        <v>-4.7874827611111117</v>
      </c>
      <c r="AT918" s="10"/>
      <c r="BU918" s="1"/>
      <c r="CC918" s="11"/>
      <c r="CD918" s="11"/>
    </row>
    <row r="919" spans="1:82" ht="15" customHeight="1" x14ac:dyDescent="0.25">
      <c r="A919">
        <v>28931</v>
      </c>
      <c r="B919" t="s">
        <v>936</v>
      </c>
      <c r="C919" t="s">
        <v>937</v>
      </c>
      <c r="D919">
        <v>30942</v>
      </c>
      <c r="E919" t="s">
        <v>127</v>
      </c>
      <c r="F919" t="s">
        <v>3</v>
      </c>
      <c r="G919" t="s">
        <v>4</v>
      </c>
      <c r="H919" t="s">
        <v>193</v>
      </c>
      <c r="I919" s="1"/>
      <c r="J919" s="1">
        <v>45024</v>
      </c>
      <c r="K919" s="1">
        <v>45054</v>
      </c>
      <c r="L919" s="1">
        <v>45024</v>
      </c>
      <c r="M919" s="2">
        <v>11190.41</v>
      </c>
      <c r="N919" t="s">
        <v>6</v>
      </c>
      <c r="O919">
        <v>4.1000000000000003E-3</v>
      </c>
      <c r="P919" t="s">
        <v>8</v>
      </c>
      <c r="Q919" s="4"/>
      <c r="R919" s="1">
        <v>45024</v>
      </c>
      <c r="S919" s="1">
        <v>45024</v>
      </c>
      <c r="T919" s="1">
        <v>45054</v>
      </c>
      <c r="U919" s="1">
        <v>45024</v>
      </c>
      <c r="V919" s="5">
        <v>8.3333333333333329E-2</v>
      </c>
      <c r="W919">
        <v>30</v>
      </c>
      <c r="X919" s="6">
        <v>0</v>
      </c>
      <c r="Y919" s="6">
        <v>0</v>
      </c>
      <c r="Z919" s="6">
        <v>-3.8233900833333334</v>
      </c>
      <c r="AA919" s="6">
        <v>-3.8233900833333334</v>
      </c>
      <c r="AB919">
        <v>0</v>
      </c>
      <c r="AC919">
        <v>0</v>
      </c>
      <c r="AD919" s="7">
        <v>11190.41</v>
      </c>
      <c r="AE919" s="13">
        <v>4.1000000000000003E-3</v>
      </c>
      <c r="AF919" s="8">
        <v>0</v>
      </c>
      <c r="AG919" s="6">
        <v>0</v>
      </c>
      <c r="AH919" s="6">
        <v>0</v>
      </c>
      <c r="AI919" s="9">
        <v>-3.8233900833333334</v>
      </c>
      <c r="AJ919" t="s">
        <v>6</v>
      </c>
      <c r="AO919" s="9">
        <f t="shared" si="286"/>
        <v>-3.8233900833333334</v>
      </c>
      <c r="AP919" s="37">
        <f t="shared" si="285"/>
        <v>-3.8233900833333334</v>
      </c>
      <c r="AQ919" s="9">
        <f t="shared" si="287"/>
        <v>-3.8233900833333334</v>
      </c>
      <c r="AT919" s="10"/>
      <c r="BU919" s="1"/>
      <c r="CC919" s="11"/>
      <c r="CD919" s="11"/>
    </row>
    <row r="920" spans="1:82" ht="15" customHeight="1" x14ac:dyDescent="0.25">
      <c r="A920">
        <v>28932</v>
      </c>
      <c r="B920" t="s">
        <v>936</v>
      </c>
      <c r="C920" t="s">
        <v>937</v>
      </c>
      <c r="D920">
        <v>30942</v>
      </c>
      <c r="E920" t="s">
        <v>127</v>
      </c>
      <c r="F920" t="s">
        <v>3</v>
      </c>
      <c r="G920" t="s">
        <v>4</v>
      </c>
      <c r="H920" t="s">
        <v>193</v>
      </c>
      <c r="I920" s="1"/>
      <c r="J920" s="1">
        <v>45054</v>
      </c>
      <c r="K920" s="1">
        <v>45085</v>
      </c>
      <c r="L920" s="1">
        <v>45054</v>
      </c>
      <c r="M920" s="2">
        <v>8818.2199999999993</v>
      </c>
      <c r="N920" t="s">
        <v>6</v>
      </c>
      <c r="O920">
        <v>4.1000000000000003E-3</v>
      </c>
      <c r="P920" t="s">
        <v>8</v>
      </c>
      <c r="Q920" s="4"/>
      <c r="R920" s="1">
        <v>45054</v>
      </c>
      <c r="S920" s="1">
        <v>45054</v>
      </c>
      <c r="T920" s="1">
        <v>45085</v>
      </c>
      <c r="U920" s="1">
        <v>45054</v>
      </c>
      <c r="V920" s="5">
        <v>8.611111111111111E-2</v>
      </c>
      <c r="W920">
        <v>31</v>
      </c>
      <c r="X920" s="6">
        <v>0</v>
      </c>
      <c r="Y920" s="6">
        <v>0</v>
      </c>
      <c r="Z920" s="6">
        <v>-3.1133215611111109</v>
      </c>
      <c r="AA920" s="6">
        <v>-3.1133215611111109</v>
      </c>
      <c r="AB920">
        <v>0</v>
      </c>
      <c r="AC920">
        <v>0</v>
      </c>
      <c r="AD920" s="7">
        <v>8818.2199999999993</v>
      </c>
      <c r="AE920" s="13">
        <v>4.1000000000000003E-3</v>
      </c>
      <c r="AF920" s="8">
        <v>0</v>
      </c>
      <c r="AG920" s="6">
        <v>0</v>
      </c>
      <c r="AH920" s="6">
        <v>0</v>
      </c>
      <c r="AI920" s="9">
        <v>-3.1133215611111109</v>
      </c>
      <c r="AJ920" t="s">
        <v>6</v>
      </c>
      <c r="AO920" s="9">
        <f t="shared" si="286"/>
        <v>-3.1133215611111109</v>
      </c>
      <c r="AP920" s="37">
        <f t="shared" si="285"/>
        <v>-3.1133215611111109</v>
      </c>
      <c r="AQ920" s="9">
        <f t="shared" si="287"/>
        <v>-3.1133215611111109</v>
      </c>
      <c r="AT920" s="10"/>
      <c r="BU920" s="1"/>
      <c r="CC920" s="11"/>
      <c r="CD920" s="11"/>
    </row>
    <row r="921" spans="1:82" ht="15" customHeight="1" x14ac:dyDescent="0.25">
      <c r="A921">
        <v>29116</v>
      </c>
      <c r="B921" t="s">
        <v>938</v>
      </c>
      <c r="C921" t="s">
        <v>939</v>
      </c>
      <c r="D921">
        <v>30944</v>
      </c>
      <c r="E921" t="s">
        <v>127</v>
      </c>
      <c r="F921" t="s">
        <v>3</v>
      </c>
      <c r="G921" t="s">
        <v>4</v>
      </c>
      <c r="H921" t="s">
        <v>193</v>
      </c>
      <c r="I921" s="1"/>
      <c r="J921" s="1">
        <v>44944</v>
      </c>
      <c r="K921" s="1">
        <v>44975</v>
      </c>
      <c r="L921" s="1">
        <v>44944</v>
      </c>
      <c r="M921" s="2">
        <v>6159.34</v>
      </c>
      <c r="N921" t="s">
        <v>6</v>
      </c>
      <c r="O921">
        <v>1.7999999999999999E-2</v>
      </c>
      <c r="P921" t="s">
        <v>8</v>
      </c>
      <c r="Q921" s="4"/>
      <c r="R921" s="1">
        <v>44944</v>
      </c>
      <c r="S921" s="1">
        <v>44944</v>
      </c>
      <c r="T921" s="1">
        <v>44975</v>
      </c>
      <c r="U921" s="1">
        <v>44944</v>
      </c>
      <c r="V921" s="5">
        <v>8.611111111111111E-2</v>
      </c>
      <c r="W921">
        <v>31</v>
      </c>
      <c r="X921" s="6">
        <v>0</v>
      </c>
      <c r="Y921" s="6">
        <v>0</v>
      </c>
      <c r="Z921" s="6">
        <v>-9.5469769999999983</v>
      </c>
      <c r="AA921" s="6">
        <v>-9.5469769999999983</v>
      </c>
      <c r="AB921">
        <v>0</v>
      </c>
      <c r="AC921">
        <v>0</v>
      </c>
      <c r="AD921" s="7">
        <v>6159.34</v>
      </c>
      <c r="AE921" s="13">
        <v>1.7999999999999999E-2</v>
      </c>
      <c r="AF921" s="8">
        <v>0</v>
      </c>
      <c r="AG921" s="6">
        <v>0</v>
      </c>
      <c r="AH921" s="6">
        <v>0</v>
      </c>
      <c r="AI921" s="9">
        <v>-9.5469769999999983</v>
      </c>
      <c r="AJ921" t="s">
        <v>6</v>
      </c>
      <c r="AO921" s="9">
        <f t="shared" si="286"/>
        <v>-9.5469769999999983</v>
      </c>
      <c r="AP921" s="37">
        <f t="shared" si="285"/>
        <v>-9.5469769999999983</v>
      </c>
      <c r="AQ921" s="9">
        <f t="shared" si="287"/>
        <v>-9.5469769999999983</v>
      </c>
      <c r="AT921" s="10"/>
      <c r="BU921" s="1"/>
      <c r="CC921" s="11"/>
      <c r="CD921" s="11"/>
    </row>
    <row r="922" spans="1:82" ht="15" customHeight="1" x14ac:dyDescent="0.25">
      <c r="A922">
        <v>29117</v>
      </c>
      <c r="B922" t="s">
        <v>938</v>
      </c>
      <c r="C922" t="s">
        <v>939</v>
      </c>
      <c r="D922">
        <v>30944</v>
      </c>
      <c r="E922" t="s">
        <v>127</v>
      </c>
      <c r="F922" t="s">
        <v>3</v>
      </c>
      <c r="G922" t="s">
        <v>4</v>
      </c>
      <c r="H922" t="s">
        <v>193</v>
      </c>
      <c r="I922" s="1"/>
      <c r="J922" s="1">
        <v>44975</v>
      </c>
      <c r="K922" s="1">
        <v>45003</v>
      </c>
      <c r="L922" s="1">
        <v>44975</v>
      </c>
      <c r="M922" s="2">
        <v>5735.81</v>
      </c>
      <c r="N922" t="s">
        <v>6</v>
      </c>
      <c r="O922">
        <v>1.7999999999999999E-2</v>
      </c>
      <c r="P922" t="s">
        <v>8</v>
      </c>
      <c r="Q922" s="4"/>
      <c r="R922" s="1">
        <v>44975</v>
      </c>
      <c r="S922" s="1">
        <v>44975</v>
      </c>
      <c r="T922" s="1">
        <v>45003</v>
      </c>
      <c r="U922" s="1">
        <v>44975</v>
      </c>
      <c r="V922" s="5">
        <v>7.7777777777777779E-2</v>
      </c>
      <c r="W922">
        <v>28</v>
      </c>
      <c r="X922" s="6">
        <v>0</v>
      </c>
      <c r="Y922" s="6">
        <v>0</v>
      </c>
      <c r="Z922" s="6">
        <v>-8.0301340000000003</v>
      </c>
      <c r="AA922" s="6">
        <v>-8.0301340000000003</v>
      </c>
      <c r="AB922">
        <v>0</v>
      </c>
      <c r="AC922">
        <v>0</v>
      </c>
      <c r="AD922" s="7">
        <v>5735.81</v>
      </c>
      <c r="AE922" s="13">
        <v>1.7999999999999999E-2</v>
      </c>
      <c r="AF922" s="8">
        <v>0</v>
      </c>
      <c r="AG922" s="6">
        <v>0</v>
      </c>
      <c r="AH922" s="6">
        <v>0</v>
      </c>
      <c r="AI922" s="9">
        <v>-8.0301340000000003</v>
      </c>
      <c r="AJ922" t="s">
        <v>6</v>
      </c>
      <c r="AO922" s="9">
        <f t="shared" si="286"/>
        <v>-8.0301340000000003</v>
      </c>
      <c r="AP922" s="37">
        <f t="shared" si="285"/>
        <v>-8.0301340000000003</v>
      </c>
      <c r="AQ922" s="9">
        <f t="shared" si="287"/>
        <v>-8.0301340000000003</v>
      </c>
      <c r="AT922" s="10"/>
      <c r="BU922" s="1"/>
      <c r="CC922" s="11"/>
      <c r="CD922" s="11"/>
    </row>
    <row r="923" spans="1:82" ht="15" customHeight="1" x14ac:dyDescent="0.25">
      <c r="A923">
        <v>29118</v>
      </c>
      <c r="B923" t="s">
        <v>938</v>
      </c>
      <c r="C923" t="s">
        <v>939</v>
      </c>
      <c r="D923">
        <v>30944</v>
      </c>
      <c r="E923" t="s">
        <v>127</v>
      </c>
      <c r="F923" t="s">
        <v>3</v>
      </c>
      <c r="G923" t="s">
        <v>4</v>
      </c>
      <c r="H923" t="s">
        <v>193</v>
      </c>
      <c r="I923" s="1"/>
      <c r="J923" s="1">
        <v>45003</v>
      </c>
      <c r="K923" s="1">
        <v>45034</v>
      </c>
      <c r="L923" s="1">
        <v>45003</v>
      </c>
      <c r="M923" s="2">
        <v>5308.37</v>
      </c>
      <c r="N923" t="s">
        <v>6</v>
      </c>
      <c r="O923">
        <v>1.7999999999999999E-2</v>
      </c>
      <c r="P923" t="s">
        <v>8</v>
      </c>
      <c r="Q923" s="4"/>
      <c r="R923" s="1">
        <v>45003</v>
      </c>
      <c r="S923" s="1">
        <v>45003</v>
      </c>
      <c r="T923" s="1">
        <v>45034</v>
      </c>
      <c r="U923" s="1">
        <v>45003</v>
      </c>
      <c r="V923" s="5">
        <v>8.611111111111111E-2</v>
      </c>
      <c r="W923">
        <v>31</v>
      </c>
      <c r="X923" s="6">
        <v>0</v>
      </c>
      <c r="Y923" s="6">
        <v>0</v>
      </c>
      <c r="Z923" s="6">
        <v>-8.2279734999999992</v>
      </c>
      <c r="AA923" s="6">
        <v>-8.2279734999999992</v>
      </c>
      <c r="AB923">
        <v>0</v>
      </c>
      <c r="AC923">
        <v>0</v>
      </c>
      <c r="AD923" s="7">
        <v>5308.37</v>
      </c>
      <c r="AE923" s="13">
        <v>1.7999999999999999E-2</v>
      </c>
      <c r="AF923" s="8">
        <v>0</v>
      </c>
      <c r="AG923" s="6">
        <v>0</v>
      </c>
      <c r="AH923" s="6">
        <v>0</v>
      </c>
      <c r="AI923" s="9">
        <v>-8.2279734999999992</v>
      </c>
      <c r="AJ923" t="s">
        <v>6</v>
      </c>
      <c r="AO923" s="9">
        <f t="shared" si="286"/>
        <v>-8.2279734999999992</v>
      </c>
      <c r="AP923" s="37">
        <f t="shared" si="285"/>
        <v>-8.2279734999999992</v>
      </c>
      <c r="AQ923" s="9">
        <f t="shared" si="287"/>
        <v>-8.2279734999999992</v>
      </c>
      <c r="AT923" s="10"/>
      <c r="BU923" s="1"/>
      <c r="CC923" s="11"/>
      <c r="CD923" s="11"/>
    </row>
    <row r="924" spans="1:82" ht="15" customHeight="1" x14ac:dyDescent="0.25">
      <c r="A924">
        <v>29119</v>
      </c>
      <c r="B924" t="s">
        <v>938</v>
      </c>
      <c r="C924" t="s">
        <v>939</v>
      </c>
      <c r="D924">
        <v>30944</v>
      </c>
      <c r="E924" t="s">
        <v>127</v>
      </c>
      <c r="F924" t="s">
        <v>3</v>
      </c>
      <c r="G924" t="s">
        <v>4</v>
      </c>
      <c r="H924" t="s">
        <v>193</v>
      </c>
      <c r="I924" s="1"/>
      <c r="J924" s="1">
        <v>45034</v>
      </c>
      <c r="K924" s="1">
        <v>45064</v>
      </c>
      <c r="L924" s="1">
        <v>45034</v>
      </c>
      <c r="M924" s="2">
        <v>4876.97</v>
      </c>
      <c r="N924" t="s">
        <v>6</v>
      </c>
      <c r="O924">
        <v>1.7999999999999999E-2</v>
      </c>
      <c r="P924" t="s">
        <v>8</v>
      </c>
      <c r="Q924" s="4"/>
      <c r="R924" s="1">
        <v>45034</v>
      </c>
      <c r="S924" s="1">
        <v>45034</v>
      </c>
      <c r="T924" s="1">
        <v>45064</v>
      </c>
      <c r="U924" s="1">
        <v>45034</v>
      </c>
      <c r="V924" s="5">
        <v>8.3333333333333329E-2</v>
      </c>
      <c r="W924">
        <v>30</v>
      </c>
      <c r="X924" s="6">
        <v>0</v>
      </c>
      <c r="Y924" s="6">
        <v>0</v>
      </c>
      <c r="Z924" s="6">
        <v>-7.315455</v>
      </c>
      <c r="AA924" s="6">
        <v>-7.315455</v>
      </c>
      <c r="AB924">
        <v>0</v>
      </c>
      <c r="AC924">
        <v>0</v>
      </c>
      <c r="AD924" s="7">
        <v>4876.97</v>
      </c>
      <c r="AE924" s="13">
        <v>1.7999999999999999E-2</v>
      </c>
      <c r="AF924" s="8">
        <v>0</v>
      </c>
      <c r="AG924" s="6">
        <v>0</v>
      </c>
      <c r="AH924" s="6">
        <v>0</v>
      </c>
      <c r="AI924" s="9">
        <v>-7.315455</v>
      </c>
      <c r="AJ924" t="s">
        <v>6</v>
      </c>
      <c r="AO924" s="9">
        <f t="shared" si="286"/>
        <v>-7.315455</v>
      </c>
      <c r="AP924" s="37">
        <f t="shared" si="285"/>
        <v>-7.315455</v>
      </c>
      <c r="AQ924" s="9">
        <f t="shared" si="287"/>
        <v>-7.315455</v>
      </c>
      <c r="AT924" s="10"/>
      <c r="BU924" s="1"/>
      <c r="CC924" s="11"/>
      <c r="CD924" s="11"/>
    </row>
    <row r="925" spans="1:82" ht="15" customHeight="1" x14ac:dyDescent="0.25">
      <c r="A925">
        <v>29120</v>
      </c>
      <c r="B925" t="s">
        <v>938</v>
      </c>
      <c r="C925" t="s">
        <v>939</v>
      </c>
      <c r="D925">
        <v>30944</v>
      </c>
      <c r="E925" t="s">
        <v>127</v>
      </c>
      <c r="F925" t="s">
        <v>3</v>
      </c>
      <c r="G925" t="s">
        <v>4</v>
      </c>
      <c r="H925" t="s">
        <v>193</v>
      </c>
      <c r="I925" s="1"/>
      <c r="J925" s="1">
        <v>45064</v>
      </c>
      <c r="K925" s="1">
        <v>45095</v>
      </c>
      <c r="L925" s="1">
        <v>45064</v>
      </c>
      <c r="M925" s="2">
        <v>4441.58</v>
      </c>
      <c r="N925" t="s">
        <v>6</v>
      </c>
      <c r="O925">
        <v>1.7999999999999999E-2</v>
      </c>
      <c r="P925" t="s">
        <v>8</v>
      </c>
      <c r="Q925" s="4"/>
      <c r="R925" s="1">
        <v>45064</v>
      </c>
      <c r="S925" s="1">
        <v>45064</v>
      </c>
      <c r="T925" s="1">
        <v>45095</v>
      </c>
      <c r="U925" s="1">
        <v>45064</v>
      </c>
      <c r="V925" s="5">
        <v>8.611111111111111E-2</v>
      </c>
      <c r="W925">
        <v>31</v>
      </c>
      <c r="X925" s="6">
        <v>0</v>
      </c>
      <c r="Y925" s="6">
        <v>0</v>
      </c>
      <c r="Z925" s="6">
        <v>-6.8844489999999992</v>
      </c>
      <c r="AA925" s="6">
        <v>-6.8844489999999992</v>
      </c>
      <c r="AB925">
        <v>0</v>
      </c>
      <c r="AC925">
        <v>0</v>
      </c>
      <c r="AD925" s="7">
        <v>4441.58</v>
      </c>
      <c r="AE925" s="13">
        <v>1.7999999999999999E-2</v>
      </c>
      <c r="AF925" s="8">
        <v>0</v>
      </c>
      <c r="AG925" s="6">
        <v>0</v>
      </c>
      <c r="AH925" s="6">
        <v>0</v>
      </c>
      <c r="AI925" s="9">
        <v>-6.8844489999999992</v>
      </c>
      <c r="AJ925" t="s">
        <v>6</v>
      </c>
      <c r="AO925" s="9">
        <f t="shared" si="286"/>
        <v>-6.8844489999999992</v>
      </c>
      <c r="AP925" s="37">
        <f t="shared" si="285"/>
        <v>-6.8844489999999992</v>
      </c>
      <c r="AQ925" s="9">
        <f t="shared" si="287"/>
        <v>-6.8844489999999992</v>
      </c>
      <c r="AT925" s="10"/>
      <c r="BU925" s="1"/>
      <c r="CC925" s="11"/>
      <c r="CD925" s="11"/>
    </row>
    <row r="926" spans="1:82" ht="15" customHeight="1" x14ac:dyDescent="0.25">
      <c r="A926">
        <v>29380</v>
      </c>
      <c r="B926" t="s">
        <v>940</v>
      </c>
      <c r="C926" t="s">
        <v>941</v>
      </c>
      <c r="D926">
        <v>30945</v>
      </c>
      <c r="E926" t="s">
        <v>127</v>
      </c>
      <c r="F926" t="s">
        <v>3</v>
      </c>
      <c r="G926" t="s">
        <v>4</v>
      </c>
      <c r="H926" t="s">
        <v>42</v>
      </c>
      <c r="I926" s="1"/>
      <c r="J926" s="1">
        <v>44941</v>
      </c>
      <c r="K926" s="1">
        <v>44972</v>
      </c>
      <c r="L926" s="1">
        <v>44941</v>
      </c>
      <c r="M926" s="2">
        <v>86528.86</v>
      </c>
      <c r="N926" t="s">
        <v>6</v>
      </c>
      <c r="O926">
        <v>5.5999999999999999E-3</v>
      </c>
      <c r="P926" t="s">
        <v>8</v>
      </c>
      <c r="Q926" s="4"/>
      <c r="R926" s="1">
        <v>44941</v>
      </c>
      <c r="S926" s="1">
        <v>44941</v>
      </c>
      <c r="T926" s="1">
        <v>44972</v>
      </c>
      <c r="U926" s="1">
        <v>44941</v>
      </c>
      <c r="V926" s="5">
        <v>8.611111111111111E-2</v>
      </c>
      <c r="W926">
        <v>31</v>
      </c>
      <c r="X926" s="6">
        <v>0</v>
      </c>
      <c r="Y926" s="6">
        <v>0</v>
      </c>
      <c r="Z926" s="6">
        <v>-41.726139155555558</v>
      </c>
      <c r="AA926" s="6">
        <v>-41.726139155555558</v>
      </c>
      <c r="AB926">
        <v>0</v>
      </c>
      <c r="AC926">
        <v>0</v>
      </c>
      <c r="AD926" s="7">
        <v>86528.86</v>
      </c>
      <c r="AE926" s="13">
        <v>5.5999999999999999E-3</v>
      </c>
      <c r="AF926" s="8">
        <v>0</v>
      </c>
      <c r="AG926" s="6">
        <v>0</v>
      </c>
      <c r="AH926" s="6">
        <v>0</v>
      </c>
      <c r="AI926" s="9">
        <v>-41.726139155555558</v>
      </c>
      <c r="AJ926" t="s">
        <v>6</v>
      </c>
      <c r="AO926" s="9">
        <f t="shared" si="286"/>
        <v>-41.726139155555558</v>
      </c>
      <c r="AP926" s="37">
        <f t="shared" si="285"/>
        <v>-41.726139155555558</v>
      </c>
      <c r="AQ926" s="9">
        <f t="shared" si="287"/>
        <v>-41.726139155555558</v>
      </c>
      <c r="AT926" s="10"/>
      <c r="BU926" s="1"/>
      <c r="CC926" s="11"/>
      <c r="CD926" s="11"/>
    </row>
    <row r="927" spans="1:82" ht="15" customHeight="1" x14ac:dyDescent="0.25">
      <c r="A927">
        <v>29381</v>
      </c>
      <c r="B927" t="s">
        <v>940</v>
      </c>
      <c r="C927" t="s">
        <v>941</v>
      </c>
      <c r="D927">
        <v>30945</v>
      </c>
      <c r="E927" t="s">
        <v>127</v>
      </c>
      <c r="F927" t="s">
        <v>3</v>
      </c>
      <c r="G927" t="s">
        <v>4</v>
      </c>
      <c r="H927" t="s">
        <v>42</v>
      </c>
      <c r="I927" s="1"/>
      <c r="J927" s="1">
        <v>44972</v>
      </c>
      <c r="K927" s="1">
        <v>45000</v>
      </c>
      <c r="L927" s="1">
        <v>44972</v>
      </c>
      <c r="M927" s="2">
        <v>82200.11</v>
      </c>
      <c r="N927" t="s">
        <v>6</v>
      </c>
      <c r="O927">
        <v>5.5999999999999999E-3</v>
      </c>
      <c r="P927" t="s">
        <v>8</v>
      </c>
      <c r="Q927" s="4"/>
      <c r="R927" s="1">
        <v>44972</v>
      </c>
      <c r="S927" s="1">
        <v>44972</v>
      </c>
      <c r="T927" s="1">
        <v>45000</v>
      </c>
      <c r="U927" s="1">
        <v>44972</v>
      </c>
      <c r="V927" s="5">
        <v>7.7777777777777779E-2</v>
      </c>
      <c r="W927">
        <v>28</v>
      </c>
      <c r="X927" s="6">
        <v>0</v>
      </c>
      <c r="Y927" s="6">
        <v>0</v>
      </c>
      <c r="Z927" s="6">
        <v>-35.802714577777778</v>
      </c>
      <c r="AA927" s="6">
        <v>-35.802714577777778</v>
      </c>
      <c r="AB927">
        <v>0</v>
      </c>
      <c r="AC927">
        <v>0</v>
      </c>
      <c r="AD927" s="7">
        <v>82200.11</v>
      </c>
      <c r="AE927" s="13">
        <v>5.5999999999999999E-3</v>
      </c>
      <c r="AF927" s="8">
        <v>0</v>
      </c>
      <c r="AG927" s="6">
        <v>0</v>
      </c>
      <c r="AH927" s="6">
        <v>0</v>
      </c>
      <c r="AI927" s="9">
        <v>-35.802714577777778</v>
      </c>
      <c r="AJ927" t="s">
        <v>6</v>
      </c>
      <c r="AO927" s="9">
        <f t="shared" si="286"/>
        <v>-35.802714577777778</v>
      </c>
      <c r="AP927" s="37">
        <f t="shared" si="285"/>
        <v>-35.802714577777778</v>
      </c>
      <c r="AQ927" s="9">
        <f t="shared" si="287"/>
        <v>-35.802714577777778</v>
      </c>
      <c r="AT927" s="10"/>
      <c r="BU927" s="1"/>
      <c r="CC927" s="11"/>
      <c r="CD927" s="11"/>
    </row>
    <row r="928" spans="1:82" ht="15" customHeight="1" x14ac:dyDescent="0.25">
      <c r="A928">
        <v>29382</v>
      </c>
      <c r="B928" t="s">
        <v>940</v>
      </c>
      <c r="C928" t="s">
        <v>941</v>
      </c>
      <c r="D928">
        <v>30945</v>
      </c>
      <c r="E928" t="s">
        <v>127</v>
      </c>
      <c r="F928" t="s">
        <v>3</v>
      </c>
      <c r="G928" t="s">
        <v>4</v>
      </c>
      <c r="H928" t="s">
        <v>42</v>
      </c>
      <c r="I928" s="1"/>
      <c r="J928" s="1">
        <v>45000</v>
      </c>
      <c r="K928" s="1">
        <v>45031</v>
      </c>
      <c r="L928" s="1">
        <v>45000</v>
      </c>
      <c r="M928" s="2">
        <v>77867.520000000004</v>
      </c>
      <c r="N928" t="s">
        <v>6</v>
      </c>
      <c r="O928">
        <v>5.5999999999999999E-3</v>
      </c>
      <c r="P928" t="s">
        <v>8</v>
      </c>
      <c r="Q928" s="4"/>
      <c r="R928" s="1">
        <v>45000</v>
      </c>
      <c r="S928" s="1">
        <v>45000</v>
      </c>
      <c r="T928" s="1">
        <v>45031</v>
      </c>
      <c r="U928" s="1">
        <v>45000</v>
      </c>
      <c r="V928" s="5">
        <v>8.611111111111111E-2</v>
      </c>
      <c r="W928">
        <v>31</v>
      </c>
      <c r="X928" s="6">
        <v>0</v>
      </c>
      <c r="Y928" s="6">
        <v>0</v>
      </c>
      <c r="Z928" s="6">
        <v>-37.549448533333333</v>
      </c>
      <c r="AA928" s="6">
        <v>-37.549448533333333</v>
      </c>
      <c r="AB928">
        <v>0</v>
      </c>
      <c r="AC928">
        <v>0</v>
      </c>
      <c r="AD928" s="7">
        <v>77867.520000000004</v>
      </c>
      <c r="AE928" s="13">
        <v>5.5999999999999999E-3</v>
      </c>
      <c r="AF928" s="8">
        <v>0</v>
      </c>
      <c r="AG928" s="6">
        <v>0</v>
      </c>
      <c r="AH928" s="6">
        <v>0</v>
      </c>
      <c r="AI928" s="9">
        <v>-37.549448533333333</v>
      </c>
      <c r="AJ928" t="s">
        <v>6</v>
      </c>
      <c r="AO928" s="9">
        <f t="shared" si="286"/>
        <v>-37.549448533333333</v>
      </c>
      <c r="AP928" s="37">
        <f t="shared" si="285"/>
        <v>-37.549448533333333</v>
      </c>
      <c r="AQ928" s="9">
        <f t="shared" si="287"/>
        <v>-37.549448533333333</v>
      </c>
      <c r="AT928" s="10"/>
      <c r="BU928" s="1"/>
      <c r="CC928" s="11"/>
      <c r="CD928" s="11"/>
    </row>
    <row r="929" spans="1:82" ht="15" customHeight="1" x14ac:dyDescent="0.25">
      <c r="A929">
        <v>29383</v>
      </c>
      <c r="B929" t="s">
        <v>940</v>
      </c>
      <c r="C929" t="s">
        <v>941</v>
      </c>
      <c r="D929">
        <v>30945</v>
      </c>
      <c r="E929" t="s">
        <v>127</v>
      </c>
      <c r="F929" t="s">
        <v>3</v>
      </c>
      <c r="G929" t="s">
        <v>4</v>
      </c>
      <c r="H929" t="s">
        <v>42</v>
      </c>
      <c r="I929" s="1"/>
      <c r="J929" s="1">
        <v>45031</v>
      </c>
      <c r="K929" s="1">
        <v>45061</v>
      </c>
      <c r="L929" s="1">
        <v>45031</v>
      </c>
      <c r="M929" s="2">
        <v>73531.08</v>
      </c>
      <c r="N929" t="s">
        <v>6</v>
      </c>
      <c r="O929">
        <v>5.5999999999999999E-3</v>
      </c>
      <c r="P929" t="s">
        <v>8</v>
      </c>
      <c r="Q929" s="4"/>
      <c r="R929" s="1">
        <v>45031</v>
      </c>
      <c r="S929" s="1">
        <v>45031</v>
      </c>
      <c r="T929" s="1">
        <v>45061</v>
      </c>
      <c r="U929" s="1">
        <v>45031</v>
      </c>
      <c r="V929" s="5">
        <v>8.3333333333333329E-2</v>
      </c>
      <c r="W929">
        <v>30</v>
      </c>
      <c r="X929" s="6">
        <v>0</v>
      </c>
      <c r="Y929" s="6">
        <v>0</v>
      </c>
      <c r="Z929" s="6">
        <v>-34.314503999999999</v>
      </c>
      <c r="AA929" s="6">
        <v>-34.314503999999999</v>
      </c>
      <c r="AB929">
        <v>0</v>
      </c>
      <c r="AC929">
        <v>0</v>
      </c>
      <c r="AD929" s="7">
        <v>73531.08</v>
      </c>
      <c r="AE929" s="13">
        <v>5.5999999999999999E-3</v>
      </c>
      <c r="AF929" s="8">
        <v>0</v>
      </c>
      <c r="AG929" s="6">
        <v>0</v>
      </c>
      <c r="AH929" s="6">
        <v>0</v>
      </c>
      <c r="AI929" s="9">
        <v>-34.314503999999999</v>
      </c>
      <c r="AJ929" t="s">
        <v>6</v>
      </c>
      <c r="AO929" s="9">
        <f t="shared" si="286"/>
        <v>-34.314503999999999</v>
      </c>
      <c r="AP929" s="37">
        <f t="shared" si="285"/>
        <v>-34.314503999999999</v>
      </c>
      <c r="AQ929" s="9">
        <f t="shared" si="287"/>
        <v>-34.314503999999999</v>
      </c>
      <c r="AT929" s="10"/>
      <c r="BU929" s="1"/>
      <c r="CC929" s="11"/>
      <c r="CD929" s="11"/>
    </row>
    <row r="930" spans="1:82" ht="15" customHeight="1" x14ac:dyDescent="0.25">
      <c r="A930">
        <v>29384</v>
      </c>
      <c r="B930" t="s">
        <v>940</v>
      </c>
      <c r="C930" t="s">
        <v>941</v>
      </c>
      <c r="D930">
        <v>30945</v>
      </c>
      <c r="E930" t="s">
        <v>127</v>
      </c>
      <c r="F930" t="s">
        <v>3</v>
      </c>
      <c r="G930" t="s">
        <v>4</v>
      </c>
      <c r="H930" t="s">
        <v>42</v>
      </c>
      <c r="I930" s="1"/>
      <c r="J930" s="1">
        <v>45061</v>
      </c>
      <c r="K930" s="1">
        <v>45092</v>
      </c>
      <c r="L930" s="1">
        <v>45061</v>
      </c>
      <c r="M930" s="2">
        <v>69190.8</v>
      </c>
      <c r="N930" t="s">
        <v>6</v>
      </c>
      <c r="O930">
        <v>5.5999999999999999E-3</v>
      </c>
      <c r="P930" t="s">
        <v>8</v>
      </c>
      <c r="Q930" s="4"/>
      <c r="R930" s="1">
        <v>45061</v>
      </c>
      <c r="S930" s="1">
        <v>45061</v>
      </c>
      <c r="T930" s="1">
        <v>45092</v>
      </c>
      <c r="U930" s="1">
        <v>45061</v>
      </c>
      <c r="V930" s="5">
        <v>8.611111111111111E-2</v>
      </c>
      <c r="W930">
        <v>31</v>
      </c>
      <c r="X930" s="6">
        <v>0</v>
      </c>
      <c r="Y930" s="6">
        <v>0</v>
      </c>
      <c r="Z930" s="6">
        <v>-33.365341333333333</v>
      </c>
      <c r="AA930" s="6">
        <v>-33.365341333333333</v>
      </c>
      <c r="AB930">
        <v>0</v>
      </c>
      <c r="AC930">
        <v>0</v>
      </c>
      <c r="AD930" s="7">
        <v>69190.8</v>
      </c>
      <c r="AE930" s="13">
        <v>5.5999999999999999E-3</v>
      </c>
      <c r="AF930" s="8">
        <v>0</v>
      </c>
      <c r="AG930" s="6">
        <v>0</v>
      </c>
      <c r="AH930" s="6">
        <v>0</v>
      </c>
      <c r="AI930" s="9">
        <v>-33.365341333333333</v>
      </c>
      <c r="AJ930" t="s">
        <v>6</v>
      </c>
      <c r="AO930" s="9">
        <f t="shared" si="286"/>
        <v>-33.365341333333333</v>
      </c>
      <c r="AP930" s="37">
        <f t="shared" si="285"/>
        <v>-33.365341333333333</v>
      </c>
      <c r="AQ930" s="9">
        <f t="shared" si="287"/>
        <v>-33.365341333333333</v>
      </c>
      <c r="AT930" s="10"/>
      <c r="BU930" s="1"/>
      <c r="CC930" s="11"/>
      <c r="CD930" s="11"/>
    </row>
    <row r="931" spans="1:82" ht="15" customHeight="1" x14ac:dyDescent="0.25">
      <c r="A931">
        <v>29456</v>
      </c>
      <c r="B931" t="s">
        <v>942</v>
      </c>
      <c r="C931" t="s">
        <v>943</v>
      </c>
      <c r="D931">
        <v>30946</v>
      </c>
      <c r="E931" t="s">
        <v>127</v>
      </c>
      <c r="F931" t="s">
        <v>3</v>
      </c>
      <c r="G931" t="s">
        <v>4</v>
      </c>
      <c r="H931" t="s">
        <v>42</v>
      </c>
      <c r="I931" s="1"/>
      <c r="J931" s="1">
        <v>44950</v>
      </c>
      <c r="K931" s="1">
        <v>44981</v>
      </c>
      <c r="L931" s="1">
        <v>44950</v>
      </c>
      <c r="M931" s="2">
        <v>13047.84</v>
      </c>
      <c r="N931" t="s">
        <v>6</v>
      </c>
      <c r="O931">
        <v>1.3599999999999999E-2</v>
      </c>
      <c r="P931" t="s">
        <v>8</v>
      </c>
      <c r="Q931" s="4"/>
      <c r="R931" s="1">
        <v>44950</v>
      </c>
      <c r="S931" s="1">
        <v>44950</v>
      </c>
      <c r="T931" s="1">
        <v>44981</v>
      </c>
      <c r="U931" s="1">
        <v>44950</v>
      </c>
      <c r="V931" s="5">
        <v>8.611111111111111E-2</v>
      </c>
      <c r="W931">
        <v>31</v>
      </c>
      <c r="X931" s="6">
        <v>0</v>
      </c>
      <c r="Y931" s="6">
        <v>0</v>
      </c>
      <c r="Z931" s="6">
        <v>-15.2804704</v>
      </c>
      <c r="AA931" s="6">
        <v>-15.2804704</v>
      </c>
      <c r="AB931">
        <v>0</v>
      </c>
      <c r="AC931">
        <v>0</v>
      </c>
      <c r="AD931" s="7">
        <v>13047.84</v>
      </c>
      <c r="AE931" s="13">
        <v>1.3599999999999999E-2</v>
      </c>
      <c r="AF931" s="8">
        <v>0</v>
      </c>
      <c r="AG931" s="6">
        <v>0</v>
      </c>
      <c r="AH931" s="6">
        <v>0</v>
      </c>
      <c r="AI931" s="9">
        <v>-15.2804704</v>
      </c>
      <c r="AJ931" t="s">
        <v>6</v>
      </c>
      <c r="AO931" s="9">
        <f t="shared" si="286"/>
        <v>-15.2804704</v>
      </c>
      <c r="AP931" s="37">
        <f t="shared" si="285"/>
        <v>-15.2804704</v>
      </c>
      <c r="AQ931" s="9">
        <f t="shared" si="287"/>
        <v>-15.2804704</v>
      </c>
      <c r="AT931" s="10"/>
      <c r="BU931" s="1"/>
      <c r="CC931" s="11"/>
      <c r="CD931" s="11"/>
    </row>
    <row r="932" spans="1:82" ht="15" customHeight="1" x14ac:dyDescent="0.25">
      <c r="A932">
        <v>29457</v>
      </c>
      <c r="B932" t="s">
        <v>942</v>
      </c>
      <c r="C932" t="s">
        <v>943</v>
      </c>
      <c r="D932">
        <v>30946</v>
      </c>
      <c r="E932" t="s">
        <v>127</v>
      </c>
      <c r="F932" t="s">
        <v>3</v>
      </c>
      <c r="G932" t="s">
        <v>4</v>
      </c>
      <c r="H932" t="s">
        <v>42</v>
      </c>
      <c r="I932" s="1"/>
      <c r="J932" s="1">
        <v>44981</v>
      </c>
      <c r="K932" s="1">
        <v>45009</v>
      </c>
      <c r="L932" s="1">
        <v>44981</v>
      </c>
      <c r="M932" s="2">
        <v>12359.37</v>
      </c>
      <c r="N932" t="s">
        <v>6</v>
      </c>
      <c r="O932">
        <v>1.3599999999999999E-2</v>
      </c>
      <c r="P932" t="s">
        <v>8</v>
      </c>
      <c r="Q932" s="4"/>
      <c r="R932" s="1">
        <v>44981</v>
      </c>
      <c r="S932" s="1">
        <v>44981</v>
      </c>
      <c r="T932" s="1">
        <v>45009</v>
      </c>
      <c r="U932" s="1">
        <v>44981</v>
      </c>
      <c r="V932" s="5">
        <v>7.7777777777777779E-2</v>
      </c>
      <c r="W932">
        <v>28</v>
      </c>
      <c r="X932" s="6">
        <v>0</v>
      </c>
      <c r="Y932" s="6">
        <v>0</v>
      </c>
      <c r="Z932" s="6">
        <v>-13.073466933333334</v>
      </c>
      <c r="AA932" s="6">
        <v>-13.073466933333334</v>
      </c>
      <c r="AB932">
        <v>0</v>
      </c>
      <c r="AC932">
        <v>0</v>
      </c>
      <c r="AD932" s="7">
        <v>12359.37</v>
      </c>
      <c r="AE932" s="13">
        <v>1.3599999999999999E-2</v>
      </c>
      <c r="AF932" s="8">
        <v>0</v>
      </c>
      <c r="AG932" s="6">
        <v>0</v>
      </c>
      <c r="AH932" s="6">
        <v>0</v>
      </c>
      <c r="AI932" s="9">
        <v>-13.073466933333334</v>
      </c>
      <c r="AJ932" t="s">
        <v>6</v>
      </c>
      <c r="AO932" s="9">
        <f t="shared" si="286"/>
        <v>-13.073466933333334</v>
      </c>
      <c r="AP932" s="37">
        <f t="shared" si="285"/>
        <v>-13.073466933333334</v>
      </c>
      <c r="AQ932" s="9">
        <f t="shared" si="287"/>
        <v>-13.073466933333334</v>
      </c>
      <c r="AT932" s="10"/>
      <c r="BU932" s="1"/>
      <c r="CC932" s="11"/>
      <c r="CD932" s="11"/>
    </row>
    <row r="933" spans="1:82" ht="15" customHeight="1" x14ac:dyDescent="0.25">
      <c r="A933">
        <v>29458</v>
      </c>
      <c r="B933" t="s">
        <v>942</v>
      </c>
      <c r="C933" t="s">
        <v>943</v>
      </c>
      <c r="D933">
        <v>30946</v>
      </c>
      <c r="E933" t="s">
        <v>127</v>
      </c>
      <c r="F933" t="s">
        <v>3</v>
      </c>
      <c r="G933" t="s">
        <v>4</v>
      </c>
      <c r="H933" t="s">
        <v>42</v>
      </c>
      <c r="I933" s="1"/>
      <c r="J933" s="1">
        <v>45009</v>
      </c>
      <c r="K933" s="1">
        <v>45040</v>
      </c>
      <c r="L933" s="1">
        <v>45009</v>
      </c>
      <c r="M933" s="2">
        <v>11670.4</v>
      </c>
      <c r="N933" t="s">
        <v>6</v>
      </c>
      <c r="O933">
        <v>1.3599999999999999E-2</v>
      </c>
      <c r="P933" t="s">
        <v>8</v>
      </c>
      <c r="Q933" s="4"/>
      <c r="R933" s="1">
        <v>45009</v>
      </c>
      <c r="S933" s="1">
        <v>45009</v>
      </c>
      <c r="T933" s="1">
        <v>45040</v>
      </c>
      <c r="U933" s="1">
        <v>45009</v>
      </c>
      <c r="V933" s="5">
        <v>8.611111111111111E-2</v>
      </c>
      <c r="W933">
        <v>31</v>
      </c>
      <c r="X933" s="6">
        <v>0</v>
      </c>
      <c r="Y933" s="6">
        <v>0</v>
      </c>
      <c r="Z933" s="6">
        <v>-13.667335111111109</v>
      </c>
      <c r="AA933" s="6">
        <v>-13.667335111111109</v>
      </c>
      <c r="AB933">
        <v>0</v>
      </c>
      <c r="AC933">
        <v>0</v>
      </c>
      <c r="AD933" s="7">
        <v>11670.4</v>
      </c>
      <c r="AE933" s="13">
        <v>1.3599999999999999E-2</v>
      </c>
      <c r="AF933" s="8">
        <v>0</v>
      </c>
      <c r="AG933" s="6">
        <v>0</v>
      </c>
      <c r="AH933" s="6">
        <v>0</v>
      </c>
      <c r="AI933" s="9">
        <v>-13.667335111111109</v>
      </c>
      <c r="AJ933" t="s">
        <v>6</v>
      </c>
      <c r="AO933" s="9">
        <f t="shared" si="286"/>
        <v>-13.667335111111109</v>
      </c>
      <c r="AP933" s="37">
        <f t="shared" si="285"/>
        <v>-13.667335111111109</v>
      </c>
      <c r="AQ933" s="9">
        <f t="shared" si="287"/>
        <v>-13.667335111111109</v>
      </c>
      <c r="AT933" s="10"/>
      <c r="BU933" s="1"/>
      <c r="CC933" s="11"/>
      <c r="CD933" s="11"/>
    </row>
    <row r="934" spans="1:82" ht="15" customHeight="1" x14ac:dyDescent="0.25">
      <c r="A934">
        <v>29459</v>
      </c>
      <c r="B934" t="s">
        <v>942</v>
      </c>
      <c r="C934" t="s">
        <v>943</v>
      </c>
      <c r="D934">
        <v>30946</v>
      </c>
      <c r="E934" t="s">
        <v>127</v>
      </c>
      <c r="F934" t="s">
        <v>3</v>
      </c>
      <c r="G934" t="s">
        <v>4</v>
      </c>
      <c r="H934" t="s">
        <v>42</v>
      </c>
      <c r="I934" s="1"/>
      <c r="J934" s="1">
        <v>45040</v>
      </c>
      <c r="K934" s="1">
        <v>45070</v>
      </c>
      <c r="L934" s="1">
        <v>45040</v>
      </c>
      <c r="M934" s="2">
        <v>10980.92</v>
      </c>
      <c r="N934" t="s">
        <v>6</v>
      </c>
      <c r="O934">
        <v>1.3599999999999999E-2</v>
      </c>
      <c r="P934" t="s">
        <v>8</v>
      </c>
      <c r="Q934" s="4"/>
      <c r="R934" s="1">
        <v>45040</v>
      </c>
      <c r="S934" s="1">
        <v>45040</v>
      </c>
      <c r="T934" s="1">
        <v>45070</v>
      </c>
      <c r="U934" s="1">
        <v>45040</v>
      </c>
      <c r="V934" s="5">
        <v>8.3333333333333329E-2</v>
      </c>
      <c r="W934">
        <v>30</v>
      </c>
      <c r="X934" s="6">
        <v>0</v>
      </c>
      <c r="Y934" s="6">
        <v>0</v>
      </c>
      <c r="Z934" s="6">
        <v>-12.445042666666666</v>
      </c>
      <c r="AA934" s="6">
        <v>-12.445042666666666</v>
      </c>
      <c r="AB934">
        <v>0</v>
      </c>
      <c r="AC934">
        <v>0</v>
      </c>
      <c r="AD934" s="7">
        <v>10980.92</v>
      </c>
      <c r="AE934" s="13">
        <v>1.3599999999999999E-2</v>
      </c>
      <c r="AF934" s="8">
        <v>0</v>
      </c>
      <c r="AG934" s="6">
        <v>0</v>
      </c>
      <c r="AH934" s="6">
        <v>0</v>
      </c>
      <c r="AI934" s="9">
        <v>-12.445042666666666</v>
      </c>
      <c r="AJ934" t="s">
        <v>6</v>
      </c>
      <c r="AO934" s="9">
        <f t="shared" si="286"/>
        <v>-12.445042666666666</v>
      </c>
      <c r="AP934" s="37">
        <f t="shared" si="285"/>
        <v>-12.445042666666666</v>
      </c>
      <c r="AQ934" s="9">
        <f t="shared" si="287"/>
        <v>-12.445042666666666</v>
      </c>
      <c r="AT934" s="10"/>
      <c r="BU934" s="1"/>
      <c r="CC934" s="11"/>
      <c r="CD934" s="11"/>
    </row>
    <row r="935" spans="1:82" ht="15" customHeight="1" x14ac:dyDescent="0.25">
      <c r="A935">
        <v>29460</v>
      </c>
      <c r="B935" t="s">
        <v>942</v>
      </c>
      <c r="C935" t="s">
        <v>943</v>
      </c>
      <c r="D935">
        <v>30946</v>
      </c>
      <c r="E935" t="s">
        <v>127</v>
      </c>
      <c r="F935" t="s">
        <v>3</v>
      </c>
      <c r="G935" t="s">
        <v>4</v>
      </c>
      <c r="H935" t="s">
        <v>42</v>
      </c>
      <c r="I935" s="1"/>
      <c r="J935" s="1">
        <v>45070</v>
      </c>
      <c r="K935" s="1">
        <v>45101</v>
      </c>
      <c r="L935" s="1">
        <v>45070</v>
      </c>
      <c r="M935" s="2">
        <v>10290.94</v>
      </c>
      <c r="N935" t="s">
        <v>6</v>
      </c>
      <c r="O935">
        <v>1.3599999999999999E-2</v>
      </c>
      <c r="P935" t="s">
        <v>8</v>
      </c>
      <c r="Q935" s="4"/>
      <c r="R935" s="1">
        <v>45070</v>
      </c>
      <c r="S935" s="1">
        <v>45070</v>
      </c>
      <c r="T935" s="1">
        <v>45101</v>
      </c>
      <c r="U935" s="1">
        <v>45070</v>
      </c>
      <c r="V935" s="5">
        <v>8.611111111111111E-2</v>
      </c>
      <c r="W935">
        <v>31</v>
      </c>
      <c r="X935" s="6">
        <v>0</v>
      </c>
      <c r="Y935" s="6">
        <v>0</v>
      </c>
      <c r="Z935" s="6">
        <v>-12.051834177777778</v>
      </c>
      <c r="AA935" s="6">
        <v>-12.051834177777778</v>
      </c>
      <c r="AB935">
        <v>0</v>
      </c>
      <c r="AC935">
        <v>0</v>
      </c>
      <c r="AD935" s="7">
        <v>10290.94</v>
      </c>
      <c r="AE935" s="13">
        <v>1.3599999999999999E-2</v>
      </c>
      <c r="AF935" s="8">
        <v>0</v>
      </c>
      <c r="AG935" s="6">
        <v>0</v>
      </c>
      <c r="AH935" s="6">
        <v>0</v>
      </c>
      <c r="AI935" s="9">
        <v>-12.051834177777778</v>
      </c>
      <c r="AJ935" t="s">
        <v>6</v>
      </c>
      <c r="AO935" s="9">
        <f t="shared" si="286"/>
        <v>-12.051834177777778</v>
      </c>
      <c r="AP935" s="37">
        <f t="shared" si="285"/>
        <v>-12.051834177777778</v>
      </c>
      <c r="AQ935" s="9">
        <f t="shared" si="287"/>
        <v>-12.051834177777778</v>
      </c>
      <c r="AT935" s="10"/>
      <c r="BU935" s="1"/>
      <c r="CC935" s="11"/>
      <c r="CD935" s="11"/>
    </row>
    <row r="936" spans="1:82" ht="15" customHeight="1" x14ac:dyDescent="0.25">
      <c r="A936">
        <v>29509</v>
      </c>
      <c r="B936" t="s">
        <v>944</v>
      </c>
      <c r="C936" t="s">
        <v>945</v>
      </c>
      <c r="D936">
        <v>30947</v>
      </c>
      <c r="E936" t="s">
        <v>127</v>
      </c>
      <c r="F936" t="s">
        <v>3</v>
      </c>
      <c r="G936" t="s">
        <v>4</v>
      </c>
      <c r="H936" t="s">
        <v>144</v>
      </c>
      <c r="I936" s="1"/>
      <c r="J936" s="1">
        <v>44938</v>
      </c>
      <c r="K936" s="1">
        <v>44969</v>
      </c>
      <c r="L936" s="1">
        <v>44938</v>
      </c>
      <c r="M936" s="2">
        <v>101499.85</v>
      </c>
      <c r="N936" t="s">
        <v>6</v>
      </c>
      <c r="O936">
        <v>1.4200000000000001E-2</v>
      </c>
      <c r="P936" t="s">
        <v>8</v>
      </c>
      <c r="Q936" s="4"/>
      <c r="R936" s="1">
        <v>44938</v>
      </c>
      <c r="S936" s="1">
        <v>44938</v>
      </c>
      <c r="T936" s="1">
        <v>44969</v>
      </c>
      <c r="U936" s="1">
        <v>44938</v>
      </c>
      <c r="V936" s="5">
        <v>8.611111111111111E-2</v>
      </c>
      <c r="W936">
        <v>31</v>
      </c>
      <c r="X936" s="6">
        <v>0</v>
      </c>
      <c r="Y936" s="6">
        <v>0</v>
      </c>
      <c r="Z936" s="6">
        <v>-124.11176102777779</v>
      </c>
      <c r="AA936" s="6">
        <v>-124.11176102777779</v>
      </c>
      <c r="AB936">
        <v>0</v>
      </c>
      <c r="AC936">
        <v>0</v>
      </c>
      <c r="AD936" s="7">
        <v>101499.85</v>
      </c>
      <c r="AE936" s="13">
        <v>1.4200000000000001E-2</v>
      </c>
      <c r="AF936" s="8">
        <v>0</v>
      </c>
      <c r="AG936" s="6">
        <v>0</v>
      </c>
      <c r="AH936" s="6">
        <v>0</v>
      </c>
      <c r="AI936" s="9">
        <v>-124.11176102777779</v>
      </c>
      <c r="AJ936" t="s">
        <v>6</v>
      </c>
      <c r="AO936" s="9">
        <f t="shared" si="286"/>
        <v>-124.11176102777779</v>
      </c>
      <c r="AP936" s="37">
        <f t="shared" si="285"/>
        <v>-124.11176102777779</v>
      </c>
      <c r="AQ936" s="9">
        <f t="shared" si="287"/>
        <v>-124.11176102777779</v>
      </c>
      <c r="AT936" s="10"/>
      <c r="BU936" s="1"/>
      <c r="CC936" s="11"/>
      <c r="CD936" s="11"/>
    </row>
    <row r="937" spans="1:82" ht="15" customHeight="1" x14ac:dyDescent="0.25">
      <c r="A937">
        <v>29510</v>
      </c>
      <c r="B937" t="s">
        <v>944</v>
      </c>
      <c r="C937" t="s">
        <v>945</v>
      </c>
      <c r="D937">
        <v>30947</v>
      </c>
      <c r="E937" t="s">
        <v>127</v>
      </c>
      <c r="F937" t="s">
        <v>3</v>
      </c>
      <c r="G937" t="s">
        <v>4</v>
      </c>
      <c r="H937" t="s">
        <v>144</v>
      </c>
      <c r="I937" s="1"/>
      <c r="J937" s="1">
        <v>44969</v>
      </c>
      <c r="K937" s="1">
        <v>44997</v>
      </c>
      <c r="L937" s="1">
        <v>44969</v>
      </c>
      <c r="M937" s="2">
        <v>84654.52</v>
      </c>
      <c r="N937" t="s">
        <v>6</v>
      </c>
      <c r="O937">
        <v>1.4200000000000001E-2</v>
      </c>
      <c r="P937" t="s">
        <v>8</v>
      </c>
      <c r="Q937" s="4"/>
      <c r="R937" s="1">
        <v>44969</v>
      </c>
      <c r="S937" s="1">
        <v>44969</v>
      </c>
      <c r="T937" s="1">
        <v>44997</v>
      </c>
      <c r="U937" s="1">
        <v>44969</v>
      </c>
      <c r="V937" s="5">
        <v>7.7777777777777779E-2</v>
      </c>
      <c r="W937">
        <v>28</v>
      </c>
      <c r="X937" s="6">
        <v>0</v>
      </c>
      <c r="Y937" s="6">
        <v>0</v>
      </c>
      <c r="Z937" s="6">
        <v>-93.496214311111117</v>
      </c>
      <c r="AA937" s="6">
        <v>-93.496214311111117</v>
      </c>
      <c r="AB937">
        <v>0</v>
      </c>
      <c r="AC937">
        <v>0</v>
      </c>
      <c r="AD937" s="7">
        <v>84654.52</v>
      </c>
      <c r="AE937" s="13">
        <v>1.4200000000000001E-2</v>
      </c>
      <c r="AF937" s="8">
        <v>0</v>
      </c>
      <c r="AG937" s="6">
        <v>0</v>
      </c>
      <c r="AH937" s="6">
        <v>0</v>
      </c>
      <c r="AI937" s="9">
        <v>-93.496214311111117</v>
      </c>
      <c r="AJ937" t="s">
        <v>6</v>
      </c>
      <c r="AO937" s="9">
        <f t="shared" si="286"/>
        <v>-93.496214311111117</v>
      </c>
      <c r="AP937" s="37">
        <f t="shared" si="285"/>
        <v>-93.496214311111117</v>
      </c>
      <c r="AQ937" s="9">
        <f t="shared" si="287"/>
        <v>-93.496214311111117</v>
      </c>
      <c r="AT937" s="10"/>
      <c r="BU937" s="1"/>
      <c r="CC937" s="11"/>
      <c r="CD937" s="11"/>
    </row>
    <row r="938" spans="1:82" ht="15" customHeight="1" x14ac:dyDescent="0.25">
      <c r="A938">
        <v>29511</v>
      </c>
      <c r="B938" t="s">
        <v>944</v>
      </c>
      <c r="C938" t="s">
        <v>945</v>
      </c>
      <c r="D938">
        <v>30947</v>
      </c>
      <c r="E938" t="s">
        <v>127</v>
      </c>
      <c r="F938" t="s">
        <v>3</v>
      </c>
      <c r="G938" t="s">
        <v>4</v>
      </c>
      <c r="H938" t="s">
        <v>144</v>
      </c>
      <c r="I938" s="1"/>
      <c r="J938" s="1">
        <v>44997</v>
      </c>
      <c r="K938" s="1">
        <v>45028</v>
      </c>
      <c r="L938" s="1">
        <v>44997</v>
      </c>
      <c r="M938" s="2">
        <v>67788.7</v>
      </c>
      <c r="N938" t="s">
        <v>6</v>
      </c>
      <c r="O938">
        <v>1.4200000000000001E-2</v>
      </c>
      <c r="P938" t="s">
        <v>8</v>
      </c>
      <c r="Q938" s="4"/>
      <c r="R938" s="1">
        <v>44997</v>
      </c>
      <c r="S938" s="1">
        <v>44997</v>
      </c>
      <c r="T938" s="1">
        <v>45028</v>
      </c>
      <c r="U938" s="1">
        <v>44997</v>
      </c>
      <c r="V938" s="5">
        <v>8.611111111111111E-2</v>
      </c>
      <c r="W938">
        <v>31</v>
      </c>
      <c r="X938" s="6">
        <v>0</v>
      </c>
      <c r="Y938" s="6">
        <v>0</v>
      </c>
      <c r="Z938" s="6">
        <v>-82.890515944444445</v>
      </c>
      <c r="AA938" s="6">
        <v>-82.890515944444445</v>
      </c>
      <c r="AB938">
        <v>0</v>
      </c>
      <c r="AC938">
        <v>0</v>
      </c>
      <c r="AD938" s="7">
        <v>67788.7</v>
      </c>
      <c r="AE938" s="13">
        <v>1.4200000000000001E-2</v>
      </c>
      <c r="AF938" s="8">
        <v>0</v>
      </c>
      <c r="AG938" s="6">
        <v>0</v>
      </c>
      <c r="AH938" s="6">
        <v>0</v>
      </c>
      <c r="AI938" s="9">
        <v>-82.890515944444445</v>
      </c>
      <c r="AJ938" t="s">
        <v>6</v>
      </c>
      <c r="AO938" s="9">
        <f t="shared" si="286"/>
        <v>-82.890515944444445</v>
      </c>
      <c r="AP938" s="37">
        <f t="shared" si="285"/>
        <v>-82.890515944444445</v>
      </c>
      <c r="AQ938" s="9">
        <f t="shared" si="287"/>
        <v>-82.890515944444445</v>
      </c>
      <c r="AT938" s="10"/>
      <c r="BU938" s="1"/>
      <c r="CC938" s="11"/>
      <c r="CD938" s="11"/>
    </row>
    <row r="939" spans="1:82" ht="15" customHeight="1" x14ac:dyDescent="0.25">
      <c r="A939">
        <v>29512</v>
      </c>
      <c r="B939" t="s">
        <v>944</v>
      </c>
      <c r="C939" t="s">
        <v>945</v>
      </c>
      <c r="D939">
        <v>30947</v>
      </c>
      <c r="E939" t="s">
        <v>127</v>
      </c>
      <c r="F939" t="s">
        <v>3</v>
      </c>
      <c r="G939" t="s">
        <v>4</v>
      </c>
      <c r="H939" t="s">
        <v>144</v>
      </c>
      <c r="I939" s="1"/>
      <c r="J939" s="1">
        <v>45028</v>
      </c>
      <c r="K939" s="1">
        <v>45058</v>
      </c>
      <c r="L939" s="1">
        <v>45028</v>
      </c>
      <c r="M939" s="2">
        <v>50902.37</v>
      </c>
      <c r="N939" t="s">
        <v>6</v>
      </c>
      <c r="O939">
        <v>1.4200000000000001E-2</v>
      </c>
      <c r="P939" t="s">
        <v>8</v>
      </c>
      <c r="Q939" s="4"/>
      <c r="R939" s="1">
        <v>45028</v>
      </c>
      <c r="S939" s="1">
        <v>45028</v>
      </c>
      <c r="T939" s="1">
        <v>45058</v>
      </c>
      <c r="U939" s="1">
        <v>45028</v>
      </c>
      <c r="V939" s="5">
        <v>8.3333333333333329E-2</v>
      </c>
      <c r="W939">
        <v>30</v>
      </c>
      <c r="X939" s="6">
        <v>0</v>
      </c>
      <c r="Y939" s="6">
        <v>0</v>
      </c>
      <c r="Z939" s="6">
        <v>-60.234471166666665</v>
      </c>
      <c r="AA939" s="6">
        <v>-60.234471166666665</v>
      </c>
      <c r="AB939">
        <v>0</v>
      </c>
      <c r="AC939">
        <v>0</v>
      </c>
      <c r="AD939" s="7">
        <v>50902.37</v>
      </c>
      <c r="AE939" s="13">
        <v>1.4200000000000001E-2</v>
      </c>
      <c r="AF939" s="8">
        <v>0</v>
      </c>
      <c r="AG939" s="6">
        <v>0</v>
      </c>
      <c r="AH939" s="6">
        <v>0</v>
      </c>
      <c r="AI939" s="9">
        <v>-60.234471166666665</v>
      </c>
      <c r="AJ939" t="s">
        <v>6</v>
      </c>
      <c r="AO939" s="9">
        <f t="shared" si="286"/>
        <v>-60.234471166666665</v>
      </c>
      <c r="AP939" s="37">
        <f t="shared" si="285"/>
        <v>-60.234471166666665</v>
      </c>
      <c r="AQ939" s="9">
        <f t="shared" si="287"/>
        <v>-60.234471166666665</v>
      </c>
      <c r="AT939" s="10"/>
      <c r="BU939" s="1"/>
      <c r="CC939" s="11"/>
      <c r="CD939" s="11"/>
    </row>
    <row r="940" spans="1:82" ht="15" customHeight="1" x14ac:dyDescent="0.25">
      <c r="A940">
        <v>29513</v>
      </c>
      <c r="B940" t="s">
        <v>944</v>
      </c>
      <c r="C940" t="s">
        <v>945</v>
      </c>
      <c r="D940">
        <v>30947</v>
      </c>
      <c r="E940" t="s">
        <v>127</v>
      </c>
      <c r="F940" t="s">
        <v>3</v>
      </c>
      <c r="G940" t="s">
        <v>4</v>
      </c>
      <c r="H940" t="s">
        <v>144</v>
      </c>
      <c r="I940" s="1"/>
      <c r="J940" s="1">
        <v>45058</v>
      </c>
      <c r="K940" s="1">
        <v>45089</v>
      </c>
      <c r="L940" s="1">
        <v>45058</v>
      </c>
      <c r="M940" s="2">
        <v>33995.5</v>
      </c>
      <c r="N940" t="s">
        <v>6</v>
      </c>
      <c r="O940">
        <v>1.4200000000000001E-2</v>
      </c>
      <c r="P940" t="s">
        <v>8</v>
      </c>
      <c r="Q940" s="4"/>
      <c r="R940" s="1">
        <v>45058</v>
      </c>
      <c r="S940" s="1">
        <v>45058</v>
      </c>
      <c r="T940" s="1">
        <v>45089</v>
      </c>
      <c r="U940" s="1">
        <v>45058</v>
      </c>
      <c r="V940" s="5">
        <v>8.611111111111111E-2</v>
      </c>
      <c r="W940">
        <v>31</v>
      </c>
      <c r="X940" s="6">
        <v>0</v>
      </c>
      <c r="Y940" s="6">
        <v>0</v>
      </c>
      <c r="Z940" s="6">
        <v>-41.568941944444447</v>
      </c>
      <c r="AA940" s="6">
        <v>-41.568941944444447</v>
      </c>
      <c r="AB940">
        <v>0</v>
      </c>
      <c r="AC940">
        <v>0</v>
      </c>
      <c r="AD940" s="7">
        <v>33995.5</v>
      </c>
      <c r="AE940" s="13">
        <v>1.4200000000000001E-2</v>
      </c>
      <c r="AF940" s="8">
        <v>0</v>
      </c>
      <c r="AG940" s="6">
        <v>0</v>
      </c>
      <c r="AH940" s="6">
        <v>0</v>
      </c>
      <c r="AI940" s="9">
        <v>-41.568941944444447</v>
      </c>
      <c r="AJ940" t="s">
        <v>6</v>
      </c>
      <c r="AO940" s="9">
        <f t="shared" si="286"/>
        <v>-41.568941944444447</v>
      </c>
      <c r="AP940" s="37">
        <f t="shared" si="285"/>
        <v>-41.568941944444447</v>
      </c>
      <c r="AQ940" s="9">
        <f t="shared" si="287"/>
        <v>-41.568941944444447</v>
      </c>
      <c r="AT940" s="10"/>
      <c r="BU940" s="1"/>
      <c r="CC940" s="11"/>
      <c r="CD940" s="11"/>
    </row>
    <row r="941" spans="1:82" ht="15" customHeight="1" x14ac:dyDescent="0.25">
      <c r="A941">
        <v>29571</v>
      </c>
      <c r="B941" t="s">
        <v>946</v>
      </c>
      <c r="C941" t="s">
        <v>947</v>
      </c>
      <c r="D941">
        <v>30948</v>
      </c>
      <c r="E941" t="s">
        <v>127</v>
      </c>
      <c r="F941" t="s">
        <v>3</v>
      </c>
      <c r="G941" t="s">
        <v>4</v>
      </c>
      <c r="H941" t="s">
        <v>927</v>
      </c>
      <c r="I941" s="1"/>
      <c r="J941" s="1">
        <v>44949</v>
      </c>
      <c r="K941" s="1">
        <v>44980</v>
      </c>
      <c r="L941" s="1">
        <v>44949</v>
      </c>
      <c r="M941" s="2">
        <v>31903.89</v>
      </c>
      <c r="N941" t="s">
        <v>6</v>
      </c>
      <c r="O941">
        <v>1.1299999999999999E-2</v>
      </c>
      <c r="P941" t="s">
        <v>8</v>
      </c>
      <c r="Q941" s="4"/>
      <c r="R941" s="1">
        <v>44949</v>
      </c>
      <c r="S941" s="1">
        <v>44949</v>
      </c>
      <c r="T941" s="1">
        <v>44980</v>
      </c>
      <c r="U941" s="1">
        <v>44949</v>
      </c>
      <c r="V941" s="5">
        <v>8.611111111111111E-2</v>
      </c>
      <c r="W941">
        <v>31</v>
      </c>
      <c r="X941" s="6">
        <v>0</v>
      </c>
      <c r="Y941" s="6">
        <v>0</v>
      </c>
      <c r="Z941" s="6">
        <v>-31.04425740833333</v>
      </c>
      <c r="AA941" s="6">
        <v>-31.04425740833333</v>
      </c>
      <c r="AB941">
        <v>0</v>
      </c>
      <c r="AC941">
        <v>0</v>
      </c>
      <c r="AD941" s="7">
        <v>31903.89</v>
      </c>
      <c r="AE941" s="13">
        <v>1.1299999999999999E-2</v>
      </c>
      <c r="AF941" s="8">
        <v>0</v>
      </c>
      <c r="AG941" s="6">
        <v>0</v>
      </c>
      <c r="AH941" s="6">
        <v>0</v>
      </c>
      <c r="AI941" s="9">
        <v>-31.04425740833333</v>
      </c>
      <c r="AJ941" t="s">
        <v>6</v>
      </c>
      <c r="AO941" s="9">
        <f t="shared" si="286"/>
        <v>-31.04425740833333</v>
      </c>
      <c r="AP941" s="37">
        <f t="shared" si="285"/>
        <v>-31.04425740833333</v>
      </c>
      <c r="AQ941" s="9">
        <f t="shared" si="287"/>
        <v>-31.04425740833333</v>
      </c>
      <c r="AT941" s="10"/>
      <c r="BU941" s="1"/>
      <c r="CC941" s="11"/>
      <c r="CD941" s="11"/>
    </row>
    <row r="942" spans="1:82" ht="15" customHeight="1" x14ac:dyDescent="0.25">
      <c r="A942">
        <v>29572</v>
      </c>
      <c r="B942" t="s">
        <v>946</v>
      </c>
      <c r="C942" t="s">
        <v>947</v>
      </c>
      <c r="D942">
        <v>30948</v>
      </c>
      <c r="E942" t="s">
        <v>127</v>
      </c>
      <c r="F942" t="s">
        <v>3</v>
      </c>
      <c r="G942" t="s">
        <v>4</v>
      </c>
      <c r="H942" t="s">
        <v>927</v>
      </c>
      <c r="I942" s="1"/>
      <c r="J942" s="1">
        <v>44980</v>
      </c>
      <c r="K942" s="1">
        <v>45008</v>
      </c>
      <c r="L942" s="1">
        <v>44980</v>
      </c>
      <c r="M942" s="2">
        <v>31333.8</v>
      </c>
      <c r="N942" t="s">
        <v>6</v>
      </c>
      <c r="O942">
        <v>1.1299999999999999E-2</v>
      </c>
      <c r="P942" t="s">
        <v>8</v>
      </c>
      <c r="Q942" s="4"/>
      <c r="R942" s="1">
        <v>44980</v>
      </c>
      <c r="S942" s="1">
        <v>44980</v>
      </c>
      <c r="T942" s="1">
        <v>45008</v>
      </c>
      <c r="U942" s="1">
        <v>44980</v>
      </c>
      <c r="V942" s="5">
        <v>7.7777777777777779E-2</v>
      </c>
      <c r="W942">
        <v>28</v>
      </c>
      <c r="X942" s="6">
        <v>0</v>
      </c>
      <c r="Y942" s="6">
        <v>0</v>
      </c>
      <c r="Z942" s="6">
        <v>-27.538928666666667</v>
      </c>
      <c r="AA942" s="6">
        <v>-27.538928666666667</v>
      </c>
      <c r="AB942">
        <v>0</v>
      </c>
      <c r="AC942">
        <v>0</v>
      </c>
      <c r="AD942" s="7">
        <v>31333.8</v>
      </c>
      <c r="AE942" s="13">
        <v>1.1299999999999999E-2</v>
      </c>
      <c r="AF942" s="8">
        <v>0</v>
      </c>
      <c r="AG942" s="6">
        <v>0</v>
      </c>
      <c r="AH942" s="6">
        <v>0</v>
      </c>
      <c r="AI942" s="9">
        <v>-27.538928666666667</v>
      </c>
      <c r="AJ942" t="s">
        <v>6</v>
      </c>
      <c r="AO942" s="9">
        <f t="shared" si="286"/>
        <v>-27.538928666666667</v>
      </c>
      <c r="AP942" s="37">
        <f t="shared" si="285"/>
        <v>-27.538928666666667</v>
      </c>
      <c r="AQ942" s="9">
        <f t="shared" si="287"/>
        <v>-27.538928666666667</v>
      </c>
      <c r="AT942" s="10"/>
      <c r="BU942" s="1"/>
      <c r="CC942" s="11"/>
      <c r="CD942" s="11"/>
    </row>
    <row r="943" spans="1:82" ht="15" customHeight="1" x14ac:dyDescent="0.25">
      <c r="A943">
        <v>29573</v>
      </c>
      <c r="B943" t="s">
        <v>946</v>
      </c>
      <c r="C943" t="s">
        <v>947</v>
      </c>
      <c r="D943">
        <v>30948</v>
      </c>
      <c r="E943" t="s">
        <v>127</v>
      </c>
      <c r="F943" t="s">
        <v>3</v>
      </c>
      <c r="G943" t="s">
        <v>4</v>
      </c>
      <c r="H943" t="s">
        <v>927</v>
      </c>
      <c r="I943" s="1"/>
      <c r="J943" s="1">
        <v>45008</v>
      </c>
      <c r="K943" s="1">
        <v>45039</v>
      </c>
      <c r="L943" s="1">
        <v>45008</v>
      </c>
      <c r="M943" s="2">
        <v>30762.87</v>
      </c>
      <c r="N943" t="s">
        <v>6</v>
      </c>
      <c r="O943">
        <v>1.1299999999999999E-2</v>
      </c>
      <c r="P943" t="s">
        <v>8</v>
      </c>
      <c r="Q943" s="4"/>
      <c r="R943" s="1">
        <v>45008</v>
      </c>
      <c r="S943" s="1">
        <v>45008</v>
      </c>
      <c r="T943" s="1">
        <v>45039</v>
      </c>
      <c r="U943" s="1">
        <v>45008</v>
      </c>
      <c r="V943" s="5">
        <v>8.611111111111111E-2</v>
      </c>
      <c r="W943">
        <v>31</v>
      </c>
      <c r="X943" s="6">
        <v>0</v>
      </c>
      <c r="Y943" s="6">
        <v>0</v>
      </c>
      <c r="Z943" s="6">
        <v>-29.933981558333329</v>
      </c>
      <c r="AA943" s="6">
        <v>-29.933981558333329</v>
      </c>
      <c r="AB943">
        <v>0</v>
      </c>
      <c r="AC943">
        <v>0</v>
      </c>
      <c r="AD943" s="7">
        <v>30762.87</v>
      </c>
      <c r="AE943" s="13">
        <v>1.1299999999999999E-2</v>
      </c>
      <c r="AF943" s="8">
        <v>0</v>
      </c>
      <c r="AG943" s="6">
        <v>0</v>
      </c>
      <c r="AH943" s="6">
        <v>0</v>
      </c>
      <c r="AI943" s="9">
        <v>-29.933981558333329</v>
      </c>
      <c r="AJ943" t="s">
        <v>6</v>
      </c>
      <c r="AO943" s="9">
        <f t="shared" si="286"/>
        <v>-29.933981558333329</v>
      </c>
      <c r="AP943" s="37">
        <f t="shared" si="285"/>
        <v>-29.933981558333329</v>
      </c>
      <c r="AQ943" s="9">
        <f t="shared" si="287"/>
        <v>-29.933981558333329</v>
      </c>
      <c r="AT943" s="10"/>
      <c r="BU943" s="1"/>
      <c r="CC943" s="11"/>
      <c r="CD943" s="11"/>
    </row>
    <row r="944" spans="1:82" ht="15" customHeight="1" x14ac:dyDescent="0.25">
      <c r="A944">
        <v>29574</v>
      </c>
      <c r="B944" t="s">
        <v>946</v>
      </c>
      <c r="C944" t="s">
        <v>947</v>
      </c>
      <c r="D944">
        <v>30948</v>
      </c>
      <c r="E944" t="s">
        <v>127</v>
      </c>
      <c r="F944" t="s">
        <v>3</v>
      </c>
      <c r="G944" t="s">
        <v>4</v>
      </c>
      <c r="H944" t="s">
        <v>927</v>
      </c>
      <c r="I944" s="1"/>
      <c r="J944" s="1">
        <v>45039</v>
      </c>
      <c r="K944" s="1">
        <v>45069</v>
      </c>
      <c r="L944" s="1">
        <v>45039</v>
      </c>
      <c r="M944" s="2">
        <v>30191.09</v>
      </c>
      <c r="N944" t="s">
        <v>6</v>
      </c>
      <c r="O944">
        <v>1.1299999999999999E-2</v>
      </c>
      <c r="P944" t="s">
        <v>8</v>
      </c>
      <c r="Q944" s="4"/>
      <c r="R944" s="1">
        <v>45039</v>
      </c>
      <c r="S944" s="1">
        <v>45039</v>
      </c>
      <c r="T944" s="1">
        <v>45069</v>
      </c>
      <c r="U944" s="1">
        <v>45039</v>
      </c>
      <c r="V944" s="5">
        <v>8.3333333333333329E-2</v>
      </c>
      <c r="W944">
        <v>30</v>
      </c>
      <c r="X944" s="6">
        <v>0</v>
      </c>
      <c r="Y944" s="6">
        <v>0</v>
      </c>
      <c r="Z944" s="6">
        <v>-28.429943083333331</v>
      </c>
      <c r="AA944" s="6">
        <v>-28.429943083333331</v>
      </c>
      <c r="AB944">
        <v>0</v>
      </c>
      <c r="AC944">
        <v>0</v>
      </c>
      <c r="AD944" s="7">
        <v>30191.09</v>
      </c>
      <c r="AE944" s="13">
        <v>1.1299999999999999E-2</v>
      </c>
      <c r="AF944" s="8">
        <v>0</v>
      </c>
      <c r="AG944" s="6">
        <v>0</v>
      </c>
      <c r="AH944" s="6">
        <v>0</v>
      </c>
      <c r="AI944" s="9">
        <v>-28.429943083333331</v>
      </c>
      <c r="AJ944" t="s">
        <v>6</v>
      </c>
      <c r="AO944" s="9">
        <f t="shared" si="286"/>
        <v>-28.429943083333331</v>
      </c>
      <c r="AP944" s="37">
        <f t="shared" si="285"/>
        <v>-28.429943083333331</v>
      </c>
      <c r="AQ944" s="9">
        <f t="shared" si="287"/>
        <v>-28.429943083333331</v>
      </c>
      <c r="AT944" s="10"/>
      <c r="BU944" s="1"/>
      <c r="CC944" s="11"/>
      <c r="CD944" s="11"/>
    </row>
    <row r="945" spans="1:82" ht="15" customHeight="1" x14ac:dyDescent="0.25">
      <c r="A945">
        <v>29575</v>
      </c>
      <c r="B945" t="s">
        <v>946</v>
      </c>
      <c r="C945" t="s">
        <v>947</v>
      </c>
      <c r="D945">
        <v>30948</v>
      </c>
      <c r="E945" t="s">
        <v>127</v>
      </c>
      <c r="F945" t="s">
        <v>3</v>
      </c>
      <c r="G945" t="s">
        <v>4</v>
      </c>
      <c r="H945" t="s">
        <v>927</v>
      </c>
      <c r="I945" s="1"/>
      <c r="J945" s="1">
        <v>45069</v>
      </c>
      <c r="K945" s="1">
        <v>45100</v>
      </c>
      <c r="L945" s="1">
        <v>45069</v>
      </c>
      <c r="M945" s="2">
        <v>29618.46</v>
      </c>
      <c r="N945" t="s">
        <v>6</v>
      </c>
      <c r="O945">
        <v>1.1299999999999999E-2</v>
      </c>
      <c r="P945" t="s">
        <v>8</v>
      </c>
      <c r="Q945" s="4"/>
      <c r="R945" s="1">
        <v>45069</v>
      </c>
      <c r="S945" s="1">
        <v>45069</v>
      </c>
      <c r="T945" s="1">
        <v>45100</v>
      </c>
      <c r="U945" s="1">
        <v>45069</v>
      </c>
      <c r="V945" s="5">
        <v>8.611111111111111E-2</v>
      </c>
      <c r="W945">
        <v>31</v>
      </c>
      <c r="X945" s="6">
        <v>0</v>
      </c>
      <c r="Y945" s="6">
        <v>0</v>
      </c>
      <c r="Z945" s="6">
        <v>-28.820407049999996</v>
      </c>
      <c r="AA945" s="6">
        <v>-28.820407049999996</v>
      </c>
      <c r="AB945">
        <v>0</v>
      </c>
      <c r="AC945">
        <v>0</v>
      </c>
      <c r="AD945" s="7">
        <v>29618.46</v>
      </c>
      <c r="AE945" s="13">
        <v>1.1299999999999999E-2</v>
      </c>
      <c r="AF945" s="8">
        <v>0</v>
      </c>
      <c r="AG945" s="6">
        <v>0</v>
      </c>
      <c r="AH945" s="6">
        <v>0</v>
      </c>
      <c r="AI945" s="9">
        <v>-28.820407049999996</v>
      </c>
      <c r="AJ945" t="s">
        <v>6</v>
      </c>
      <c r="AO945" s="9">
        <f t="shared" si="286"/>
        <v>-28.820407049999996</v>
      </c>
      <c r="AP945" s="37">
        <f t="shared" si="285"/>
        <v>-28.820407049999996</v>
      </c>
      <c r="AQ945" s="9">
        <f t="shared" si="287"/>
        <v>-28.820407049999996</v>
      </c>
      <c r="AT945" s="10"/>
      <c r="BU945" s="1"/>
      <c r="CC945" s="11"/>
      <c r="CD945" s="11"/>
    </row>
    <row r="946" spans="1:82" ht="15" customHeight="1" x14ac:dyDescent="0.25">
      <c r="A946">
        <v>29660</v>
      </c>
      <c r="B946" t="s">
        <v>948</v>
      </c>
      <c r="C946" t="s">
        <v>949</v>
      </c>
      <c r="D946">
        <v>30949</v>
      </c>
      <c r="E946" t="s">
        <v>127</v>
      </c>
      <c r="F946" t="s">
        <v>3</v>
      </c>
      <c r="G946" t="s">
        <v>4</v>
      </c>
      <c r="H946" t="s">
        <v>42</v>
      </c>
      <c r="I946" s="1"/>
      <c r="J946" s="1">
        <v>44945</v>
      </c>
      <c r="K946" s="1">
        <v>44976</v>
      </c>
      <c r="L946" s="1">
        <v>44945</v>
      </c>
      <c r="M946" s="2">
        <v>44814.81</v>
      </c>
      <c r="N946" t="s">
        <v>6</v>
      </c>
      <c r="O946">
        <v>1.44E-2</v>
      </c>
      <c r="P946" t="s">
        <v>8</v>
      </c>
      <c r="Q946" s="4"/>
      <c r="R946" s="1">
        <v>44945</v>
      </c>
      <c r="S946" s="1">
        <v>44945</v>
      </c>
      <c r="T946" s="1">
        <v>44976</v>
      </c>
      <c r="U946" s="1">
        <v>44945</v>
      </c>
      <c r="V946" s="5">
        <v>8.611111111111111E-2</v>
      </c>
      <c r="W946">
        <v>31</v>
      </c>
      <c r="X946" s="6">
        <v>0</v>
      </c>
      <c r="Y946" s="6">
        <v>0</v>
      </c>
      <c r="Z946" s="6">
        <v>-55.570364399999995</v>
      </c>
      <c r="AA946" s="6">
        <v>-55.570364399999995</v>
      </c>
      <c r="AB946">
        <v>0</v>
      </c>
      <c r="AC946">
        <v>0</v>
      </c>
      <c r="AD946" s="7">
        <v>44814.81</v>
      </c>
      <c r="AE946" s="13">
        <v>1.44E-2</v>
      </c>
      <c r="AF946" s="8">
        <v>0</v>
      </c>
      <c r="AG946" s="6">
        <v>0</v>
      </c>
      <c r="AH946" s="6">
        <v>0</v>
      </c>
      <c r="AI946" s="9">
        <v>-55.570364399999995</v>
      </c>
      <c r="AJ946" t="s">
        <v>6</v>
      </c>
      <c r="AO946" s="9">
        <f t="shared" si="286"/>
        <v>-55.570364399999995</v>
      </c>
      <c r="AP946" s="37">
        <f t="shared" si="285"/>
        <v>-55.570364399999995</v>
      </c>
      <c r="AQ946" s="9">
        <f t="shared" si="287"/>
        <v>-55.570364399999995</v>
      </c>
      <c r="AT946" s="10"/>
      <c r="BU946" s="1"/>
      <c r="CC946" s="11"/>
      <c r="CD946" s="11"/>
    </row>
    <row r="947" spans="1:82" ht="15" customHeight="1" x14ac:dyDescent="0.25">
      <c r="A947">
        <v>29661</v>
      </c>
      <c r="B947" t="s">
        <v>948</v>
      </c>
      <c r="C947" t="s">
        <v>949</v>
      </c>
      <c r="D947">
        <v>30949</v>
      </c>
      <c r="E947" t="s">
        <v>127</v>
      </c>
      <c r="F947" t="s">
        <v>3</v>
      </c>
      <c r="G947" t="s">
        <v>4</v>
      </c>
      <c r="H947" t="s">
        <v>42</v>
      </c>
      <c r="I947" s="1"/>
      <c r="J947" s="1">
        <v>44976</v>
      </c>
      <c r="K947" s="1">
        <v>45004</v>
      </c>
      <c r="L947" s="1">
        <v>44976</v>
      </c>
      <c r="M947" s="2">
        <v>43449.21</v>
      </c>
      <c r="N947" t="s">
        <v>6</v>
      </c>
      <c r="O947">
        <v>1.44E-2</v>
      </c>
      <c r="P947" t="s">
        <v>8</v>
      </c>
      <c r="Q947" s="4"/>
      <c r="R947" s="1">
        <v>44976</v>
      </c>
      <c r="S947" s="1">
        <v>44976</v>
      </c>
      <c r="T947" s="1">
        <v>45004</v>
      </c>
      <c r="U947" s="1">
        <v>44976</v>
      </c>
      <c r="V947" s="5">
        <v>7.7777777777777779E-2</v>
      </c>
      <c r="W947">
        <v>28</v>
      </c>
      <c r="X947" s="6">
        <v>0</v>
      </c>
      <c r="Y947" s="6">
        <v>0</v>
      </c>
      <c r="Z947" s="6">
        <v>-48.6631152</v>
      </c>
      <c r="AA947" s="6">
        <v>-48.6631152</v>
      </c>
      <c r="AB947">
        <v>0</v>
      </c>
      <c r="AC947">
        <v>0</v>
      </c>
      <c r="AD947" s="7">
        <v>43449.21</v>
      </c>
      <c r="AE947" s="13">
        <v>1.44E-2</v>
      </c>
      <c r="AF947" s="8">
        <v>0</v>
      </c>
      <c r="AG947" s="6">
        <v>0</v>
      </c>
      <c r="AH947" s="6">
        <v>0</v>
      </c>
      <c r="AI947" s="9">
        <v>-48.6631152</v>
      </c>
      <c r="AJ947" t="s">
        <v>6</v>
      </c>
      <c r="AO947" s="9">
        <f t="shared" si="286"/>
        <v>-48.6631152</v>
      </c>
      <c r="AP947" s="37">
        <f t="shared" si="285"/>
        <v>-48.6631152</v>
      </c>
      <c r="AQ947" s="9">
        <f t="shared" si="287"/>
        <v>-48.6631152</v>
      </c>
      <c r="AT947" s="10"/>
      <c r="BU947" s="1"/>
      <c r="CC947" s="11"/>
      <c r="CD947" s="11"/>
    </row>
    <row r="948" spans="1:82" ht="15" customHeight="1" x14ac:dyDescent="0.25">
      <c r="A948">
        <v>29662</v>
      </c>
      <c r="B948" t="s">
        <v>948</v>
      </c>
      <c r="C948" t="s">
        <v>949</v>
      </c>
      <c r="D948">
        <v>30949</v>
      </c>
      <c r="E948" t="s">
        <v>127</v>
      </c>
      <c r="F948" t="s">
        <v>3</v>
      </c>
      <c r="G948" t="s">
        <v>4</v>
      </c>
      <c r="H948" t="s">
        <v>42</v>
      </c>
      <c r="I948" s="1"/>
      <c r="J948" s="1">
        <v>45004</v>
      </c>
      <c r="K948" s="1">
        <v>45035</v>
      </c>
      <c r="L948" s="1">
        <v>45004</v>
      </c>
      <c r="M948" s="2">
        <v>42077.2</v>
      </c>
      <c r="N948" t="s">
        <v>6</v>
      </c>
      <c r="O948">
        <v>1.44E-2</v>
      </c>
      <c r="P948" t="s">
        <v>8</v>
      </c>
      <c r="Q948" s="4"/>
      <c r="R948" s="1">
        <v>45004</v>
      </c>
      <c r="S948" s="1">
        <v>45004</v>
      </c>
      <c r="T948" s="1">
        <v>45035</v>
      </c>
      <c r="U948" s="1">
        <v>45004</v>
      </c>
      <c r="V948" s="5">
        <v>8.611111111111111E-2</v>
      </c>
      <c r="W948">
        <v>31</v>
      </c>
      <c r="X948" s="6">
        <v>0</v>
      </c>
      <c r="Y948" s="6">
        <v>0</v>
      </c>
      <c r="Z948" s="6">
        <v>-52.175727999999992</v>
      </c>
      <c r="AA948" s="6">
        <v>-52.175727999999992</v>
      </c>
      <c r="AB948">
        <v>0</v>
      </c>
      <c r="AC948">
        <v>0</v>
      </c>
      <c r="AD948" s="7">
        <v>42077.2</v>
      </c>
      <c r="AE948" s="13">
        <v>1.44E-2</v>
      </c>
      <c r="AF948" s="8">
        <v>0</v>
      </c>
      <c r="AG948" s="6">
        <v>0</v>
      </c>
      <c r="AH948" s="6">
        <v>0</v>
      </c>
      <c r="AI948" s="9">
        <v>-52.175727999999992</v>
      </c>
      <c r="AJ948" t="s">
        <v>6</v>
      </c>
      <c r="AO948" s="9">
        <f t="shared" si="286"/>
        <v>-52.175727999999992</v>
      </c>
      <c r="AP948" s="37">
        <f t="shared" si="285"/>
        <v>-52.175727999999992</v>
      </c>
      <c r="AQ948" s="9">
        <f t="shared" si="287"/>
        <v>-52.175727999999992</v>
      </c>
      <c r="AT948" s="10"/>
      <c r="BU948" s="1"/>
      <c r="CC948" s="11"/>
      <c r="CD948" s="11"/>
    </row>
    <row r="949" spans="1:82" ht="15" customHeight="1" x14ac:dyDescent="0.25">
      <c r="A949">
        <v>29663</v>
      </c>
      <c r="B949" t="s">
        <v>948</v>
      </c>
      <c r="C949" t="s">
        <v>949</v>
      </c>
      <c r="D949">
        <v>30949</v>
      </c>
      <c r="E949" t="s">
        <v>127</v>
      </c>
      <c r="F949" t="s">
        <v>3</v>
      </c>
      <c r="G949" t="s">
        <v>4</v>
      </c>
      <c r="H949" t="s">
        <v>42</v>
      </c>
      <c r="I949" s="1"/>
      <c r="J949" s="1">
        <v>45035</v>
      </c>
      <c r="K949" s="1">
        <v>45065</v>
      </c>
      <c r="L949" s="1">
        <v>45035</v>
      </c>
      <c r="M949" s="2">
        <v>40698.75</v>
      </c>
      <c r="N949" t="s">
        <v>6</v>
      </c>
      <c r="O949">
        <v>1.44E-2</v>
      </c>
      <c r="P949" t="s">
        <v>8</v>
      </c>
      <c r="Q949" s="4"/>
      <c r="R949" s="1">
        <v>45035</v>
      </c>
      <c r="S949" s="1">
        <v>45035</v>
      </c>
      <c r="T949" s="1">
        <v>45065</v>
      </c>
      <c r="U949" s="1">
        <v>45035</v>
      </c>
      <c r="V949" s="5">
        <v>8.3333333333333329E-2</v>
      </c>
      <c r="W949">
        <v>30</v>
      </c>
      <c r="X949" s="6">
        <v>0</v>
      </c>
      <c r="Y949" s="6">
        <v>0</v>
      </c>
      <c r="Z949" s="6">
        <v>-48.838499999999996</v>
      </c>
      <c r="AA949" s="6">
        <v>-48.838499999999996</v>
      </c>
      <c r="AB949">
        <v>0</v>
      </c>
      <c r="AC949">
        <v>0</v>
      </c>
      <c r="AD949" s="7">
        <v>40698.75</v>
      </c>
      <c r="AE949" s="13">
        <v>1.44E-2</v>
      </c>
      <c r="AF949" s="8">
        <v>0</v>
      </c>
      <c r="AG949" s="6">
        <v>0</v>
      </c>
      <c r="AH949" s="6">
        <v>0</v>
      </c>
      <c r="AI949" s="9">
        <v>-48.838499999999996</v>
      </c>
      <c r="AJ949" t="s">
        <v>6</v>
      </c>
      <c r="AO949" s="9">
        <f t="shared" si="286"/>
        <v>-48.838499999999996</v>
      </c>
      <c r="AP949" s="37">
        <f t="shared" si="285"/>
        <v>-48.838499999999996</v>
      </c>
      <c r="AQ949" s="9">
        <f t="shared" si="287"/>
        <v>-48.838499999999996</v>
      </c>
      <c r="AT949" s="10"/>
      <c r="BU949" s="1"/>
      <c r="CC949" s="11"/>
      <c r="CD949" s="11"/>
    </row>
    <row r="950" spans="1:82" ht="15" customHeight="1" x14ac:dyDescent="0.25">
      <c r="A950">
        <v>29664</v>
      </c>
      <c r="B950" t="s">
        <v>948</v>
      </c>
      <c r="C950" t="s">
        <v>949</v>
      </c>
      <c r="D950">
        <v>30949</v>
      </c>
      <c r="E950" t="s">
        <v>127</v>
      </c>
      <c r="F950" t="s">
        <v>3</v>
      </c>
      <c r="G950" t="s">
        <v>4</v>
      </c>
      <c r="H950" t="s">
        <v>42</v>
      </c>
      <c r="I950" s="1"/>
      <c r="J950" s="1">
        <v>45065</v>
      </c>
      <c r="K950" s="1">
        <v>45096</v>
      </c>
      <c r="L950" s="1">
        <v>45065</v>
      </c>
      <c r="M950" s="2">
        <v>39313.839999999997</v>
      </c>
      <c r="N950" t="s">
        <v>6</v>
      </c>
      <c r="O950">
        <v>1.44E-2</v>
      </c>
      <c r="P950" t="s">
        <v>8</v>
      </c>
      <c r="Q950" s="4"/>
      <c r="R950" s="1">
        <v>45065</v>
      </c>
      <c r="S950" s="1">
        <v>45065</v>
      </c>
      <c r="T950" s="1">
        <v>45096</v>
      </c>
      <c r="U950" s="1">
        <v>45065</v>
      </c>
      <c r="V950" s="5">
        <v>8.611111111111111E-2</v>
      </c>
      <c r="W950">
        <v>31</v>
      </c>
      <c r="X950" s="6">
        <v>0</v>
      </c>
      <c r="Y950" s="6">
        <v>0</v>
      </c>
      <c r="Z950" s="6">
        <v>-48.749161599999994</v>
      </c>
      <c r="AA950" s="6">
        <v>-48.749161599999994</v>
      </c>
      <c r="AB950">
        <v>0</v>
      </c>
      <c r="AC950">
        <v>0</v>
      </c>
      <c r="AD950" s="7">
        <v>39313.839999999997</v>
      </c>
      <c r="AE950" s="13">
        <v>1.44E-2</v>
      </c>
      <c r="AF950" s="8">
        <v>0</v>
      </c>
      <c r="AG950" s="6">
        <v>0</v>
      </c>
      <c r="AH950" s="6">
        <v>0</v>
      </c>
      <c r="AI950" s="9">
        <v>-48.749161599999994</v>
      </c>
      <c r="AJ950" t="s">
        <v>6</v>
      </c>
      <c r="AO950" s="9">
        <f t="shared" si="286"/>
        <v>-48.749161599999994</v>
      </c>
      <c r="AP950" s="37">
        <f t="shared" si="285"/>
        <v>-48.749161599999994</v>
      </c>
      <c r="AQ950" s="9">
        <f t="shared" si="287"/>
        <v>-48.749161599999994</v>
      </c>
      <c r="AT950" s="10"/>
      <c r="BU950" s="1"/>
      <c r="CC950" s="11"/>
      <c r="CD950" s="11"/>
    </row>
    <row r="951" spans="1:82" ht="15" customHeight="1" x14ac:dyDescent="0.25">
      <c r="A951">
        <v>29725</v>
      </c>
      <c r="B951" t="s">
        <v>950</v>
      </c>
      <c r="C951" t="s">
        <v>951</v>
      </c>
      <c r="D951">
        <v>30950</v>
      </c>
      <c r="E951" t="s">
        <v>127</v>
      </c>
      <c r="F951" t="s">
        <v>3</v>
      </c>
      <c r="G951" t="s">
        <v>4</v>
      </c>
      <c r="H951" t="s">
        <v>42</v>
      </c>
      <c r="I951" s="1"/>
      <c r="J951" s="1">
        <v>44945</v>
      </c>
      <c r="K951" s="1">
        <v>44976</v>
      </c>
      <c r="L951" s="1">
        <v>44945</v>
      </c>
      <c r="M951" s="2">
        <v>47137.78</v>
      </c>
      <c r="N951" t="s">
        <v>6</v>
      </c>
      <c r="O951">
        <v>1.2200000000000001E-2</v>
      </c>
      <c r="P951" t="s">
        <v>8</v>
      </c>
      <c r="Q951" s="4"/>
      <c r="R951" s="1">
        <v>44945</v>
      </c>
      <c r="S951" s="1">
        <v>44945</v>
      </c>
      <c r="T951" s="1">
        <v>44976</v>
      </c>
      <c r="U951" s="1">
        <v>44945</v>
      </c>
      <c r="V951" s="5">
        <v>8.611111111111111E-2</v>
      </c>
      <c r="W951">
        <v>31</v>
      </c>
      <c r="X951" s="6">
        <v>0</v>
      </c>
      <c r="Y951" s="6">
        <v>0</v>
      </c>
      <c r="Z951" s="6">
        <v>-49.520856655555555</v>
      </c>
      <c r="AA951" s="6">
        <v>-49.520856655555555</v>
      </c>
      <c r="AB951">
        <v>0</v>
      </c>
      <c r="AC951">
        <v>0</v>
      </c>
      <c r="AD951" s="7">
        <v>47137.78</v>
      </c>
      <c r="AE951" s="13">
        <v>1.2200000000000001E-2</v>
      </c>
      <c r="AF951" s="8">
        <v>0</v>
      </c>
      <c r="AG951" s="6">
        <v>0</v>
      </c>
      <c r="AH951" s="6">
        <v>0</v>
      </c>
      <c r="AI951" s="9">
        <v>-49.520856655555555</v>
      </c>
      <c r="AJ951" t="s">
        <v>6</v>
      </c>
      <c r="AO951" s="9">
        <f t="shared" si="286"/>
        <v>-49.520856655555555</v>
      </c>
      <c r="AP951" s="37">
        <f t="shared" si="285"/>
        <v>-49.520856655555555</v>
      </c>
      <c r="AQ951" s="9">
        <f t="shared" si="287"/>
        <v>-49.520856655555555</v>
      </c>
      <c r="AT951" s="10"/>
      <c r="BU951" s="1"/>
      <c r="CC951" s="11"/>
      <c r="CD951" s="11"/>
    </row>
    <row r="952" spans="1:82" ht="15" customHeight="1" x14ac:dyDescent="0.25">
      <c r="A952">
        <v>29726</v>
      </c>
      <c r="B952" t="s">
        <v>950</v>
      </c>
      <c r="C952" t="s">
        <v>951</v>
      </c>
      <c r="D952">
        <v>30950</v>
      </c>
      <c r="E952" t="s">
        <v>127</v>
      </c>
      <c r="F952" t="s">
        <v>3</v>
      </c>
      <c r="G952" t="s">
        <v>4</v>
      </c>
      <c r="H952" t="s">
        <v>42</v>
      </c>
      <c r="I952" s="1"/>
      <c r="J952" s="1">
        <v>44976</v>
      </c>
      <c r="K952" s="1">
        <v>45004</v>
      </c>
      <c r="L952" s="1">
        <v>44976</v>
      </c>
      <c r="M952" s="2">
        <v>45702.99</v>
      </c>
      <c r="N952" t="s">
        <v>6</v>
      </c>
      <c r="O952">
        <v>1.2200000000000001E-2</v>
      </c>
      <c r="P952" t="s">
        <v>8</v>
      </c>
      <c r="Q952" s="4"/>
      <c r="R952" s="1">
        <v>44976</v>
      </c>
      <c r="S952" s="1">
        <v>44976</v>
      </c>
      <c r="T952" s="1">
        <v>45004</v>
      </c>
      <c r="U952" s="1">
        <v>44976</v>
      </c>
      <c r="V952" s="5">
        <v>7.7777777777777779E-2</v>
      </c>
      <c r="W952">
        <v>28</v>
      </c>
      <c r="X952" s="6">
        <v>0</v>
      </c>
      <c r="Y952" s="6">
        <v>0</v>
      </c>
      <c r="Z952" s="6">
        <v>-43.367059400000002</v>
      </c>
      <c r="AA952" s="6">
        <v>-43.367059400000002</v>
      </c>
      <c r="AB952">
        <v>0</v>
      </c>
      <c r="AC952">
        <v>0</v>
      </c>
      <c r="AD952" s="7">
        <v>45702.99</v>
      </c>
      <c r="AE952" s="13">
        <v>1.2200000000000001E-2</v>
      </c>
      <c r="AF952" s="8">
        <v>0</v>
      </c>
      <c r="AG952" s="6">
        <v>0</v>
      </c>
      <c r="AH952" s="6">
        <v>0</v>
      </c>
      <c r="AI952" s="9">
        <v>-43.367059400000002</v>
      </c>
      <c r="AJ952" t="s">
        <v>6</v>
      </c>
      <c r="AO952" s="9">
        <f t="shared" si="286"/>
        <v>-43.367059400000002</v>
      </c>
      <c r="AP952" s="37">
        <f t="shared" si="285"/>
        <v>-43.367059400000002</v>
      </c>
      <c r="AQ952" s="9">
        <f t="shared" si="287"/>
        <v>-43.367059400000002</v>
      </c>
      <c r="AT952" s="10"/>
      <c r="BU952" s="1"/>
      <c r="CC952" s="11"/>
      <c r="CD952" s="11"/>
    </row>
    <row r="953" spans="1:82" ht="15" customHeight="1" x14ac:dyDescent="0.25">
      <c r="A953">
        <v>29727</v>
      </c>
      <c r="B953" t="s">
        <v>950</v>
      </c>
      <c r="C953" t="s">
        <v>951</v>
      </c>
      <c r="D953">
        <v>30950</v>
      </c>
      <c r="E953" t="s">
        <v>127</v>
      </c>
      <c r="F953" t="s">
        <v>3</v>
      </c>
      <c r="G953" t="s">
        <v>4</v>
      </c>
      <c r="H953" t="s">
        <v>42</v>
      </c>
      <c r="I953" s="1"/>
      <c r="J953" s="1">
        <v>45004</v>
      </c>
      <c r="K953" s="1">
        <v>45035</v>
      </c>
      <c r="L953" s="1">
        <v>45004</v>
      </c>
      <c r="M953" s="2">
        <v>44261.36</v>
      </c>
      <c r="N953" t="s">
        <v>6</v>
      </c>
      <c r="O953">
        <v>1.2200000000000001E-2</v>
      </c>
      <c r="P953" t="s">
        <v>8</v>
      </c>
      <c r="Q953" s="4"/>
      <c r="R953" s="1">
        <v>45004</v>
      </c>
      <c r="S953" s="1">
        <v>45004</v>
      </c>
      <c r="T953" s="1">
        <v>45035</v>
      </c>
      <c r="U953" s="1">
        <v>45004</v>
      </c>
      <c r="V953" s="5">
        <v>8.611111111111111E-2</v>
      </c>
      <c r="W953">
        <v>31</v>
      </c>
      <c r="X953" s="6">
        <v>0</v>
      </c>
      <c r="Y953" s="6">
        <v>0</v>
      </c>
      <c r="Z953" s="6">
        <v>-46.49901764444445</v>
      </c>
      <c r="AA953" s="6">
        <v>-46.49901764444445</v>
      </c>
      <c r="AB953">
        <v>0</v>
      </c>
      <c r="AC953">
        <v>0</v>
      </c>
      <c r="AD953" s="7">
        <v>44261.36</v>
      </c>
      <c r="AE953" s="13">
        <v>1.2200000000000001E-2</v>
      </c>
      <c r="AF953" s="8">
        <v>0</v>
      </c>
      <c r="AG953" s="6">
        <v>0</v>
      </c>
      <c r="AH953" s="6">
        <v>0</v>
      </c>
      <c r="AI953" s="9">
        <v>-46.49901764444445</v>
      </c>
      <c r="AJ953" t="s">
        <v>6</v>
      </c>
      <c r="AO953" s="9">
        <f t="shared" si="286"/>
        <v>-46.49901764444445</v>
      </c>
      <c r="AP953" s="37">
        <f t="shared" si="285"/>
        <v>-46.49901764444445</v>
      </c>
      <c r="AQ953" s="9">
        <f t="shared" si="287"/>
        <v>-46.49901764444445</v>
      </c>
      <c r="AT953" s="10"/>
      <c r="BU953" s="1"/>
      <c r="CC953" s="11"/>
      <c r="CD953" s="11"/>
    </row>
    <row r="954" spans="1:82" ht="15" customHeight="1" x14ac:dyDescent="0.25">
      <c r="A954">
        <v>29728</v>
      </c>
      <c r="B954" t="s">
        <v>950</v>
      </c>
      <c r="C954" t="s">
        <v>951</v>
      </c>
      <c r="D954">
        <v>30950</v>
      </c>
      <c r="E954" t="s">
        <v>127</v>
      </c>
      <c r="F954" t="s">
        <v>3</v>
      </c>
      <c r="G954" t="s">
        <v>4</v>
      </c>
      <c r="H954" t="s">
        <v>42</v>
      </c>
      <c r="I954" s="1"/>
      <c r="J954" s="1">
        <v>45035</v>
      </c>
      <c r="K954" s="1">
        <v>45065</v>
      </c>
      <c r="L954" s="1">
        <v>45035</v>
      </c>
      <c r="M954" s="2">
        <v>42812.85</v>
      </c>
      <c r="N954" t="s">
        <v>6</v>
      </c>
      <c r="O954">
        <v>1.2200000000000001E-2</v>
      </c>
      <c r="P954" t="s">
        <v>8</v>
      </c>
      <c r="Q954" s="4"/>
      <c r="R954" s="1">
        <v>45035</v>
      </c>
      <c r="S954" s="1">
        <v>45035</v>
      </c>
      <c r="T954" s="1">
        <v>45065</v>
      </c>
      <c r="U954" s="1">
        <v>45035</v>
      </c>
      <c r="V954" s="5">
        <v>8.3333333333333329E-2</v>
      </c>
      <c r="W954">
        <v>30</v>
      </c>
      <c r="X954" s="6">
        <v>0</v>
      </c>
      <c r="Y954" s="6">
        <v>0</v>
      </c>
      <c r="Z954" s="6">
        <v>-43.526397500000002</v>
      </c>
      <c r="AA954" s="6">
        <v>-43.526397500000002</v>
      </c>
      <c r="AB954">
        <v>0</v>
      </c>
      <c r="AC954">
        <v>0</v>
      </c>
      <c r="AD954" s="7">
        <v>42812.85</v>
      </c>
      <c r="AE954" s="13">
        <v>1.2200000000000001E-2</v>
      </c>
      <c r="AF954" s="8">
        <v>0</v>
      </c>
      <c r="AG954" s="6">
        <v>0</v>
      </c>
      <c r="AH954" s="6">
        <v>0</v>
      </c>
      <c r="AI954" s="9">
        <v>-43.526397500000002</v>
      </c>
      <c r="AJ954" t="s">
        <v>6</v>
      </c>
      <c r="AO954" s="9">
        <f t="shared" si="286"/>
        <v>-43.526397500000002</v>
      </c>
      <c r="AP954" s="37">
        <f t="shared" si="285"/>
        <v>-43.526397500000002</v>
      </c>
      <c r="AQ954" s="9">
        <f t="shared" si="287"/>
        <v>-43.526397500000002</v>
      </c>
      <c r="AT954" s="10"/>
      <c r="BU954" s="1"/>
      <c r="CC954" s="11"/>
      <c r="CD954" s="11"/>
    </row>
    <row r="955" spans="1:82" ht="15" customHeight="1" x14ac:dyDescent="0.25">
      <c r="A955">
        <v>29729</v>
      </c>
      <c r="B955" t="s">
        <v>950</v>
      </c>
      <c r="C955" t="s">
        <v>951</v>
      </c>
      <c r="D955">
        <v>30950</v>
      </c>
      <c r="E955" t="s">
        <v>127</v>
      </c>
      <c r="F955" t="s">
        <v>3</v>
      </c>
      <c r="G955" t="s">
        <v>4</v>
      </c>
      <c r="H955" t="s">
        <v>42</v>
      </c>
      <c r="I955" s="1"/>
      <c r="J955" s="1">
        <v>45065</v>
      </c>
      <c r="K955" s="1">
        <v>45096</v>
      </c>
      <c r="L955" s="1">
        <v>45065</v>
      </c>
      <c r="M955" s="2">
        <v>41357.43</v>
      </c>
      <c r="N955" t="s">
        <v>6</v>
      </c>
      <c r="O955">
        <v>1.2200000000000001E-2</v>
      </c>
      <c r="P955" t="s">
        <v>8</v>
      </c>
      <c r="Q955" s="4"/>
      <c r="R955" s="1">
        <v>45065</v>
      </c>
      <c r="S955" s="1">
        <v>45065</v>
      </c>
      <c r="T955" s="1">
        <v>45096</v>
      </c>
      <c r="U955" s="1">
        <v>45065</v>
      </c>
      <c r="V955" s="5">
        <v>8.611111111111111E-2</v>
      </c>
      <c r="W955">
        <v>31</v>
      </c>
      <c r="X955" s="6">
        <v>0</v>
      </c>
      <c r="Y955" s="6">
        <v>0</v>
      </c>
      <c r="Z955" s="6">
        <v>-43.448277850000004</v>
      </c>
      <c r="AA955" s="6">
        <v>-43.448277850000004</v>
      </c>
      <c r="AB955">
        <v>0</v>
      </c>
      <c r="AC955">
        <v>0</v>
      </c>
      <c r="AD955" s="7">
        <v>41357.43</v>
      </c>
      <c r="AE955" s="13">
        <v>1.2200000000000001E-2</v>
      </c>
      <c r="AF955" s="8">
        <v>0</v>
      </c>
      <c r="AG955" s="6">
        <v>0</v>
      </c>
      <c r="AH955" s="6">
        <v>0</v>
      </c>
      <c r="AI955" s="9">
        <v>-43.448277850000004</v>
      </c>
      <c r="AJ955" t="s">
        <v>6</v>
      </c>
      <c r="AO955" s="9">
        <f t="shared" si="286"/>
        <v>-43.448277850000004</v>
      </c>
      <c r="AP955" s="37">
        <f t="shared" si="285"/>
        <v>-43.448277850000004</v>
      </c>
      <c r="AQ955" s="9">
        <f t="shared" si="287"/>
        <v>-43.448277850000004</v>
      </c>
      <c r="AT955" s="10"/>
      <c r="BU955" s="1"/>
      <c r="CC955" s="11"/>
      <c r="CD955" s="11"/>
    </row>
    <row r="956" spans="1:82" ht="15" customHeight="1" x14ac:dyDescent="0.25">
      <c r="A956">
        <v>29794</v>
      </c>
      <c r="B956" t="s">
        <v>952</v>
      </c>
      <c r="C956" t="s">
        <v>953</v>
      </c>
      <c r="D956">
        <v>30951</v>
      </c>
      <c r="E956" t="s">
        <v>127</v>
      </c>
      <c r="F956" t="s">
        <v>3</v>
      </c>
      <c r="G956" t="s">
        <v>4</v>
      </c>
      <c r="H956" t="s">
        <v>42</v>
      </c>
      <c r="I956" s="1"/>
      <c r="J956" s="1">
        <v>44952</v>
      </c>
      <c r="K956" s="1">
        <v>44983</v>
      </c>
      <c r="L956" s="1">
        <v>44952</v>
      </c>
      <c r="M956" s="2">
        <v>106645.03</v>
      </c>
      <c r="N956" t="s">
        <v>6</v>
      </c>
      <c r="O956">
        <v>1.2200000000000001E-2</v>
      </c>
      <c r="P956" t="s">
        <v>8</v>
      </c>
      <c r="Q956" s="4"/>
      <c r="R956" s="1">
        <v>44952</v>
      </c>
      <c r="S956" s="1">
        <v>44952</v>
      </c>
      <c r="T956" s="1">
        <v>44983</v>
      </c>
      <c r="U956" s="1">
        <v>44952</v>
      </c>
      <c r="V956" s="5">
        <v>8.611111111111111E-2</v>
      </c>
      <c r="W956">
        <v>31</v>
      </c>
      <c r="X956" s="6">
        <v>0</v>
      </c>
      <c r="Y956" s="6">
        <v>0</v>
      </c>
      <c r="Z956" s="6">
        <v>-112.0365287388889</v>
      </c>
      <c r="AA956" s="6">
        <v>-112.0365287388889</v>
      </c>
      <c r="AB956">
        <v>0</v>
      </c>
      <c r="AC956">
        <v>0</v>
      </c>
      <c r="AD956" s="7">
        <v>106645.03</v>
      </c>
      <c r="AE956" s="13">
        <v>1.2200000000000001E-2</v>
      </c>
      <c r="AF956" s="8">
        <v>0</v>
      </c>
      <c r="AG956" s="6">
        <v>0</v>
      </c>
      <c r="AH956" s="6">
        <v>0</v>
      </c>
      <c r="AI956" s="9">
        <v>-112.0365287388889</v>
      </c>
      <c r="AJ956" t="s">
        <v>6</v>
      </c>
      <c r="AO956" s="9">
        <f t="shared" si="286"/>
        <v>-112.0365287388889</v>
      </c>
      <c r="AP956" s="37">
        <f t="shared" si="285"/>
        <v>-112.0365287388889</v>
      </c>
      <c r="AQ956" s="9">
        <f t="shared" si="287"/>
        <v>-112.0365287388889</v>
      </c>
      <c r="AT956" s="10"/>
      <c r="BU956" s="1"/>
      <c r="CC956" s="11"/>
      <c r="CD956" s="11"/>
    </row>
    <row r="957" spans="1:82" ht="15" customHeight="1" x14ac:dyDescent="0.25">
      <c r="A957">
        <v>29795</v>
      </c>
      <c r="B957" t="s">
        <v>952</v>
      </c>
      <c r="C957" t="s">
        <v>953</v>
      </c>
      <c r="D957">
        <v>30951</v>
      </c>
      <c r="E957" t="s">
        <v>127</v>
      </c>
      <c r="F957" t="s">
        <v>3</v>
      </c>
      <c r="G957" t="s">
        <v>4</v>
      </c>
      <c r="H957" t="s">
        <v>42</v>
      </c>
      <c r="I957" s="1"/>
      <c r="J957" s="1">
        <v>44983</v>
      </c>
      <c r="K957" s="1">
        <v>45011</v>
      </c>
      <c r="L957" s="1">
        <v>44983</v>
      </c>
      <c r="M957" s="2">
        <v>102671.39</v>
      </c>
      <c r="N957" t="s">
        <v>6</v>
      </c>
      <c r="O957">
        <v>1.2200000000000001E-2</v>
      </c>
      <c r="P957" t="s">
        <v>8</v>
      </c>
      <c r="Q957" s="4"/>
      <c r="R957" s="1">
        <v>44983</v>
      </c>
      <c r="S957" s="1">
        <v>44983</v>
      </c>
      <c r="T957" s="1">
        <v>45011</v>
      </c>
      <c r="U957" s="1">
        <v>44983</v>
      </c>
      <c r="V957" s="5">
        <v>7.7777777777777779E-2</v>
      </c>
      <c r="W957">
        <v>28</v>
      </c>
      <c r="X957" s="6">
        <v>0</v>
      </c>
      <c r="Y957" s="6">
        <v>0</v>
      </c>
      <c r="Z957" s="6">
        <v>-97.423741177777785</v>
      </c>
      <c r="AA957" s="6">
        <v>-97.423741177777785</v>
      </c>
      <c r="AB957">
        <v>0</v>
      </c>
      <c r="AC957">
        <v>0</v>
      </c>
      <c r="AD957" s="7">
        <v>102671.39</v>
      </c>
      <c r="AE957" s="13">
        <v>1.2200000000000001E-2</v>
      </c>
      <c r="AF957" s="8">
        <v>0</v>
      </c>
      <c r="AG957" s="6">
        <v>0</v>
      </c>
      <c r="AH957" s="6">
        <v>0</v>
      </c>
      <c r="AI957" s="9">
        <v>-97.423741177777785</v>
      </c>
      <c r="AJ957" t="s">
        <v>6</v>
      </c>
      <c r="AO957" s="9">
        <f t="shared" si="286"/>
        <v>-97.423741177777785</v>
      </c>
      <c r="AP957" s="37">
        <f t="shared" si="285"/>
        <v>-97.423741177777785</v>
      </c>
      <c r="AQ957" s="9">
        <f t="shared" si="287"/>
        <v>-97.423741177777785</v>
      </c>
      <c r="AT957" s="10"/>
      <c r="BU957" s="1"/>
      <c r="CC957" s="11"/>
      <c r="CD957" s="11"/>
    </row>
    <row r="958" spans="1:82" ht="15" customHeight="1" x14ac:dyDescent="0.25">
      <c r="A958">
        <v>29796</v>
      </c>
      <c r="B958" t="s">
        <v>952</v>
      </c>
      <c r="C958" t="s">
        <v>953</v>
      </c>
      <c r="D958">
        <v>30951</v>
      </c>
      <c r="E958" t="s">
        <v>127</v>
      </c>
      <c r="F958" t="s">
        <v>3</v>
      </c>
      <c r="G958" t="s">
        <v>4</v>
      </c>
      <c r="H958" t="s">
        <v>42</v>
      </c>
      <c r="I958" s="1"/>
      <c r="J958" s="1">
        <v>45011</v>
      </c>
      <c r="K958" s="1">
        <v>45042</v>
      </c>
      <c r="L958" s="1">
        <v>45011</v>
      </c>
      <c r="M958" s="2">
        <v>98694.94</v>
      </c>
      <c r="N958" t="s">
        <v>6</v>
      </c>
      <c r="O958">
        <v>1.2200000000000001E-2</v>
      </c>
      <c r="P958" t="s">
        <v>8</v>
      </c>
      <c r="Q958" s="4"/>
      <c r="R958" s="1">
        <v>45011</v>
      </c>
      <c r="S958" s="1">
        <v>45011</v>
      </c>
      <c r="T958" s="1">
        <v>45042</v>
      </c>
      <c r="U958" s="1">
        <v>45011</v>
      </c>
      <c r="V958" s="5">
        <v>8.611111111111111E-2</v>
      </c>
      <c r="W958">
        <v>31</v>
      </c>
      <c r="X958" s="6">
        <v>0</v>
      </c>
      <c r="Y958" s="6">
        <v>0</v>
      </c>
      <c r="Z958" s="6">
        <v>-103.68451752222224</v>
      </c>
      <c r="AA958" s="6">
        <v>-103.68451752222224</v>
      </c>
      <c r="AB958">
        <v>0</v>
      </c>
      <c r="AC958">
        <v>0</v>
      </c>
      <c r="AD958" s="7">
        <v>98694.94</v>
      </c>
      <c r="AE958" s="13">
        <v>1.2200000000000001E-2</v>
      </c>
      <c r="AF958" s="8">
        <v>0</v>
      </c>
      <c r="AG958" s="6">
        <v>0</v>
      </c>
      <c r="AH958" s="6">
        <v>0</v>
      </c>
      <c r="AI958" s="9">
        <v>-103.68451752222224</v>
      </c>
      <c r="AJ958" t="s">
        <v>6</v>
      </c>
      <c r="AO958" s="9">
        <f t="shared" si="286"/>
        <v>-103.68451752222224</v>
      </c>
      <c r="AP958" s="37">
        <f t="shared" si="285"/>
        <v>-103.68451752222224</v>
      </c>
      <c r="AQ958" s="9">
        <f t="shared" si="287"/>
        <v>-103.68451752222224</v>
      </c>
      <c r="AT958" s="10"/>
      <c r="BU958" s="1"/>
      <c r="CC958" s="11"/>
      <c r="CD958" s="11"/>
    </row>
    <row r="959" spans="1:82" ht="15" customHeight="1" x14ac:dyDescent="0.25">
      <c r="A959">
        <v>29797</v>
      </c>
      <c r="B959" t="s">
        <v>952</v>
      </c>
      <c r="C959" t="s">
        <v>953</v>
      </c>
      <c r="D959">
        <v>30951</v>
      </c>
      <c r="E959" t="s">
        <v>127</v>
      </c>
      <c r="F959" t="s">
        <v>3</v>
      </c>
      <c r="G959" t="s">
        <v>4</v>
      </c>
      <c r="H959" t="s">
        <v>42</v>
      </c>
      <c r="I959" s="1"/>
      <c r="J959" s="1">
        <v>45042</v>
      </c>
      <c r="K959" s="1">
        <v>45072</v>
      </c>
      <c r="L959" s="1">
        <v>45042</v>
      </c>
      <c r="M959" s="2">
        <v>94715.69</v>
      </c>
      <c r="N959" t="s">
        <v>6</v>
      </c>
      <c r="O959">
        <v>1.2200000000000001E-2</v>
      </c>
      <c r="P959" t="s">
        <v>8</v>
      </c>
      <c r="Q959" s="4"/>
      <c r="R959" s="1">
        <v>45042</v>
      </c>
      <c r="S959" s="1">
        <v>45042</v>
      </c>
      <c r="T959" s="1">
        <v>45072</v>
      </c>
      <c r="U959" s="1">
        <v>45042</v>
      </c>
      <c r="V959" s="5">
        <v>8.3333333333333329E-2</v>
      </c>
      <c r="W959">
        <v>30</v>
      </c>
      <c r="X959" s="6">
        <v>0</v>
      </c>
      <c r="Y959" s="6">
        <v>0</v>
      </c>
      <c r="Z959" s="6">
        <v>-96.294284833333336</v>
      </c>
      <c r="AA959" s="6">
        <v>-96.294284833333336</v>
      </c>
      <c r="AB959">
        <v>0</v>
      </c>
      <c r="AC959">
        <v>0</v>
      </c>
      <c r="AD959" s="7">
        <v>94715.69</v>
      </c>
      <c r="AE959" s="13">
        <v>1.2200000000000001E-2</v>
      </c>
      <c r="AF959" s="8">
        <v>0</v>
      </c>
      <c r="AG959" s="6">
        <v>0</v>
      </c>
      <c r="AH959" s="6">
        <v>0</v>
      </c>
      <c r="AI959" s="9">
        <v>-96.294284833333336</v>
      </c>
      <c r="AJ959" t="s">
        <v>6</v>
      </c>
      <c r="AO959" s="9">
        <f t="shared" si="286"/>
        <v>-96.294284833333336</v>
      </c>
      <c r="AP959" s="37">
        <f t="shared" si="285"/>
        <v>-96.294284833333336</v>
      </c>
      <c r="AQ959" s="9">
        <f t="shared" si="287"/>
        <v>-96.294284833333336</v>
      </c>
      <c r="AT959" s="10"/>
      <c r="BU959" s="1"/>
      <c r="CC959" s="11"/>
      <c r="CD959" s="11"/>
    </row>
    <row r="960" spans="1:82" ht="15" customHeight="1" x14ac:dyDescent="0.25">
      <c r="A960">
        <v>29798</v>
      </c>
      <c r="B960" t="s">
        <v>952</v>
      </c>
      <c r="C960" t="s">
        <v>953</v>
      </c>
      <c r="D960">
        <v>30951</v>
      </c>
      <c r="E960" t="s">
        <v>127</v>
      </c>
      <c r="F960" t="s">
        <v>3</v>
      </c>
      <c r="G960" t="s">
        <v>4</v>
      </c>
      <c r="H960" t="s">
        <v>42</v>
      </c>
      <c r="I960" s="1"/>
      <c r="J960" s="1">
        <v>45072</v>
      </c>
      <c r="K960" s="1">
        <v>45103</v>
      </c>
      <c r="L960" s="1">
        <v>45072</v>
      </c>
      <c r="M960" s="2">
        <v>90733.63</v>
      </c>
      <c r="N960" t="s">
        <v>6</v>
      </c>
      <c r="O960">
        <v>1.2200000000000001E-2</v>
      </c>
      <c r="P960" t="s">
        <v>8</v>
      </c>
      <c r="Q960" s="4"/>
      <c r="R960" s="1">
        <v>45072</v>
      </c>
      <c r="S960" s="1">
        <v>45072</v>
      </c>
      <c r="T960" s="1">
        <v>45103</v>
      </c>
      <c r="U960" s="1">
        <v>45072</v>
      </c>
      <c r="V960" s="5">
        <v>8.611111111111111E-2</v>
      </c>
      <c r="W960">
        <v>31</v>
      </c>
      <c r="X960" s="6">
        <v>0</v>
      </c>
      <c r="Y960" s="6">
        <v>0</v>
      </c>
      <c r="Z960" s="6">
        <v>-95.320719072222246</v>
      </c>
      <c r="AA960" s="6">
        <v>-95.320719072222246</v>
      </c>
      <c r="AB960">
        <v>0</v>
      </c>
      <c r="AC960">
        <v>0</v>
      </c>
      <c r="AD960" s="7">
        <v>90733.63</v>
      </c>
      <c r="AE960" s="13">
        <v>1.2200000000000001E-2</v>
      </c>
      <c r="AF960" s="8">
        <v>0</v>
      </c>
      <c r="AG960" s="6">
        <v>0</v>
      </c>
      <c r="AH960" s="6">
        <v>0</v>
      </c>
      <c r="AI960" s="9">
        <v>-95.320719072222246</v>
      </c>
      <c r="AJ960" t="s">
        <v>6</v>
      </c>
      <c r="AO960" s="9">
        <f t="shared" si="286"/>
        <v>-95.320719072222246</v>
      </c>
      <c r="AP960" s="37">
        <f t="shared" si="285"/>
        <v>-95.320719072222246</v>
      </c>
      <c r="AQ960" s="9">
        <f t="shared" si="287"/>
        <v>-95.320719072222246</v>
      </c>
      <c r="AT960" s="10"/>
      <c r="BU960" s="1"/>
      <c r="CC960" s="11"/>
      <c r="CD960" s="11"/>
    </row>
    <row r="961" spans="1:82" ht="15" customHeight="1" x14ac:dyDescent="0.25">
      <c r="A961">
        <v>29915</v>
      </c>
      <c r="B961" t="s">
        <v>954</v>
      </c>
      <c r="C961" t="s">
        <v>955</v>
      </c>
      <c r="D961">
        <v>30954</v>
      </c>
      <c r="E961" t="s">
        <v>127</v>
      </c>
      <c r="F961" t="s">
        <v>3</v>
      </c>
      <c r="G961" t="s">
        <v>4</v>
      </c>
      <c r="H961" t="s">
        <v>956</v>
      </c>
      <c r="I961" s="1"/>
      <c r="J961" s="1">
        <v>44933</v>
      </c>
      <c r="K961" s="1">
        <v>44964</v>
      </c>
      <c r="L961" s="1">
        <v>44933</v>
      </c>
      <c r="M961" s="2">
        <v>5708.71</v>
      </c>
      <c r="N961" t="s">
        <v>6</v>
      </c>
      <c r="O961">
        <v>5.3E-3</v>
      </c>
      <c r="P961" t="s">
        <v>8</v>
      </c>
      <c r="Q961" s="4"/>
      <c r="R961" s="1">
        <v>44933</v>
      </c>
      <c r="S961" s="1">
        <v>44933</v>
      </c>
      <c r="T961" s="1">
        <v>44964</v>
      </c>
      <c r="U961" s="1">
        <v>44933</v>
      </c>
      <c r="V961" s="5">
        <v>8.611111111111111E-2</v>
      </c>
      <c r="W961">
        <v>31</v>
      </c>
      <c r="X961" s="6">
        <v>0</v>
      </c>
      <c r="Y961" s="6">
        <v>0</v>
      </c>
      <c r="Z961" s="6">
        <v>-2.6053918138888887</v>
      </c>
      <c r="AA961" s="6">
        <v>-2.6053918138888887</v>
      </c>
      <c r="AB961">
        <v>0</v>
      </c>
      <c r="AC961">
        <v>0</v>
      </c>
      <c r="AD961" s="7">
        <v>5708.71</v>
      </c>
      <c r="AE961" s="13">
        <v>5.3E-3</v>
      </c>
      <c r="AF961" s="8">
        <v>0</v>
      </c>
      <c r="AG961" s="6">
        <v>0</v>
      </c>
      <c r="AH961" s="6">
        <v>0</v>
      </c>
      <c r="AI961" s="9">
        <v>-2.6053918138888887</v>
      </c>
      <c r="AJ961" t="s">
        <v>6</v>
      </c>
      <c r="AO961" s="9">
        <f t="shared" si="286"/>
        <v>-2.6053918138888887</v>
      </c>
      <c r="AP961" s="37">
        <f t="shared" si="285"/>
        <v>-2.6053918138888887</v>
      </c>
      <c r="AQ961" s="9">
        <f t="shared" si="287"/>
        <v>-2.6053918138888887</v>
      </c>
      <c r="AT961" s="10"/>
      <c r="BU961" s="1"/>
      <c r="CC961" s="11"/>
      <c r="CD961" s="11"/>
    </row>
    <row r="962" spans="1:82" ht="15" customHeight="1" x14ac:dyDescent="0.25">
      <c r="A962">
        <v>29916</v>
      </c>
      <c r="B962" t="s">
        <v>954</v>
      </c>
      <c r="C962" t="s">
        <v>955</v>
      </c>
      <c r="D962">
        <v>30954</v>
      </c>
      <c r="E962" t="s">
        <v>127</v>
      </c>
      <c r="F962" t="s">
        <v>3</v>
      </c>
      <c r="G962" t="s">
        <v>4</v>
      </c>
      <c r="H962" t="s">
        <v>956</v>
      </c>
      <c r="I962" s="1"/>
      <c r="J962" s="1">
        <v>44964</v>
      </c>
      <c r="K962" s="1">
        <v>44992</v>
      </c>
      <c r="L962" s="1">
        <v>44964</v>
      </c>
      <c r="M962" s="2">
        <v>5229.57</v>
      </c>
      <c r="N962" t="s">
        <v>6</v>
      </c>
      <c r="O962">
        <v>5.3E-3</v>
      </c>
      <c r="P962" t="s">
        <v>8</v>
      </c>
      <c r="Q962" s="4"/>
      <c r="R962" s="1">
        <v>44964</v>
      </c>
      <c r="S962" s="1">
        <v>44964</v>
      </c>
      <c r="T962" s="1">
        <v>44992</v>
      </c>
      <c r="U962" s="1">
        <v>44964</v>
      </c>
      <c r="V962" s="5">
        <v>7.7777777777777779E-2</v>
      </c>
      <c r="W962">
        <v>28</v>
      </c>
      <c r="X962" s="6">
        <v>0</v>
      </c>
      <c r="Y962" s="6">
        <v>0</v>
      </c>
      <c r="Z962" s="6">
        <v>-2.1557449666666666</v>
      </c>
      <c r="AA962" s="6">
        <v>-2.1557449666666666</v>
      </c>
      <c r="AB962">
        <v>0</v>
      </c>
      <c r="AC962">
        <v>0</v>
      </c>
      <c r="AD962" s="7">
        <v>5229.57</v>
      </c>
      <c r="AE962" s="13">
        <v>5.3E-3</v>
      </c>
      <c r="AF962" s="8">
        <v>0</v>
      </c>
      <c r="AG962" s="6">
        <v>0</v>
      </c>
      <c r="AH962" s="6">
        <v>0</v>
      </c>
      <c r="AI962" s="9">
        <v>-2.1557449666666666</v>
      </c>
      <c r="AJ962" t="s">
        <v>6</v>
      </c>
      <c r="AO962" s="9">
        <f t="shared" si="286"/>
        <v>-2.1557449666666666</v>
      </c>
      <c r="AP962" s="37">
        <f t="shared" si="285"/>
        <v>-2.1557449666666666</v>
      </c>
      <c r="AQ962" s="9">
        <f t="shared" si="287"/>
        <v>-2.1557449666666666</v>
      </c>
      <c r="AT962" s="10"/>
      <c r="BU962" s="1"/>
      <c r="CC962" s="11"/>
      <c r="CD962" s="11"/>
    </row>
    <row r="963" spans="1:82" ht="15" customHeight="1" x14ac:dyDescent="0.25">
      <c r="A963">
        <v>29917</v>
      </c>
      <c r="B963" t="s">
        <v>954</v>
      </c>
      <c r="C963" t="s">
        <v>955</v>
      </c>
      <c r="D963">
        <v>30954</v>
      </c>
      <c r="E963" t="s">
        <v>127</v>
      </c>
      <c r="F963" t="s">
        <v>3</v>
      </c>
      <c r="G963" t="s">
        <v>4</v>
      </c>
      <c r="H963" t="s">
        <v>956</v>
      </c>
      <c r="I963" s="1"/>
      <c r="J963" s="1">
        <v>44992</v>
      </c>
      <c r="K963" s="1">
        <v>45023</v>
      </c>
      <c r="L963" s="1">
        <v>44992</v>
      </c>
      <c r="M963" s="2">
        <v>4749.72</v>
      </c>
      <c r="N963" t="s">
        <v>6</v>
      </c>
      <c r="O963">
        <v>5.3E-3</v>
      </c>
      <c r="P963" t="s">
        <v>8</v>
      </c>
      <c r="Q963" s="4"/>
      <c r="R963" s="1">
        <v>44992</v>
      </c>
      <c r="S963" s="1">
        <v>44992</v>
      </c>
      <c r="T963" s="1">
        <v>45023</v>
      </c>
      <c r="U963" s="1">
        <v>44992</v>
      </c>
      <c r="V963" s="5">
        <v>8.611111111111111E-2</v>
      </c>
      <c r="W963">
        <v>31</v>
      </c>
      <c r="X963" s="6">
        <v>0</v>
      </c>
      <c r="Y963" s="6">
        <v>0</v>
      </c>
      <c r="Z963" s="6">
        <v>-2.1677194333333336</v>
      </c>
      <c r="AA963" s="6">
        <v>-2.1677194333333336</v>
      </c>
      <c r="AB963">
        <v>0</v>
      </c>
      <c r="AC963">
        <v>0</v>
      </c>
      <c r="AD963" s="7">
        <v>4749.72</v>
      </c>
      <c r="AE963" s="13">
        <v>5.3E-3</v>
      </c>
      <c r="AF963" s="8">
        <v>0</v>
      </c>
      <c r="AG963" s="6">
        <v>0</v>
      </c>
      <c r="AH963" s="6">
        <v>0</v>
      </c>
      <c r="AI963" s="9">
        <v>-2.1677194333333336</v>
      </c>
      <c r="AJ963" t="s">
        <v>6</v>
      </c>
      <c r="AO963" s="9">
        <f t="shared" si="286"/>
        <v>-2.1677194333333336</v>
      </c>
      <c r="AP963" s="37">
        <f t="shared" ref="AP963:AP1026" si="288">AI963</f>
        <v>-2.1677194333333336</v>
      </c>
      <c r="AQ963" s="9">
        <f t="shared" si="287"/>
        <v>-2.1677194333333336</v>
      </c>
      <c r="AT963" s="10"/>
      <c r="BU963" s="1"/>
      <c r="CC963" s="11"/>
      <c r="CD963" s="11"/>
    </row>
    <row r="964" spans="1:82" ht="15" customHeight="1" x14ac:dyDescent="0.25">
      <c r="A964">
        <v>29918</v>
      </c>
      <c r="B964" t="s">
        <v>954</v>
      </c>
      <c r="C964" t="s">
        <v>955</v>
      </c>
      <c r="D964">
        <v>30954</v>
      </c>
      <c r="E964" t="s">
        <v>127</v>
      </c>
      <c r="F964" t="s">
        <v>3</v>
      </c>
      <c r="G964" t="s">
        <v>4</v>
      </c>
      <c r="H964" t="s">
        <v>956</v>
      </c>
      <c r="I964" s="1"/>
      <c r="J964" s="1">
        <v>45023</v>
      </c>
      <c r="K964" s="1">
        <v>45053</v>
      </c>
      <c r="L964" s="1">
        <v>45023</v>
      </c>
      <c r="M964" s="2">
        <v>4269.1499999999996</v>
      </c>
      <c r="N964" t="s">
        <v>6</v>
      </c>
      <c r="O964">
        <v>5.3E-3</v>
      </c>
      <c r="P964" t="s">
        <v>8</v>
      </c>
      <c r="Q964" s="4"/>
      <c r="R964" s="1">
        <v>45023</v>
      </c>
      <c r="S964" s="1">
        <v>45023</v>
      </c>
      <c r="T964" s="1">
        <v>45053</v>
      </c>
      <c r="U964" s="1">
        <v>45023</v>
      </c>
      <c r="V964" s="5">
        <v>8.3333333333333329E-2</v>
      </c>
      <c r="W964">
        <v>30</v>
      </c>
      <c r="X964" s="6">
        <v>0</v>
      </c>
      <c r="Y964" s="6">
        <v>0</v>
      </c>
      <c r="Z964" s="6">
        <v>-1.8855412499999997</v>
      </c>
      <c r="AA964" s="6">
        <v>-1.8855412499999997</v>
      </c>
      <c r="AB964">
        <v>0</v>
      </c>
      <c r="AC964">
        <v>0</v>
      </c>
      <c r="AD964" s="7">
        <v>4269.1499999999996</v>
      </c>
      <c r="AE964" s="13">
        <v>5.3E-3</v>
      </c>
      <c r="AF964" s="8">
        <v>0</v>
      </c>
      <c r="AG964" s="6">
        <v>0</v>
      </c>
      <c r="AH964" s="6">
        <v>0</v>
      </c>
      <c r="AI964" s="9">
        <v>-1.8855412499999997</v>
      </c>
      <c r="AJ964" t="s">
        <v>6</v>
      </c>
      <c r="AO964" s="9">
        <f t="shared" si="286"/>
        <v>-1.8855412499999997</v>
      </c>
      <c r="AP964" s="37">
        <f t="shared" si="288"/>
        <v>-1.8855412499999997</v>
      </c>
      <c r="AQ964" s="9">
        <f t="shared" si="287"/>
        <v>-1.8855412499999997</v>
      </c>
      <c r="AT964" s="10"/>
      <c r="BU964" s="1"/>
      <c r="CC964" s="11"/>
      <c r="CD964" s="11"/>
    </row>
    <row r="965" spans="1:82" ht="15" customHeight="1" x14ac:dyDescent="0.25">
      <c r="A965">
        <v>29919</v>
      </c>
      <c r="B965" t="s">
        <v>954</v>
      </c>
      <c r="C965" t="s">
        <v>955</v>
      </c>
      <c r="D965">
        <v>30954</v>
      </c>
      <c r="E965" t="s">
        <v>127</v>
      </c>
      <c r="F965" t="s">
        <v>3</v>
      </c>
      <c r="G965" t="s">
        <v>4</v>
      </c>
      <c r="H965" t="s">
        <v>956</v>
      </c>
      <c r="I965" s="1"/>
      <c r="J965" s="1">
        <v>45053</v>
      </c>
      <c r="K965" s="1">
        <v>45084</v>
      </c>
      <c r="L965" s="1">
        <v>45053</v>
      </c>
      <c r="M965" s="2">
        <v>3787.87</v>
      </c>
      <c r="N965" t="s">
        <v>6</v>
      </c>
      <c r="O965">
        <v>5.3E-3</v>
      </c>
      <c r="P965" t="s">
        <v>8</v>
      </c>
      <c r="Q965" s="4"/>
      <c r="R965" s="1">
        <v>45053</v>
      </c>
      <c r="S965" s="1">
        <v>45053</v>
      </c>
      <c r="T965" s="1">
        <v>45084</v>
      </c>
      <c r="U965" s="1">
        <v>45053</v>
      </c>
      <c r="V965" s="5">
        <v>8.611111111111111E-2</v>
      </c>
      <c r="W965">
        <v>31</v>
      </c>
      <c r="X965" s="6">
        <v>0</v>
      </c>
      <c r="Y965" s="6">
        <v>0</v>
      </c>
      <c r="Z965" s="6">
        <v>-1.7287417805555554</v>
      </c>
      <c r="AA965" s="6">
        <v>-1.7287417805555554</v>
      </c>
      <c r="AB965">
        <v>0</v>
      </c>
      <c r="AC965">
        <v>0</v>
      </c>
      <c r="AD965" s="7">
        <v>3787.87</v>
      </c>
      <c r="AE965" s="13">
        <v>5.3E-3</v>
      </c>
      <c r="AF965" s="8">
        <v>0</v>
      </c>
      <c r="AG965" s="6">
        <v>0</v>
      </c>
      <c r="AH965" s="6">
        <v>0</v>
      </c>
      <c r="AI965" s="9">
        <v>-1.7287417805555554</v>
      </c>
      <c r="AJ965" t="s">
        <v>6</v>
      </c>
      <c r="AO965" s="9">
        <f t="shared" si="286"/>
        <v>-1.7287417805555554</v>
      </c>
      <c r="AP965" s="37">
        <f t="shared" si="288"/>
        <v>-1.7287417805555554</v>
      </c>
      <c r="AQ965" s="9">
        <f t="shared" si="287"/>
        <v>-1.7287417805555554</v>
      </c>
      <c r="AT965" s="10"/>
      <c r="BU965" s="1"/>
      <c r="CC965" s="11"/>
      <c r="CD965" s="11"/>
    </row>
    <row r="966" spans="1:82" ht="15" customHeight="1" x14ac:dyDescent="0.25">
      <c r="A966">
        <v>30125</v>
      </c>
      <c r="B966" t="s">
        <v>957</v>
      </c>
      <c r="C966" t="s">
        <v>958</v>
      </c>
      <c r="D966">
        <v>30958</v>
      </c>
      <c r="E966" t="s">
        <v>127</v>
      </c>
      <c r="F966" t="s">
        <v>3</v>
      </c>
      <c r="G966" t="s">
        <v>4</v>
      </c>
      <c r="H966" t="s">
        <v>193</v>
      </c>
      <c r="I966" s="1"/>
      <c r="J966" s="1">
        <v>44942</v>
      </c>
      <c r="K966" s="1">
        <v>44973</v>
      </c>
      <c r="L966" s="1">
        <v>44942</v>
      </c>
      <c r="M966" s="2">
        <v>14531.88</v>
      </c>
      <c r="N966" t="s">
        <v>6</v>
      </c>
      <c r="O966">
        <v>1.55E-2</v>
      </c>
      <c r="P966" t="s">
        <v>8</v>
      </c>
      <c r="Q966" s="4"/>
      <c r="R966" s="1">
        <v>44942</v>
      </c>
      <c r="S966" s="1">
        <v>44942</v>
      </c>
      <c r="T966" s="1">
        <v>44973</v>
      </c>
      <c r="U966" s="1">
        <v>44942</v>
      </c>
      <c r="V966" s="5">
        <v>8.611111111111111E-2</v>
      </c>
      <c r="W966">
        <v>31</v>
      </c>
      <c r="X966" s="6">
        <v>0</v>
      </c>
      <c r="Y966" s="6">
        <v>0</v>
      </c>
      <c r="Z966" s="6">
        <v>-19.396023166666666</v>
      </c>
      <c r="AA966" s="6">
        <v>-19.396023166666666</v>
      </c>
      <c r="AB966">
        <v>0</v>
      </c>
      <c r="AC966">
        <v>0</v>
      </c>
      <c r="AD966" s="7">
        <v>14531.88</v>
      </c>
      <c r="AE966" s="13">
        <v>1.55E-2</v>
      </c>
      <c r="AF966" s="8">
        <v>0</v>
      </c>
      <c r="AG966" s="6">
        <v>0</v>
      </c>
      <c r="AH966" s="6">
        <v>0</v>
      </c>
      <c r="AI966" s="9">
        <v>-19.396023166666666</v>
      </c>
      <c r="AJ966" t="s">
        <v>6</v>
      </c>
      <c r="AO966" s="9">
        <f t="shared" si="286"/>
        <v>-19.396023166666666</v>
      </c>
      <c r="AP966" s="37">
        <f t="shared" si="288"/>
        <v>-19.396023166666666</v>
      </c>
      <c r="AQ966" s="9">
        <f t="shared" si="287"/>
        <v>-19.396023166666666</v>
      </c>
      <c r="AT966" s="10"/>
      <c r="BU966" s="1"/>
      <c r="CC966" s="11"/>
      <c r="CD966" s="11"/>
    </row>
    <row r="967" spans="1:82" ht="15" customHeight="1" x14ac:dyDescent="0.25">
      <c r="A967">
        <v>30126</v>
      </c>
      <c r="B967" t="s">
        <v>957</v>
      </c>
      <c r="C967" t="s">
        <v>958</v>
      </c>
      <c r="D967">
        <v>30958</v>
      </c>
      <c r="E967" t="s">
        <v>127</v>
      </c>
      <c r="F967" t="s">
        <v>3</v>
      </c>
      <c r="G967" t="s">
        <v>4</v>
      </c>
      <c r="H967" t="s">
        <v>193</v>
      </c>
      <c r="I967" s="1"/>
      <c r="J967" s="1">
        <v>44973</v>
      </c>
      <c r="K967" s="1">
        <v>45001</v>
      </c>
      <c r="L967" s="1">
        <v>44973</v>
      </c>
      <c r="M967" s="2">
        <v>12330.37</v>
      </c>
      <c r="N967" t="s">
        <v>6</v>
      </c>
      <c r="O967">
        <v>1.55E-2</v>
      </c>
      <c r="P967" t="s">
        <v>8</v>
      </c>
      <c r="Q967" s="4"/>
      <c r="R967" s="1">
        <v>44973</v>
      </c>
      <c r="S967" s="1">
        <v>44973</v>
      </c>
      <c r="T967" s="1">
        <v>45001</v>
      </c>
      <c r="U967" s="1">
        <v>44973</v>
      </c>
      <c r="V967" s="5">
        <v>7.7777777777777779E-2</v>
      </c>
      <c r="W967">
        <v>28</v>
      </c>
      <c r="X967" s="6">
        <v>0</v>
      </c>
      <c r="Y967" s="6">
        <v>0</v>
      </c>
      <c r="Z967" s="6">
        <v>-14.864946055555558</v>
      </c>
      <c r="AA967" s="6">
        <v>-14.864946055555558</v>
      </c>
      <c r="AB967">
        <v>0</v>
      </c>
      <c r="AC967">
        <v>0</v>
      </c>
      <c r="AD967" s="7">
        <v>12330.37</v>
      </c>
      <c r="AE967" s="13">
        <v>1.55E-2</v>
      </c>
      <c r="AF967" s="8">
        <v>0</v>
      </c>
      <c r="AG967" s="6">
        <v>0</v>
      </c>
      <c r="AH967" s="6">
        <v>0</v>
      </c>
      <c r="AI967" s="9">
        <v>-14.864946055555558</v>
      </c>
      <c r="AJ967" t="s">
        <v>6</v>
      </c>
      <c r="AO967" s="9">
        <f t="shared" si="286"/>
        <v>-14.864946055555558</v>
      </c>
      <c r="AP967" s="37">
        <f t="shared" si="288"/>
        <v>-14.864946055555558</v>
      </c>
      <c r="AQ967" s="9">
        <f t="shared" si="287"/>
        <v>-14.864946055555558</v>
      </c>
      <c r="AT967" s="10"/>
      <c r="BU967" s="1"/>
      <c r="CC967" s="11"/>
      <c r="CD967" s="11"/>
    </row>
    <row r="968" spans="1:82" ht="15" customHeight="1" x14ac:dyDescent="0.25">
      <c r="A968">
        <v>30127</v>
      </c>
      <c r="B968" t="s">
        <v>957</v>
      </c>
      <c r="C968" t="s">
        <v>958</v>
      </c>
      <c r="D968">
        <v>30958</v>
      </c>
      <c r="E968" t="s">
        <v>127</v>
      </c>
      <c r="F968" t="s">
        <v>3</v>
      </c>
      <c r="G968" t="s">
        <v>4</v>
      </c>
      <c r="H968" t="s">
        <v>193</v>
      </c>
      <c r="I968" s="1"/>
      <c r="J968" s="1">
        <v>45001</v>
      </c>
      <c r="K968" s="1">
        <v>45032</v>
      </c>
      <c r="L968" s="1">
        <v>45001</v>
      </c>
      <c r="M968" s="2">
        <v>10125.99</v>
      </c>
      <c r="N968" t="s">
        <v>6</v>
      </c>
      <c r="O968">
        <v>1.55E-2</v>
      </c>
      <c r="P968" t="s">
        <v>8</v>
      </c>
      <c r="Q968" s="4"/>
      <c r="R968" s="1">
        <v>45001</v>
      </c>
      <c r="S968" s="1">
        <v>45001</v>
      </c>
      <c r="T968" s="1">
        <v>45032</v>
      </c>
      <c r="U968" s="1">
        <v>45001</v>
      </c>
      <c r="V968" s="5">
        <v>8.611111111111111E-2</v>
      </c>
      <c r="W968">
        <v>31</v>
      </c>
      <c r="X968" s="6">
        <v>0</v>
      </c>
      <c r="Y968" s="6">
        <v>0</v>
      </c>
      <c r="Z968" s="6">
        <v>-13.515383874999999</v>
      </c>
      <c r="AA968" s="6">
        <v>-13.515383874999999</v>
      </c>
      <c r="AB968">
        <v>0</v>
      </c>
      <c r="AC968">
        <v>0</v>
      </c>
      <c r="AD968" s="7">
        <v>10125.99</v>
      </c>
      <c r="AE968" s="13">
        <v>1.55E-2</v>
      </c>
      <c r="AF968" s="8">
        <v>0</v>
      </c>
      <c r="AG968" s="6">
        <v>0</v>
      </c>
      <c r="AH968" s="6">
        <v>0</v>
      </c>
      <c r="AI968" s="9">
        <v>-13.515383874999999</v>
      </c>
      <c r="AJ968" t="s">
        <v>6</v>
      </c>
      <c r="AO968" s="9">
        <f t="shared" si="286"/>
        <v>-13.515383874999999</v>
      </c>
      <c r="AP968" s="37">
        <f t="shared" si="288"/>
        <v>-13.515383874999999</v>
      </c>
      <c r="AQ968" s="9">
        <f t="shared" si="287"/>
        <v>-13.515383874999999</v>
      </c>
      <c r="AT968" s="10"/>
      <c r="BU968" s="1"/>
      <c r="CC968" s="11"/>
      <c r="CD968" s="11"/>
    </row>
    <row r="969" spans="1:82" ht="15" customHeight="1" x14ac:dyDescent="0.25">
      <c r="A969">
        <v>30128</v>
      </c>
      <c r="B969" t="s">
        <v>957</v>
      </c>
      <c r="C969" t="s">
        <v>958</v>
      </c>
      <c r="D969">
        <v>30958</v>
      </c>
      <c r="E969" t="s">
        <v>127</v>
      </c>
      <c r="F969" t="s">
        <v>3</v>
      </c>
      <c r="G969" t="s">
        <v>4</v>
      </c>
      <c r="H969" t="s">
        <v>193</v>
      </c>
      <c r="I969" s="1"/>
      <c r="J969" s="1">
        <v>45032</v>
      </c>
      <c r="K969" s="1">
        <v>45062</v>
      </c>
      <c r="L969" s="1">
        <v>45032</v>
      </c>
      <c r="M969" s="2">
        <v>7918.73</v>
      </c>
      <c r="N969" t="s">
        <v>6</v>
      </c>
      <c r="O969">
        <v>1.55E-2</v>
      </c>
      <c r="P969" t="s">
        <v>8</v>
      </c>
      <c r="Q969" s="4"/>
      <c r="R969" s="1">
        <v>45032</v>
      </c>
      <c r="S969" s="1">
        <v>45032</v>
      </c>
      <c r="T969" s="1">
        <v>45062</v>
      </c>
      <c r="U969" s="1">
        <v>45032</v>
      </c>
      <c r="V969" s="5">
        <v>8.3333333333333329E-2</v>
      </c>
      <c r="W969">
        <v>30</v>
      </c>
      <c r="X969" s="6">
        <v>0</v>
      </c>
      <c r="Y969" s="6">
        <v>0</v>
      </c>
      <c r="Z969" s="6">
        <v>-10.228359583333333</v>
      </c>
      <c r="AA969" s="6">
        <v>-10.228359583333333</v>
      </c>
      <c r="AB969">
        <v>0</v>
      </c>
      <c r="AC969">
        <v>0</v>
      </c>
      <c r="AD969" s="7">
        <v>7918.73</v>
      </c>
      <c r="AE969" s="13">
        <v>1.55E-2</v>
      </c>
      <c r="AF969" s="8">
        <v>0</v>
      </c>
      <c r="AG969" s="6">
        <v>0</v>
      </c>
      <c r="AH969" s="6">
        <v>0</v>
      </c>
      <c r="AI969" s="9">
        <v>-10.228359583333333</v>
      </c>
      <c r="AJ969" t="s">
        <v>6</v>
      </c>
      <c r="AO969" s="9">
        <f t="shared" si="286"/>
        <v>-10.228359583333333</v>
      </c>
      <c r="AP969" s="37">
        <f t="shared" si="288"/>
        <v>-10.228359583333333</v>
      </c>
      <c r="AQ969" s="9">
        <f t="shared" si="287"/>
        <v>-10.228359583333333</v>
      </c>
      <c r="AT969" s="10"/>
      <c r="BU969" s="1"/>
      <c r="CC969" s="11"/>
      <c r="CD969" s="11"/>
    </row>
    <row r="970" spans="1:82" ht="15" customHeight="1" x14ac:dyDescent="0.25">
      <c r="A970">
        <v>30129</v>
      </c>
      <c r="B970" t="s">
        <v>957</v>
      </c>
      <c r="C970" t="s">
        <v>958</v>
      </c>
      <c r="D970">
        <v>30958</v>
      </c>
      <c r="E970" t="s">
        <v>127</v>
      </c>
      <c r="F970" t="s">
        <v>3</v>
      </c>
      <c r="G970" t="s">
        <v>4</v>
      </c>
      <c r="H970" t="s">
        <v>193</v>
      </c>
      <c r="I970" s="1"/>
      <c r="J970" s="1">
        <v>45062</v>
      </c>
      <c r="K970" s="1">
        <v>45093</v>
      </c>
      <c r="L970" s="1">
        <v>45062</v>
      </c>
      <c r="M970" s="2">
        <v>5708.58</v>
      </c>
      <c r="N970" t="s">
        <v>6</v>
      </c>
      <c r="O970">
        <v>1.55E-2</v>
      </c>
      <c r="P970" t="s">
        <v>8</v>
      </c>
      <c r="Q970" s="4"/>
      <c r="R970" s="1">
        <v>45062</v>
      </c>
      <c r="S970" s="1">
        <v>45062</v>
      </c>
      <c r="T970" s="1">
        <v>45093</v>
      </c>
      <c r="U970" s="1">
        <v>45062</v>
      </c>
      <c r="V970" s="5">
        <v>8.611111111111111E-2</v>
      </c>
      <c r="W970">
        <v>31</v>
      </c>
      <c r="X970" s="6">
        <v>0</v>
      </c>
      <c r="Y970" s="6">
        <v>0</v>
      </c>
      <c r="Z970" s="6">
        <v>-7.6193685833333333</v>
      </c>
      <c r="AA970" s="6">
        <v>-7.6193685833333333</v>
      </c>
      <c r="AB970">
        <v>0</v>
      </c>
      <c r="AC970">
        <v>0</v>
      </c>
      <c r="AD970" s="7">
        <v>5708.58</v>
      </c>
      <c r="AE970" s="13">
        <v>1.55E-2</v>
      </c>
      <c r="AF970" s="8">
        <v>0</v>
      </c>
      <c r="AG970" s="6">
        <v>0</v>
      </c>
      <c r="AH970" s="6">
        <v>0</v>
      </c>
      <c r="AI970" s="9">
        <v>-7.6193685833333333</v>
      </c>
      <c r="AJ970" t="s">
        <v>6</v>
      </c>
      <c r="AO970" s="9">
        <f t="shared" si="286"/>
        <v>-7.6193685833333333</v>
      </c>
      <c r="AP970" s="37">
        <f t="shared" si="288"/>
        <v>-7.6193685833333333</v>
      </c>
      <c r="AQ970" s="9">
        <f t="shared" si="287"/>
        <v>-7.6193685833333333</v>
      </c>
      <c r="AT970" s="10"/>
      <c r="BU970" s="1"/>
      <c r="CC970" s="11"/>
      <c r="CD970" s="11"/>
    </row>
    <row r="971" spans="1:82" ht="15" customHeight="1" x14ac:dyDescent="0.25">
      <c r="A971">
        <v>30219</v>
      </c>
      <c r="B971" t="s">
        <v>959</v>
      </c>
      <c r="C971" t="s">
        <v>960</v>
      </c>
      <c r="D971">
        <v>30959</v>
      </c>
      <c r="E971" t="s">
        <v>127</v>
      </c>
      <c r="F971" t="s">
        <v>3</v>
      </c>
      <c r="G971" t="s">
        <v>4</v>
      </c>
      <c r="H971" t="s">
        <v>193</v>
      </c>
      <c r="I971" s="1"/>
      <c r="J971" s="1">
        <v>44942</v>
      </c>
      <c r="K971" s="1">
        <v>44973</v>
      </c>
      <c r="L971" s="1">
        <v>44942</v>
      </c>
      <c r="M971" s="2">
        <v>27681.43</v>
      </c>
      <c r="N971" t="s">
        <v>6</v>
      </c>
      <c r="O971">
        <v>1.55E-2</v>
      </c>
      <c r="P971" t="s">
        <v>8</v>
      </c>
      <c r="Q971" s="4"/>
      <c r="R971" s="1">
        <v>44942</v>
      </c>
      <c r="S971" s="1">
        <v>44942</v>
      </c>
      <c r="T971" s="1">
        <v>44973</v>
      </c>
      <c r="U971" s="1">
        <v>44942</v>
      </c>
      <c r="V971" s="5">
        <v>8.611111111111111E-2</v>
      </c>
      <c r="W971">
        <v>31</v>
      </c>
      <c r="X971" s="6">
        <v>0</v>
      </c>
      <c r="Y971" s="6">
        <v>0</v>
      </c>
      <c r="Z971" s="6">
        <v>-36.947019763888889</v>
      </c>
      <c r="AA971" s="6">
        <v>-36.947019763888889</v>
      </c>
      <c r="AB971">
        <v>0</v>
      </c>
      <c r="AC971">
        <v>0</v>
      </c>
      <c r="AD971" s="7">
        <v>27681.43</v>
      </c>
      <c r="AE971" s="13">
        <v>1.55E-2</v>
      </c>
      <c r="AF971" s="8">
        <v>0</v>
      </c>
      <c r="AG971" s="6">
        <v>0</v>
      </c>
      <c r="AH971" s="6">
        <v>0</v>
      </c>
      <c r="AI971" s="9">
        <v>-36.947019763888889</v>
      </c>
      <c r="AJ971" t="s">
        <v>6</v>
      </c>
      <c r="AO971" s="9">
        <f t="shared" si="286"/>
        <v>-36.947019763888889</v>
      </c>
      <c r="AP971" s="37">
        <f t="shared" si="288"/>
        <v>-36.947019763888889</v>
      </c>
      <c r="AQ971" s="9">
        <f t="shared" si="287"/>
        <v>-36.947019763888889</v>
      </c>
      <c r="AT971" s="10"/>
      <c r="BU971" s="1"/>
      <c r="CC971" s="11"/>
      <c r="CD971" s="11"/>
    </row>
    <row r="972" spans="1:82" ht="15" customHeight="1" x14ac:dyDescent="0.25">
      <c r="A972">
        <v>30220</v>
      </c>
      <c r="B972" t="s">
        <v>959</v>
      </c>
      <c r="C972" t="s">
        <v>960</v>
      </c>
      <c r="D972">
        <v>30959</v>
      </c>
      <c r="E972" t="s">
        <v>127</v>
      </c>
      <c r="F972" t="s">
        <v>3</v>
      </c>
      <c r="G972" t="s">
        <v>4</v>
      </c>
      <c r="H972" t="s">
        <v>193</v>
      </c>
      <c r="I972" s="1"/>
      <c r="J972" s="1">
        <v>44973</v>
      </c>
      <c r="K972" s="1">
        <v>45001</v>
      </c>
      <c r="L972" s="1">
        <v>44973</v>
      </c>
      <c r="M972" s="2">
        <v>23487.84</v>
      </c>
      <c r="N972" t="s">
        <v>6</v>
      </c>
      <c r="O972">
        <v>1.55E-2</v>
      </c>
      <c r="P972" t="s">
        <v>8</v>
      </c>
      <c r="Q972" s="4"/>
      <c r="R972" s="1">
        <v>44973</v>
      </c>
      <c r="S972" s="1">
        <v>44973</v>
      </c>
      <c r="T972" s="1">
        <v>45001</v>
      </c>
      <c r="U972" s="1">
        <v>44973</v>
      </c>
      <c r="V972" s="5">
        <v>7.7777777777777779E-2</v>
      </c>
      <c r="W972">
        <v>28</v>
      </c>
      <c r="X972" s="6">
        <v>0</v>
      </c>
      <c r="Y972" s="6">
        <v>0</v>
      </c>
      <c r="Z972" s="6">
        <v>-28.315895999999999</v>
      </c>
      <c r="AA972" s="6">
        <v>-28.315895999999999</v>
      </c>
      <c r="AB972">
        <v>0</v>
      </c>
      <c r="AC972">
        <v>0</v>
      </c>
      <c r="AD972" s="7">
        <v>23487.84</v>
      </c>
      <c r="AE972" s="13">
        <v>1.55E-2</v>
      </c>
      <c r="AF972" s="8">
        <v>0</v>
      </c>
      <c r="AG972" s="6">
        <v>0</v>
      </c>
      <c r="AH972" s="6">
        <v>0</v>
      </c>
      <c r="AI972" s="9">
        <v>-28.315895999999999</v>
      </c>
      <c r="AJ972" t="s">
        <v>6</v>
      </c>
      <c r="AO972" s="9">
        <f t="shared" si="286"/>
        <v>-28.315895999999999</v>
      </c>
      <c r="AP972" s="37">
        <f t="shared" si="288"/>
        <v>-28.315895999999999</v>
      </c>
      <c r="AQ972" s="9">
        <f t="shared" si="287"/>
        <v>-28.315895999999999</v>
      </c>
      <c r="AT972" s="10"/>
      <c r="BU972" s="1"/>
      <c r="CC972" s="11"/>
      <c r="CD972" s="11"/>
    </row>
    <row r="973" spans="1:82" ht="15" customHeight="1" x14ac:dyDescent="0.25">
      <c r="A973">
        <v>30221</v>
      </c>
      <c r="B973" t="s">
        <v>959</v>
      </c>
      <c r="C973" t="s">
        <v>960</v>
      </c>
      <c r="D973">
        <v>30959</v>
      </c>
      <c r="E973" t="s">
        <v>127</v>
      </c>
      <c r="F973" t="s">
        <v>3</v>
      </c>
      <c r="G973" t="s">
        <v>4</v>
      </c>
      <c r="H973" t="s">
        <v>193</v>
      </c>
      <c r="I973" s="1"/>
      <c r="J973" s="1">
        <v>45001</v>
      </c>
      <c r="K973" s="1">
        <v>45032</v>
      </c>
      <c r="L973" s="1">
        <v>45001</v>
      </c>
      <c r="M973" s="2">
        <v>19288.77</v>
      </c>
      <c r="N973" t="s">
        <v>6</v>
      </c>
      <c r="O973">
        <v>1.55E-2</v>
      </c>
      <c r="P973" t="s">
        <v>8</v>
      </c>
      <c r="Q973" s="4"/>
      <c r="R973" s="1">
        <v>45001</v>
      </c>
      <c r="S973" s="1">
        <v>45001</v>
      </c>
      <c r="T973" s="1">
        <v>45032</v>
      </c>
      <c r="U973" s="1">
        <v>45001</v>
      </c>
      <c r="V973" s="5">
        <v>8.611111111111111E-2</v>
      </c>
      <c r="W973">
        <v>31</v>
      </c>
      <c r="X973" s="6">
        <v>0</v>
      </c>
      <c r="Y973" s="6">
        <v>0</v>
      </c>
      <c r="Z973" s="6">
        <v>-25.745149958333332</v>
      </c>
      <c r="AA973" s="6">
        <v>-25.745149958333332</v>
      </c>
      <c r="AB973">
        <v>0</v>
      </c>
      <c r="AC973">
        <v>0</v>
      </c>
      <c r="AD973" s="7">
        <v>19288.77</v>
      </c>
      <c r="AE973" s="13">
        <v>1.55E-2</v>
      </c>
      <c r="AF973" s="8">
        <v>0</v>
      </c>
      <c r="AG973" s="6">
        <v>0</v>
      </c>
      <c r="AH973" s="6">
        <v>0</v>
      </c>
      <c r="AI973" s="9">
        <v>-25.745149958333332</v>
      </c>
      <c r="AJ973" t="s">
        <v>6</v>
      </c>
      <c r="AO973" s="9">
        <f t="shared" si="286"/>
        <v>-25.745149958333332</v>
      </c>
      <c r="AP973" s="37">
        <f t="shared" si="288"/>
        <v>-25.745149958333332</v>
      </c>
      <c r="AQ973" s="9">
        <f t="shared" si="287"/>
        <v>-25.745149958333332</v>
      </c>
      <c r="AT973" s="10"/>
      <c r="BU973" s="1"/>
      <c r="CC973" s="11"/>
      <c r="CD973" s="11"/>
    </row>
    <row r="974" spans="1:82" ht="15" customHeight="1" x14ac:dyDescent="0.25">
      <c r="A974">
        <v>30222</v>
      </c>
      <c r="B974" t="s">
        <v>959</v>
      </c>
      <c r="C974" t="s">
        <v>960</v>
      </c>
      <c r="D974">
        <v>30959</v>
      </c>
      <c r="E974" t="s">
        <v>127</v>
      </c>
      <c r="F974" t="s">
        <v>3</v>
      </c>
      <c r="G974" t="s">
        <v>4</v>
      </c>
      <c r="H974" t="s">
        <v>193</v>
      </c>
      <c r="I974" s="1"/>
      <c r="J974" s="1">
        <v>45032</v>
      </c>
      <c r="K974" s="1">
        <v>45062</v>
      </c>
      <c r="L974" s="1">
        <v>45032</v>
      </c>
      <c r="M974" s="2">
        <v>15084.21</v>
      </c>
      <c r="N974" t="s">
        <v>6</v>
      </c>
      <c r="O974">
        <v>1.55E-2</v>
      </c>
      <c r="P974" t="s">
        <v>8</v>
      </c>
      <c r="Q974" s="4"/>
      <c r="R974" s="1">
        <v>45032</v>
      </c>
      <c r="S974" s="1">
        <v>45032</v>
      </c>
      <c r="T974" s="1">
        <v>45062</v>
      </c>
      <c r="U974" s="1">
        <v>45032</v>
      </c>
      <c r="V974" s="5">
        <v>8.3333333333333329E-2</v>
      </c>
      <c r="W974">
        <v>30</v>
      </c>
      <c r="X974" s="6">
        <v>0</v>
      </c>
      <c r="Y974" s="6">
        <v>0</v>
      </c>
      <c r="Z974" s="6">
        <v>-19.483771249999997</v>
      </c>
      <c r="AA974" s="6">
        <v>-19.483771249999997</v>
      </c>
      <c r="AB974">
        <v>0</v>
      </c>
      <c r="AC974">
        <v>0</v>
      </c>
      <c r="AD974" s="7">
        <v>15084.21</v>
      </c>
      <c r="AE974" s="13">
        <v>1.55E-2</v>
      </c>
      <c r="AF974" s="8">
        <v>0</v>
      </c>
      <c r="AG974" s="6">
        <v>0</v>
      </c>
      <c r="AH974" s="6">
        <v>0</v>
      </c>
      <c r="AI974" s="9">
        <v>-19.483771249999997</v>
      </c>
      <c r="AJ974" t="s">
        <v>6</v>
      </c>
      <c r="AO974" s="9">
        <f t="shared" si="286"/>
        <v>-19.483771249999997</v>
      </c>
      <c r="AP974" s="37">
        <f t="shared" si="288"/>
        <v>-19.483771249999997</v>
      </c>
      <c r="AQ974" s="9">
        <f t="shared" si="287"/>
        <v>-19.483771249999997</v>
      </c>
      <c r="AT974" s="10"/>
      <c r="BU974" s="1"/>
      <c r="CC974" s="11"/>
      <c r="CD974" s="11"/>
    </row>
    <row r="975" spans="1:82" ht="15" customHeight="1" x14ac:dyDescent="0.25">
      <c r="A975">
        <v>30223</v>
      </c>
      <c r="B975" t="s">
        <v>959</v>
      </c>
      <c r="C975" t="s">
        <v>960</v>
      </c>
      <c r="D975">
        <v>30959</v>
      </c>
      <c r="E975" t="s">
        <v>127</v>
      </c>
      <c r="F975" t="s">
        <v>3</v>
      </c>
      <c r="G975" t="s">
        <v>4</v>
      </c>
      <c r="H975" t="s">
        <v>193</v>
      </c>
      <c r="I975" s="1"/>
      <c r="J975" s="1">
        <v>45062</v>
      </c>
      <c r="K975" s="1">
        <v>45093</v>
      </c>
      <c r="L975" s="1">
        <v>45062</v>
      </c>
      <c r="M975" s="2">
        <v>10874.15</v>
      </c>
      <c r="N975" t="s">
        <v>6</v>
      </c>
      <c r="O975">
        <v>1.55E-2</v>
      </c>
      <c r="P975" t="s">
        <v>8</v>
      </c>
      <c r="Q975" s="4"/>
      <c r="R975" s="1">
        <v>45062</v>
      </c>
      <c r="S975" s="1">
        <v>45062</v>
      </c>
      <c r="T975" s="1">
        <v>45093</v>
      </c>
      <c r="U975" s="1">
        <v>45062</v>
      </c>
      <c r="V975" s="5">
        <v>8.611111111111111E-2</v>
      </c>
      <c r="W975">
        <v>31</v>
      </c>
      <c r="X975" s="6">
        <v>0</v>
      </c>
      <c r="Y975" s="6">
        <v>0</v>
      </c>
      <c r="Z975" s="6">
        <v>-14.513969652777776</v>
      </c>
      <c r="AA975" s="6">
        <v>-14.513969652777776</v>
      </c>
      <c r="AB975">
        <v>0</v>
      </c>
      <c r="AC975">
        <v>0</v>
      </c>
      <c r="AD975" s="7">
        <v>10874.15</v>
      </c>
      <c r="AE975" s="13">
        <v>1.55E-2</v>
      </c>
      <c r="AF975" s="8">
        <v>0</v>
      </c>
      <c r="AG975" s="6">
        <v>0</v>
      </c>
      <c r="AH975" s="6">
        <v>0</v>
      </c>
      <c r="AI975" s="9">
        <v>-14.513969652777776</v>
      </c>
      <c r="AJ975" t="s">
        <v>6</v>
      </c>
      <c r="AO975" s="9">
        <f t="shared" si="286"/>
        <v>-14.513969652777776</v>
      </c>
      <c r="AP975" s="37">
        <f t="shared" si="288"/>
        <v>-14.513969652777776</v>
      </c>
      <c r="AQ975" s="9">
        <f t="shared" si="287"/>
        <v>-14.513969652777776</v>
      </c>
      <c r="AT975" s="10"/>
      <c r="BU975" s="1"/>
      <c r="CC975" s="11"/>
      <c r="CD975" s="11"/>
    </row>
    <row r="976" spans="1:82" ht="15" customHeight="1" x14ac:dyDescent="0.25">
      <c r="A976">
        <v>30274</v>
      </c>
      <c r="B976" t="s">
        <v>961</v>
      </c>
      <c r="C976" t="s">
        <v>962</v>
      </c>
      <c r="D976">
        <v>30960</v>
      </c>
      <c r="E976" t="s">
        <v>127</v>
      </c>
      <c r="F976" t="s">
        <v>3</v>
      </c>
      <c r="G976" t="s">
        <v>4</v>
      </c>
      <c r="H976" t="s">
        <v>95</v>
      </c>
      <c r="I976" s="1"/>
      <c r="J976" s="1">
        <v>44942</v>
      </c>
      <c r="K976" s="1">
        <v>44973</v>
      </c>
      <c r="L976" s="1">
        <v>44942</v>
      </c>
      <c r="M976" s="2">
        <v>41961.67</v>
      </c>
      <c r="N976" t="s">
        <v>6</v>
      </c>
      <c r="O976">
        <v>1.55E-2</v>
      </c>
      <c r="P976" t="s">
        <v>8</v>
      </c>
      <c r="Q976" s="4"/>
      <c r="R976" s="1">
        <v>44942</v>
      </c>
      <c r="S976" s="1">
        <v>44942</v>
      </c>
      <c r="T976" s="1">
        <v>44973</v>
      </c>
      <c r="U976" s="1">
        <v>44942</v>
      </c>
      <c r="V976" s="5">
        <v>8.611111111111111E-2</v>
      </c>
      <c r="W976">
        <v>31</v>
      </c>
      <c r="X976" s="6">
        <v>0</v>
      </c>
      <c r="Y976" s="6">
        <v>0</v>
      </c>
      <c r="Z976" s="6">
        <v>-56.007173430555554</v>
      </c>
      <c r="AA976" s="6">
        <v>-56.007173430555554</v>
      </c>
      <c r="AB976">
        <v>0</v>
      </c>
      <c r="AC976">
        <v>0</v>
      </c>
      <c r="AD976" s="7">
        <v>41961.67</v>
      </c>
      <c r="AE976" s="13">
        <v>1.55E-2</v>
      </c>
      <c r="AF976" s="8">
        <v>0</v>
      </c>
      <c r="AG976" s="6">
        <v>0</v>
      </c>
      <c r="AH976" s="6">
        <v>0</v>
      </c>
      <c r="AI976" s="9">
        <v>-56.007173430555554</v>
      </c>
      <c r="AJ976" t="s">
        <v>6</v>
      </c>
      <c r="AO976" s="9">
        <f t="shared" si="286"/>
        <v>-56.007173430555554</v>
      </c>
      <c r="AP976" s="37">
        <f t="shared" si="288"/>
        <v>-56.007173430555554</v>
      </c>
      <c r="AQ976" s="9">
        <f t="shared" si="287"/>
        <v>-56.007173430555554</v>
      </c>
      <c r="AT976" s="10"/>
      <c r="BU976" s="1"/>
      <c r="CC976" s="11"/>
      <c r="CD976" s="11"/>
    </row>
    <row r="977" spans="1:82" ht="15" customHeight="1" x14ac:dyDescent="0.25">
      <c r="A977">
        <v>30275</v>
      </c>
      <c r="B977" t="s">
        <v>961</v>
      </c>
      <c r="C977" t="s">
        <v>962</v>
      </c>
      <c r="D977">
        <v>30960</v>
      </c>
      <c r="E977" t="s">
        <v>127</v>
      </c>
      <c r="F977" t="s">
        <v>3</v>
      </c>
      <c r="G977" t="s">
        <v>4</v>
      </c>
      <c r="H977" t="s">
        <v>95</v>
      </c>
      <c r="I977" s="1"/>
      <c r="J977" s="1">
        <v>44973</v>
      </c>
      <c r="K977" s="1">
        <v>45001</v>
      </c>
      <c r="L977" s="1">
        <v>44973</v>
      </c>
      <c r="M977" s="2">
        <v>35649.56</v>
      </c>
      <c r="N977" t="s">
        <v>6</v>
      </c>
      <c r="O977">
        <v>1.55E-2</v>
      </c>
      <c r="P977" t="s">
        <v>8</v>
      </c>
      <c r="Q977" s="4"/>
      <c r="R977" s="1">
        <v>44973</v>
      </c>
      <c r="S977" s="1">
        <v>44973</v>
      </c>
      <c r="T977" s="1">
        <v>45001</v>
      </c>
      <c r="U977" s="1">
        <v>44973</v>
      </c>
      <c r="V977" s="5">
        <v>7.7777777777777779E-2</v>
      </c>
      <c r="W977">
        <v>28</v>
      </c>
      <c r="X977" s="6">
        <v>0</v>
      </c>
      <c r="Y977" s="6">
        <v>0</v>
      </c>
      <c r="Z977" s="6">
        <v>-42.977525111111113</v>
      </c>
      <c r="AA977" s="6">
        <v>-42.977525111111113</v>
      </c>
      <c r="AB977">
        <v>0</v>
      </c>
      <c r="AC977">
        <v>0</v>
      </c>
      <c r="AD977" s="7">
        <v>35649.56</v>
      </c>
      <c r="AE977" s="13">
        <v>1.55E-2</v>
      </c>
      <c r="AF977" s="8">
        <v>0</v>
      </c>
      <c r="AG977" s="6">
        <v>0</v>
      </c>
      <c r="AH977" s="6">
        <v>0</v>
      </c>
      <c r="AI977" s="9">
        <v>-42.977525111111113</v>
      </c>
      <c r="AJ977" t="s">
        <v>6</v>
      </c>
      <c r="AO977" s="9">
        <f t="shared" si="286"/>
        <v>-42.977525111111113</v>
      </c>
      <c r="AP977" s="37">
        <f t="shared" si="288"/>
        <v>-42.977525111111113</v>
      </c>
      <c r="AQ977" s="9">
        <f t="shared" si="287"/>
        <v>-42.977525111111113</v>
      </c>
      <c r="AT977" s="10"/>
      <c r="BU977" s="1"/>
      <c r="CC977" s="11"/>
      <c r="CD977" s="11"/>
    </row>
    <row r="978" spans="1:82" ht="15" customHeight="1" x14ac:dyDescent="0.25">
      <c r="A978">
        <v>30276</v>
      </c>
      <c r="B978" t="s">
        <v>961</v>
      </c>
      <c r="C978" t="s">
        <v>962</v>
      </c>
      <c r="D978">
        <v>30960</v>
      </c>
      <c r="E978" t="s">
        <v>127</v>
      </c>
      <c r="F978" t="s">
        <v>3</v>
      </c>
      <c r="G978" t="s">
        <v>4</v>
      </c>
      <c r="H978" t="s">
        <v>95</v>
      </c>
      <c r="I978" s="1"/>
      <c r="J978" s="1">
        <v>45001</v>
      </c>
      <c r="K978" s="1">
        <v>45032</v>
      </c>
      <c r="L978" s="1">
        <v>45001</v>
      </c>
      <c r="M978" s="2">
        <v>29313.68</v>
      </c>
      <c r="N978" t="s">
        <v>6</v>
      </c>
      <c r="O978">
        <v>1.55E-2</v>
      </c>
      <c r="P978" t="s">
        <v>8</v>
      </c>
      <c r="Q978" s="4"/>
      <c r="R978" s="1">
        <v>45001</v>
      </c>
      <c r="S978" s="1">
        <v>45001</v>
      </c>
      <c r="T978" s="1">
        <v>45032</v>
      </c>
      <c r="U978" s="1">
        <v>45001</v>
      </c>
      <c r="V978" s="5">
        <v>8.611111111111111E-2</v>
      </c>
      <c r="W978">
        <v>31</v>
      </c>
      <c r="X978" s="6">
        <v>0</v>
      </c>
      <c r="Y978" s="6">
        <v>0</v>
      </c>
      <c r="Z978" s="6">
        <v>-39.125620111111111</v>
      </c>
      <c r="AA978" s="6">
        <v>-39.125620111111111</v>
      </c>
      <c r="AB978">
        <v>0</v>
      </c>
      <c r="AC978">
        <v>0</v>
      </c>
      <c r="AD978" s="7">
        <v>29313.68</v>
      </c>
      <c r="AE978" s="13">
        <v>1.55E-2</v>
      </c>
      <c r="AF978" s="8">
        <v>0</v>
      </c>
      <c r="AG978" s="6">
        <v>0</v>
      </c>
      <c r="AH978" s="6">
        <v>0</v>
      </c>
      <c r="AI978" s="9">
        <v>-39.125620111111111</v>
      </c>
      <c r="AJ978" t="s">
        <v>6</v>
      </c>
      <c r="AO978" s="9">
        <f t="shared" ref="AO978:AO991" si="289">AI978</f>
        <v>-39.125620111111111</v>
      </c>
      <c r="AP978" s="37">
        <f t="shared" si="288"/>
        <v>-39.125620111111111</v>
      </c>
      <c r="AQ978" s="9">
        <f t="shared" ref="AQ978:AQ991" si="290">AI978</f>
        <v>-39.125620111111111</v>
      </c>
      <c r="AT978" s="10"/>
      <c r="BU978" s="1"/>
      <c r="CC978" s="11"/>
      <c r="CD978" s="11"/>
    </row>
    <row r="979" spans="1:82" ht="15" customHeight="1" x14ac:dyDescent="0.25">
      <c r="A979">
        <v>30277</v>
      </c>
      <c r="B979" t="s">
        <v>961</v>
      </c>
      <c r="C979" t="s">
        <v>962</v>
      </c>
      <c r="D979">
        <v>30960</v>
      </c>
      <c r="E979" t="s">
        <v>127</v>
      </c>
      <c r="F979" t="s">
        <v>3</v>
      </c>
      <c r="G979" t="s">
        <v>4</v>
      </c>
      <c r="H979" t="s">
        <v>95</v>
      </c>
      <c r="I979" s="1"/>
      <c r="J979" s="1">
        <v>45032</v>
      </c>
      <c r="K979" s="1">
        <v>45062</v>
      </c>
      <c r="L979" s="1">
        <v>45032</v>
      </c>
      <c r="M979" s="2">
        <v>22953.95</v>
      </c>
      <c r="N979" t="s">
        <v>6</v>
      </c>
      <c r="O979">
        <v>1.55E-2</v>
      </c>
      <c r="P979" t="s">
        <v>8</v>
      </c>
      <c r="Q979" s="4"/>
      <c r="R979" s="1">
        <v>45032</v>
      </c>
      <c r="S979" s="1">
        <v>45032</v>
      </c>
      <c r="T979" s="1">
        <v>45062</v>
      </c>
      <c r="U979" s="1">
        <v>45032</v>
      </c>
      <c r="V979" s="5">
        <v>8.3333333333333329E-2</v>
      </c>
      <c r="W979">
        <v>30</v>
      </c>
      <c r="X979" s="6">
        <v>0</v>
      </c>
      <c r="Y979" s="6">
        <v>0</v>
      </c>
      <c r="Z979" s="6">
        <v>-29.648852083333331</v>
      </c>
      <c r="AA979" s="6">
        <v>-29.648852083333331</v>
      </c>
      <c r="AB979">
        <v>0</v>
      </c>
      <c r="AC979">
        <v>0</v>
      </c>
      <c r="AD979" s="7">
        <v>22953.95</v>
      </c>
      <c r="AE979" s="13">
        <v>1.55E-2</v>
      </c>
      <c r="AF979" s="8">
        <v>0</v>
      </c>
      <c r="AG979" s="6">
        <v>0</v>
      </c>
      <c r="AH979" s="6">
        <v>0</v>
      </c>
      <c r="AI979" s="9">
        <v>-29.648852083333331</v>
      </c>
      <c r="AJ979" t="s">
        <v>6</v>
      </c>
      <c r="AO979" s="9">
        <f t="shared" si="289"/>
        <v>-29.648852083333331</v>
      </c>
      <c r="AP979" s="37">
        <f t="shared" si="288"/>
        <v>-29.648852083333331</v>
      </c>
      <c r="AQ979" s="9">
        <f t="shared" si="290"/>
        <v>-29.648852083333331</v>
      </c>
      <c r="AT979" s="10"/>
      <c r="BU979" s="1"/>
      <c r="CC979" s="11"/>
      <c r="CD979" s="11"/>
    </row>
    <row r="980" spans="1:82" ht="15" customHeight="1" x14ac:dyDescent="0.25">
      <c r="A980">
        <v>30278</v>
      </c>
      <c r="B980" t="s">
        <v>961</v>
      </c>
      <c r="C980" t="s">
        <v>962</v>
      </c>
      <c r="D980">
        <v>30960</v>
      </c>
      <c r="E980" t="s">
        <v>127</v>
      </c>
      <c r="F980" t="s">
        <v>3</v>
      </c>
      <c r="G980" t="s">
        <v>4</v>
      </c>
      <c r="H980" t="s">
        <v>95</v>
      </c>
      <c r="I980" s="1"/>
      <c r="J980" s="1">
        <v>45062</v>
      </c>
      <c r="K980" s="1">
        <v>45093</v>
      </c>
      <c r="L980" s="1">
        <v>45062</v>
      </c>
      <c r="M980" s="2">
        <v>16570.27</v>
      </c>
      <c r="N980" t="s">
        <v>6</v>
      </c>
      <c r="O980">
        <v>1.55E-2</v>
      </c>
      <c r="P980" t="s">
        <v>8</v>
      </c>
      <c r="Q980" s="4"/>
      <c r="R980" s="1">
        <v>45062</v>
      </c>
      <c r="S980" s="1">
        <v>45062</v>
      </c>
      <c r="T980" s="1">
        <v>45093</v>
      </c>
      <c r="U980" s="1">
        <v>45062</v>
      </c>
      <c r="V980" s="5">
        <v>8.611111111111111E-2</v>
      </c>
      <c r="W980">
        <v>31</v>
      </c>
      <c r="X980" s="6">
        <v>0</v>
      </c>
      <c r="Y980" s="6">
        <v>0</v>
      </c>
      <c r="Z980" s="6">
        <v>-22.11670759722222</v>
      </c>
      <c r="AA980" s="6">
        <v>-22.11670759722222</v>
      </c>
      <c r="AB980">
        <v>0</v>
      </c>
      <c r="AC980">
        <v>0</v>
      </c>
      <c r="AD980" s="7">
        <v>16570.27</v>
      </c>
      <c r="AE980" s="13">
        <v>1.55E-2</v>
      </c>
      <c r="AF980" s="8">
        <v>0</v>
      </c>
      <c r="AG980" s="6">
        <v>0</v>
      </c>
      <c r="AH980" s="6">
        <v>0</v>
      </c>
      <c r="AI980" s="9">
        <v>-22.11670759722222</v>
      </c>
      <c r="AJ980" t="s">
        <v>6</v>
      </c>
      <c r="AO980" s="9">
        <f t="shared" si="289"/>
        <v>-22.11670759722222</v>
      </c>
      <c r="AP980" s="37">
        <f t="shared" si="288"/>
        <v>-22.11670759722222</v>
      </c>
      <c r="AQ980" s="9">
        <f t="shared" si="290"/>
        <v>-22.11670759722222</v>
      </c>
      <c r="AT980" s="10"/>
      <c r="BU980" s="1"/>
      <c r="CC980" s="11"/>
      <c r="CD980" s="11"/>
    </row>
    <row r="981" spans="1:82" ht="15" customHeight="1" x14ac:dyDescent="0.25">
      <c r="A981">
        <v>30315</v>
      </c>
      <c r="B981" t="s">
        <v>963</v>
      </c>
      <c r="C981" t="s">
        <v>964</v>
      </c>
      <c r="D981">
        <v>30961</v>
      </c>
      <c r="E981" t="s">
        <v>127</v>
      </c>
      <c r="F981" t="s">
        <v>3</v>
      </c>
      <c r="G981" t="s">
        <v>4</v>
      </c>
      <c r="H981" t="s">
        <v>965</v>
      </c>
      <c r="I981" s="1"/>
      <c r="J981" s="1">
        <v>44944</v>
      </c>
      <c r="K981" s="1">
        <v>44975</v>
      </c>
      <c r="L981" s="1">
        <v>44944</v>
      </c>
      <c r="M981" s="2">
        <v>989395.74</v>
      </c>
      <c r="N981" t="s">
        <v>6</v>
      </c>
      <c r="O981">
        <v>9.7000000000000003E-3</v>
      </c>
      <c r="P981" t="s">
        <v>8</v>
      </c>
      <c r="Q981" s="4"/>
      <c r="R981" s="1">
        <v>44944</v>
      </c>
      <c r="S981" s="1">
        <v>44944</v>
      </c>
      <c r="T981" s="1">
        <v>44975</v>
      </c>
      <c r="U981" s="1">
        <v>44944</v>
      </c>
      <c r="V981" s="5">
        <v>8.611111111111111E-2</v>
      </c>
      <c r="W981">
        <v>31</v>
      </c>
      <c r="X981" s="6">
        <v>0</v>
      </c>
      <c r="Y981" s="6">
        <v>0</v>
      </c>
      <c r="Z981" s="6">
        <v>-826.42027504999999</v>
      </c>
      <c r="AA981" s="6">
        <v>-826.42027504999999</v>
      </c>
      <c r="AB981">
        <v>0</v>
      </c>
      <c r="AC981">
        <v>0</v>
      </c>
      <c r="AD981" s="7">
        <v>989395.74</v>
      </c>
      <c r="AE981" s="13">
        <v>9.7000000000000003E-3</v>
      </c>
      <c r="AF981" s="8">
        <v>0</v>
      </c>
      <c r="AG981" s="6">
        <v>0</v>
      </c>
      <c r="AH981" s="6">
        <v>0</v>
      </c>
      <c r="AI981" s="9">
        <v>-826.42027504999999</v>
      </c>
      <c r="AJ981" t="s">
        <v>6</v>
      </c>
      <c r="AO981" s="9">
        <f t="shared" si="289"/>
        <v>-826.42027504999999</v>
      </c>
      <c r="AP981" s="37">
        <f t="shared" si="288"/>
        <v>-826.42027504999999</v>
      </c>
      <c r="AQ981" s="9">
        <f t="shared" si="290"/>
        <v>-826.42027504999999</v>
      </c>
      <c r="AT981" s="10"/>
      <c r="BU981" s="1"/>
      <c r="CC981" s="11"/>
      <c r="CD981" s="11"/>
    </row>
    <row r="982" spans="1:82" ht="15" customHeight="1" x14ac:dyDescent="0.25">
      <c r="A982">
        <v>30316</v>
      </c>
      <c r="B982" t="s">
        <v>963</v>
      </c>
      <c r="C982" t="s">
        <v>964</v>
      </c>
      <c r="D982">
        <v>30961</v>
      </c>
      <c r="E982" t="s">
        <v>127</v>
      </c>
      <c r="F982" t="s">
        <v>3</v>
      </c>
      <c r="G982" t="s">
        <v>4</v>
      </c>
      <c r="H982" t="s">
        <v>965</v>
      </c>
      <c r="I982" s="1"/>
      <c r="J982" s="1">
        <v>44975</v>
      </c>
      <c r="K982" s="1">
        <v>45003</v>
      </c>
      <c r="L982" s="1">
        <v>44975</v>
      </c>
      <c r="M982" s="2">
        <v>971403.14</v>
      </c>
      <c r="N982" t="s">
        <v>6</v>
      </c>
      <c r="O982">
        <v>9.7000000000000003E-3</v>
      </c>
      <c r="P982" t="s">
        <v>8</v>
      </c>
      <c r="Q982" s="4"/>
      <c r="R982" s="1">
        <v>44975</v>
      </c>
      <c r="S982" s="1">
        <v>44975</v>
      </c>
      <c r="T982" s="1">
        <v>45003</v>
      </c>
      <c r="U982" s="1">
        <v>44975</v>
      </c>
      <c r="V982" s="5">
        <v>7.7777777777777779E-2</v>
      </c>
      <c r="W982">
        <v>28</v>
      </c>
      <c r="X982" s="6">
        <v>0</v>
      </c>
      <c r="Y982" s="6">
        <v>0</v>
      </c>
      <c r="Z982" s="6">
        <v>-732.86970228888902</v>
      </c>
      <c r="AA982" s="6">
        <v>-732.86970228888902</v>
      </c>
      <c r="AB982">
        <v>0</v>
      </c>
      <c r="AC982">
        <v>0</v>
      </c>
      <c r="AD982" s="7">
        <v>971403.14</v>
      </c>
      <c r="AE982" s="13">
        <v>9.7000000000000003E-3</v>
      </c>
      <c r="AF982" s="8">
        <v>0</v>
      </c>
      <c r="AG982" s="6">
        <v>0</v>
      </c>
      <c r="AH982" s="6">
        <v>0</v>
      </c>
      <c r="AI982" s="9">
        <v>-732.86970228888902</v>
      </c>
      <c r="AJ982" t="s">
        <v>6</v>
      </c>
      <c r="AO982" s="9">
        <f t="shared" si="289"/>
        <v>-732.86970228888902</v>
      </c>
      <c r="AP982" s="37">
        <f t="shared" si="288"/>
        <v>-732.86970228888902</v>
      </c>
      <c r="AQ982" s="9">
        <f t="shared" si="290"/>
        <v>-732.86970228888902</v>
      </c>
      <c r="AT982" s="10"/>
      <c r="BU982" s="1"/>
      <c r="CC982" s="11"/>
      <c r="CD982" s="11"/>
    </row>
    <row r="983" spans="1:82" ht="15" customHeight="1" x14ac:dyDescent="0.25">
      <c r="A983">
        <v>30317</v>
      </c>
      <c r="B983" t="s">
        <v>963</v>
      </c>
      <c r="C983" t="s">
        <v>964</v>
      </c>
      <c r="D983">
        <v>30961</v>
      </c>
      <c r="E983" t="s">
        <v>127</v>
      </c>
      <c r="F983" t="s">
        <v>3</v>
      </c>
      <c r="G983" t="s">
        <v>4</v>
      </c>
      <c r="H983" t="s">
        <v>965</v>
      </c>
      <c r="I983" s="1"/>
      <c r="J983" s="1">
        <v>45003</v>
      </c>
      <c r="K983" s="1">
        <v>45034</v>
      </c>
      <c r="L983" s="1">
        <v>45003</v>
      </c>
      <c r="M983" s="2">
        <v>953395.96</v>
      </c>
      <c r="N983" t="s">
        <v>6</v>
      </c>
      <c r="O983">
        <v>9.7000000000000003E-3</v>
      </c>
      <c r="P983" t="s">
        <v>8</v>
      </c>
      <c r="Q983" s="4"/>
      <c r="R983" s="1">
        <v>45003</v>
      </c>
      <c r="S983" s="1">
        <v>45003</v>
      </c>
      <c r="T983" s="1">
        <v>45034</v>
      </c>
      <c r="U983" s="1">
        <v>45003</v>
      </c>
      <c r="V983" s="5">
        <v>8.611111111111111E-2</v>
      </c>
      <c r="W983">
        <v>31</v>
      </c>
      <c r="X983" s="6">
        <v>0</v>
      </c>
      <c r="Y983" s="6">
        <v>0</v>
      </c>
      <c r="Z983" s="6">
        <v>-796.35045881111114</v>
      </c>
      <c r="AA983" s="6">
        <v>-796.35045881111114</v>
      </c>
      <c r="AB983">
        <v>0</v>
      </c>
      <c r="AC983">
        <v>0</v>
      </c>
      <c r="AD983" s="7">
        <v>953395.96</v>
      </c>
      <c r="AE983" s="13">
        <v>9.7000000000000003E-3</v>
      </c>
      <c r="AF983" s="8">
        <v>0</v>
      </c>
      <c r="AG983" s="6">
        <v>0</v>
      </c>
      <c r="AH983" s="6">
        <v>0</v>
      </c>
      <c r="AI983" s="9">
        <v>-796.35045881111114</v>
      </c>
      <c r="AJ983" t="s">
        <v>6</v>
      </c>
      <c r="AO983" s="9">
        <f t="shared" si="289"/>
        <v>-796.35045881111114</v>
      </c>
      <c r="AP983" s="37">
        <f t="shared" si="288"/>
        <v>-796.35045881111114</v>
      </c>
      <c r="AQ983" s="9">
        <f t="shared" si="290"/>
        <v>-796.35045881111114</v>
      </c>
      <c r="AT983" s="10"/>
      <c r="BU983" s="1"/>
      <c r="CC983" s="11"/>
      <c r="CD983" s="11"/>
    </row>
    <row r="984" spans="1:82" ht="15" customHeight="1" x14ac:dyDescent="0.25">
      <c r="A984">
        <v>30318</v>
      </c>
      <c r="B984" t="s">
        <v>963</v>
      </c>
      <c r="C984" t="s">
        <v>964</v>
      </c>
      <c r="D984">
        <v>30961</v>
      </c>
      <c r="E984" t="s">
        <v>127</v>
      </c>
      <c r="F984" t="s">
        <v>3</v>
      </c>
      <c r="G984" t="s">
        <v>4</v>
      </c>
      <c r="H984" t="s">
        <v>965</v>
      </c>
      <c r="I984" s="1"/>
      <c r="J984" s="1">
        <v>45034</v>
      </c>
      <c r="K984" s="1">
        <v>45064</v>
      </c>
      <c r="L984" s="1">
        <v>45034</v>
      </c>
      <c r="M984" s="2">
        <v>935374.19</v>
      </c>
      <c r="N984" t="s">
        <v>6</v>
      </c>
      <c r="O984">
        <v>9.7000000000000003E-3</v>
      </c>
      <c r="P984" t="s">
        <v>8</v>
      </c>
      <c r="Q984" s="4"/>
      <c r="R984" s="1">
        <v>45034</v>
      </c>
      <c r="S984" s="1">
        <v>45034</v>
      </c>
      <c r="T984" s="1">
        <v>45064</v>
      </c>
      <c r="U984" s="1">
        <v>45034</v>
      </c>
      <c r="V984" s="5">
        <v>8.3333333333333329E-2</v>
      </c>
      <c r="W984">
        <v>30</v>
      </c>
      <c r="X984" s="6">
        <v>0</v>
      </c>
      <c r="Y984" s="6">
        <v>0</v>
      </c>
      <c r="Z984" s="6">
        <v>-756.09413691666668</v>
      </c>
      <c r="AA984" s="6">
        <v>-756.09413691666668</v>
      </c>
      <c r="AB984">
        <v>0</v>
      </c>
      <c r="AC984">
        <v>0</v>
      </c>
      <c r="AD984" s="7">
        <v>935374.19</v>
      </c>
      <c r="AE984" s="13">
        <v>9.7000000000000003E-3</v>
      </c>
      <c r="AF984" s="8">
        <v>0</v>
      </c>
      <c r="AG984" s="6">
        <v>0</v>
      </c>
      <c r="AH984" s="6">
        <v>0</v>
      </c>
      <c r="AI984" s="9">
        <v>-756.09413691666668</v>
      </c>
      <c r="AJ984" t="s">
        <v>6</v>
      </c>
      <c r="AO984" s="9">
        <f t="shared" si="289"/>
        <v>-756.09413691666668</v>
      </c>
      <c r="AP984" s="37">
        <f t="shared" si="288"/>
        <v>-756.09413691666668</v>
      </c>
      <c r="AQ984" s="9">
        <f t="shared" si="290"/>
        <v>-756.09413691666668</v>
      </c>
      <c r="AT984" s="10"/>
      <c r="BU984" s="1"/>
      <c r="CC984" s="11"/>
      <c r="CD984" s="11"/>
    </row>
    <row r="985" spans="1:82" ht="15" customHeight="1" x14ac:dyDescent="0.25">
      <c r="A985">
        <v>30319</v>
      </c>
      <c r="B985" t="s">
        <v>963</v>
      </c>
      <c r="C985" t="s">
        <v>964</v>
      </c>
      <c r="D985">
        <v>30961</v>
      </c>
      <c r="E985" t="s">
        <v>127</v>
      </c>
      <c r="F985" t="s">
        <v>3</v>
      </c>
      <c r="G985" t="s">
        <v>4</v>
      </c>
      <c r="H985" t="s">
        <v>965</v>
      </c>
      <c r="I985" s="1"/>
      <c r="J985" s="1">
        <v>45064</v>
      </c>
      <c r="K985" s="1">
        <v>45095</v>
      </c>
      <c r="L985" s="1">
        <v>45064</v>
      </c>
      <c r="M985" s="2">
        <v>917337.82</v>
      </c>
      <c r="N985" t="s">
        <v>6</v>
      </c>
      <c r="O985">
        <v>9.7000000000000003E-3</v>
      </c>
      <c r="P985" t="s">
        <v>8</v>
      </c>
      <c r="Q985" s="4"/>
      <c r="R985" s="1">
        <v>45064</v>
      </c>
      <c r="S985" s="1">
        <v>45064</v>
      </c>
      <c r="T985" s="1">
        <v>45095</v>
      </c>
      <c r="U985" s="1">
        <v>45064</v>
      </c>
      <c r="V985" s="5">
        <v>8.611111111111111E-2</v>
      </c>
      <c r="W985">
        <v>31</v>
      </c>
      <c r="X985" s="6">
        <v>0</v>
      </c>
      <c r="Y985" s="6">
        <v>0</v>
      </c>
      <c r="Z985" s="6">
        <v>-766.2318957611111</v>
      </c>
      <c r="AA985" s="6">
        <v>-766.2318957611111</v>
      </c>
      <c r="AB985">
        <v>0</v>
      </c>
      <c r="AC985">
        <v>0</v>
      </c>
      <c r="AD985" s="7">
        <v>917337.82</v>
      </c>
      <c r="AE985" s="13">
        <v>9.7000000000000003E-3</v>
      </c>
      <c r="AF985" s="8">
        <v>0</v>
      </c>
      <c r="AG985" s="6">
        <v>0</v>
      </c>
      <c r="AH985" s="6">
        <v>0</v>
      </c>
      <c r="AI985" s="9">
        <v>-766.2318957611111</v>
      </c>
      <c r="AJ985" t="s">
        <v>6</v>
      </c>
      <c r="AO985" s="9">
        <f t="shared" si="289"/>
        <v>-766.2318957611111</v>
      </c>
      <c r="AP985" s="37">
        <f t="shared" si="288"/>
        <v>-766.2318957611111</v>
      </c>
      <c r="AQ985" s="9">
        <f t="shared" si="290"/>
        <v>-766.2318957611111</v>
      </c>
      <c r="AT985" s="10"/>
      <c r="BU985" s="1"/>
      <c r="CC985" s="11"/>
      <c r="CD985" s="11"/>
    </row>
    <row r="986" spans="1:82" ht="15" customHeight="1" x14ac:dyDescent="0.25">
      <c r="A986">
        <v>30411</v>
      </c>
      <c r="B986" t="s">
        <v>966</v>
      </c>
      <c r="C986" t="s">
        <v>967</v>
      </c>
      <c r="D986">
        <v>30962</v>
      </c>
      <c r="E986" t="s">
        <v>127</v>
      </c>
      <c r="F986" t="s">
        <v>3</v>
      </c>
      <c r="G986" t="s">
        <v>4</v>
      </c>
      <c r="H986" t="s">
        <v>965</v>
      </c>
      <c r="I986" s="1"/>
      <c r="J986" s="1">
        <v>44932</v>
      </c>
      <c r="K986" s="1">
        <v>44963</v>
      </c>
      <c r="L986" s="1">
        <v>44932</v>
      </c>
      <c r="M986" s="2">
        <v>14634.87</v>
      </c>
      <c r="N986" t="s">
        <v>6</v>
      </c>
      <c r="O986">
        <v>1.2699999999999999E-2</v>
      </c>
      <c r="P986" t="s">
        <v>8</v>
      </c>
      <c r="Q986" s="4"/>
      <c r="R986" s="1">
        <v>44932</v>
      </c>
      <c r="S986" s="1">
        <v>44932</v>
      </c>
      <c r="T986" s="1">
        <v>44963</v>
      </c>
      <c r="U986" s="1">
        <v>44932</v>
      </c>
      <c r="V986" s="5">
        <v>8.611111111111111E-2</v>
      </c>
      <c r="W986">
        <v>31</v>
      </c>
      <c r="X986" s="6">
        <v>0</v>
      </c>
      <c r="Y986" s="6">
        <v>0</v>
      </c>
      <c r="Z986" s="6">
        <v>-16.004856441666668</v>
      </c>
      <c r="AA986" s="6">
        <v>-16.004856441666668</v>
      </c>
      <c r="AB986">
        <v>0</v>
      </c>
      <c r="AC986">
        <v>0</v>
      </c>
      <c r="AD986" s="7">
        <v>14634.87</v>
      </c>
      <c r="AE986" s="13">
        <v>1.2699999999999999E-2</v>
      </c>
      <c r="AF986" s="8">
        <v>0</v>
      </c>
      <c r="AG986" s="6">
        <v>0</v>
      </c>
      <c r="AH986" s="6">
        <v>0</v>
      </c>
      <c r="AI986" s="9">
        <v>-16.004856441666668</v>
      </c>
      <c r="AJ986" t="s">
        <v>6</v>
      </c>
      <c r="AO986" s="9">
        <f t="shared" si="289"/>
        <v>-16.004856441666668</v>
      </c>
      <c r="AP986" s="37">
        <f t="shared" si="288"/>
        <v>-16.004856441666668</v>
      </c>
      <c r="AQ986" s="9">
        <f t="shared" si="290"/>
        <v>-16.004856441666668</v>
      </c>
      <c r="AT986" s="10"/>
      <c r="BU986" s="1"/>
      <c r="CC986" s="11"/>
      <c r="CD986" s="11"/>
    </row>
    <row r="987" spans="1:82" ht="15" customHeight="1" x14ac:dyDescent="0.25">
      <c r="A987">
        <v>30412</v>
      </c>
      <c r="B987" t="s">
        <v>966</v>
      </c>
      <c r="C987" t="s">
        <v>967</v>
      </c>
      <c r="D987">
        <v>30962</v>
      </c>
      <c r="E987" t="s">
        <v>127</v>
      </c>
      <c r="F987" t="s">
        <v>3</v>
      </c>
      <c r="G987" t="s">
        <v>4</v>
      </c>
      <c r="H987" t="s">
        <v>965</v>
      </c>
      <c r="I987" s="1"/>
      <c r="J987" s="1">
        <v>44963</v>
      </c>
      <c r="K987" s="1">
        <v>44991</v>
      </c>
      <c r="L987" s="1">
        <v>44963</v>
      </c>
      <c r="M987" s="2">
        <v>14163.86</v>
      </c>
      <c r="N987" t="s">
        <v>6</v>
      </c>
      <c r="O987">
        <v>1.2699999999999999E-2</v>
      </c>
      <c r="P987" t="s">
        <v>8</v>
      </c>
      <c r="Q987" s="4"/>
      <c r="R987" s="1">
        <v>44963</v>
      </c>
      <c r="S987" s="1">
        <v>44963</v>
      </c>
      <c r="T987" s="1">
        <v>44991</v>
      </c>
      <c r="U987" s="1">
        <v>44963</v>
      </c>
      <c r="V987" s="5">
        <v>7.7777777777777779E-2</v>
      </c>
      <c r="W987">
        <v>28</v>
      </c>
      <c r="X987" s="6">
        <v>0</v>
      </c>
      <c r="Y987" s="6">
        <v>0</v>
      </c>
      <c r="Z987" s="6">
        <v>-13.990746155555556</v>
      </c>
      <c r="AA987" s="6">
        <v>-13.990746155555556</v>
      </c>
      <c r="AB987">
        <v>0</v>
      </c>
      <c r="AC987">
        <v>0</v>
      </c>
      <c r="AD987" s="7">
        <v>14163.86</v>
      </c>
      <c r="AE987" s="13">
        <v>1.2699999999999999E-2</v>
      </c>
      <c r="AF987" s="8">
        <v>0</v>
      </c>
      <c r="AG987" s="6">
        <v>0</v>
      </c>
      <c r="AH987" s="6">
        <v>0</v>
      </c>
      <c r="AI987" s="9">
        <v>-13.990746155555556</v>
      </c>
      <c r="AJ987" t="s">
        <v>6</v>
      </c>
      <c r="AO987" s="9">
        <f t="shared" si="289"/>
        <v>-13.990746155555556</v>
      </c>
      <c r="AP987" s="37">
        <f t="shared" si="288"/>
        <v>-13.990746155555556</v>
      </c>
      <c r="AQ987" s="9">
        <f t="shared" si="290"/>
        <v>-13.990746155555556</v>
      </c>
      <c r="AT987" s="10"/>
      <c r="BU987" s="1"/>
      <c r="CC987" s="11"/>
      <c r="CD987" s="11"/>
    </row>
    <row r="988" spans="1:82" ht="15" customHeight="1" x14ac:dyDescent="0.25">
      <c r="A988">
        <v>30413</v>
      </c>
      <c r="B988" t="s">
        <v>966</v>
      </c>
      <c r="C988" t="s">
        <v>967</v>
      </c>
      <c r="D988">
        <v>30962</v>
      </c>
      <c r="E988" t="s">
        <v>127</v>
      </c>
      <c r="F988" t="s">
        <v>3</v>
      </c>
      <c r="G988" t="s">
        <v>4</v>
      </c>
      <c r="H988" t="s">
        <v>965</v>
      </c>
      <c r="I988" s="1"/>
      <c r="J988" s="1">
        <v>44991</v>
      </c>
      <c r="K988" s="1">
        <v>45022</v>
      </c>
      <c r="L988" s="1">
        <v>44991</v>
      </c>
      <c r="M988" s="2">
        <v>13692.35</v>
      </c>
      <c r="N988" t="s">
        <v>6</v>
      </c>
      <c r="O988">
        <v>1.2699999999999999E-2</v>
      </c>
      <c r="P988" t="s">
        <v>8</v>
      </c>
      <c r="Q988" s="4"/>
      <c r="R988" s="1">
        <v>44991</v>
      </c>
      <c r="S988" s="1">
        <v>44991</v>
      </c>
      <c r="T988" s="1">
        <v>45022</v>
      </c>
      <c r="U988" s="1">
        <v>44991</v>
      </c>
      <c r="V988" s="5">
        <v>8.611111111111111E-2</v>
      </c>
      <c r="W988">
        <v>31</v>
      </c>
      <c r="X988" s="6">
        <v>0</v>
      </c>
      <c r="Y988" s="6">
        <v>0</v>
      </c>
      <c r="Z988" s="6">
        <v>-14.974106097222222</v>
      </c>
      <c r="AA988" s="6">
        <v>-14.974106097222222</v>
      </c>
      <c r="AB988">
        <v>0</v>
      </c>
      <c r="AC988">
        <v>0</v>
      </c>
      <c r="AD988" s="7">
        <v>13692.35</v>
      </c>
      <c r="AE988" s="13">
        <v>1.2699999999999999E-2</v>
      </c>
      <c r="AF988" s="8">
        <v>0</v>
      </c>
      <c r="AG988" s="6">
        <v>0</v>
      </c>
      <c r="AH988" s="6">
        <v>0</v>
      </c>
      <c r="AI988" s="9">
        <v>-14.974106097222222</v>
      </c>
      <c r="AJ988" t="s">
        <v>6</v>
      </c>
      <c r="AO988" s="9">
        <f t="shared" si="289"/>
        <v>-14.974106097222222</v>
      </c>
      <c r="AP988" s="37">
        <f t="shared" si="288"/>
        <v>-14.974106097222222</v>
      </c>
      <c r="AQ988" s="9">
        <f t="shared" si="290"/>
        <v>-14.974106097222222</v>
      </c>
      <c r="AT988" s="10"/>
      <c r="BU988" s="1"/>
      <c r="CC988" s="11"/>
      <c r="CD988" s="11"/>
    </row>
    <row r="989" spans="1:82" ht="15" customHeight="1" x14ac:dyDescent="0.25">
      <c r="A989">
        <v>30414</v>
      </c>
      <c r="B989" t="s">
        <v>966</v>
      </c>
      <c r="C989" t="s">
        <v>967</v>
      </c>
      <c r="D989">
        <v>30962</v>
      </c>
      <c r="E989" t="s">
        <v>127</v>
      </c>
      <c r="F989" t="s">
        <v>3</v>
      </c>
      <c r="G989" t="s">
        <v>4</v>
      </c>
      <c r="H989" t="s">
        <v>965</v>
      </c>
      <c r="I989" s="1"/>
      <c r="J989" s="1">
        <v>45022</v>
      </c>
      <c r="K989" s="1">
        <v>45052</v>
      </c>
      <c r="L989" s="1">
        <v>45022</v>
      </c>
      <c r="M989" s="2">
        <v>13220.34</v>
      </c>
      <c r="N989" t="s">
        <v>6</v>
      </c>
      <c r="O989">
        <v>1.2699999999999999E-2</v>
      </c>
      <c r="P989" t="s">
        <v>8</v>
      </c>
      <c r="Q989" s="4"/>
      <c r="R989" s="1">
        <v>45022</v>
      </c>
      <c r="S989" s="1">
        <v>45022</v>
      </c>
      <c r="T989" s="1">
        <v>45052</v>
      </c>
      <c r="U989" s="1">
        <v>45022</v>
      </c>
      <c r="V989" s="5">
        <v>8.3333333333333329E-2</v>
      </c>
      <c r="W989">
        <v>30</v>
      </c>
      <c r="X989" s="6">
        <v>0</v>
      </c>
      <c r="Y989" s="6">
        <v>0</v>
      </c>
      <c r="Z989" s="6">
        <v>-13.991526499999999</v>
      </c>
      <c r="AA989" s="6">
        <v>-13.991526499999999</v>
      </c>
      <c r="AB989">
        <v>0</v>
      </c>
      <c r="AC989">
        <v>0</v>
      </c>
      <c r="AD989" s="7">
        <v>13220.34</v>
      </c>
      <c r="AE989" s="13">
        <v>1.2699999999999999E-2</v>
      </c>
      <c r="AF989" s="8">
        <v>0</v>
      </c>
      <c r="AG989" s="6">
        <v>0</v>
      </c>
      <c r="AH989" s="6">
        <v>0</v>
      </c>
      <c r="AI989" s="9">
        <v>-13.991526499999999</v>
      </c>
      <c r="AJ989" t="s">
        <v>6</v>
      </c>
      <c r="AO989" s="9">
        <f t="shared" si="289"/>
        <v>-13.991526499999999</v>
      </c>
      <c r="AP989" s="37">
        <f t="shared" si="288"/>
        <v>-13.991526499999999</v>
      </c>
      <c r="AQ989" s="9">
        <f t="shared" si="290"/>
        <v>-13.991526499999999</v>
      </c>
      <c r="AT989" s="10"/>
      <c r="BU989" s="1"/>
      <c r="CC989" s="11"/>
      <c r="CD989" s="11"/>
    </row>
    <row r="990" spans="1:82" ht="15" customHeight="1" x14ac:dyDescent="0.25">
      <c r="A990">
        <v>30415</v>
      </c>
      <c r="B990" t="s">
        <v>966</v>
      </c>
      <c r="C990" t="s">
        <v>967</v>
      </c>
      <c r="D990">
        <v>30962</v>
      </c>
      <c r="E990" t="s">
        <v>127</v>
      </c>
      <c r="F990" t="s">
        <v>3</v>
      </c>
      <c r="G990" t="s">
        <v>4</v>
      </c>
      <c r="H990" t="s">
        <v>965</v>
      </c>
      <c r="I990" s="1"/>
      <c r="J990" s="1">
        <v>45052</v>
      </c>
      <c r="K990" s="1">
        <v>45083</v>
      </c>
      <c r="L990" s="1">
        <v>45052</v>
      </c>
      <c r="M990" s="2">
        <v>12747.83</v>
      </c>
      <c r="N990" t="s">
        <v>6</v>
      </c>
      <c r="O990">
        <v>1.2699999999999999E-2</v>
      </c>
      <c r="P990" t="s">
        <v>8</v>
      </c>
      <c r="Q990" s="4"/>
      <c r="R990" s="1">
        <v>45052</v>
      </c>
      <c r="S990" s="1">
        <v>45052</v>
      </c>
      <c r="T990" s="1">
        <v>45083</v>
      </c>
      <c r="U990" s="1">
        <v>45052</v>
      </c>
      <c r="V990" s="5">
        <v>8.611111111111111E-2</v>
      </c>
      <c r="W990">
        <v>31</v>
      </c>
      <c r="X990" s="6">
        <v>0</v>
      </c>
      <c r="Y990" s="6">
        <v>0</v>
      </c>
      <c r="Z990" s="6">
        <v>-13.941168530555554</v>
      </c>
      <c r="AA990" s="6">
        <v>-13.941168530555554</v>
      </c>
      <c r="AB990">
        <v>0</v>
      </c>
      <c r="AC990">
        <v>0</v>
      </c>
      <c r="AD990" s="7">
        <v>12747.83</v>
      </c>
      <c r="AE990" s="13">
        <v>1.2699999999999999E-2</v>
      </c>
      <c r="AF990" s="8">
        <v>0</v>
      </c>
      <c r="AG990" s="6">
        <v>0</v>
      </c>
      <c r="AH990" s="6">
        <v>0</v>
      </c>
      <c r="AI990" s="9">
        <v>-13.941168530555554</v>
      </c>
      <c r="AJ990" t="s">
        <v>6</v>
      </c>
      <c r="AO990" s="9">
        <f t="shared" si="289"/>
        <v>-13.941168530555554</v>
      </c>
      <c r="AP990" s="37">
        <f t="shared" si="288"/>
        <v>-13.941168530555554</v>
      </c>
      <c r="AQ990" s="9">
        <f t="shared" si="290"/>
        <v>-13.941168530555554</v>
      </c>
      <c r="AT990" s="10"/>
      <c r="BU990" s="1"/>
      <c r="CC990" s="11"/>
      <c r="CD990" s="11"/>
    </row>
    <row r="991" spans="1:82" ht="15" customHeight="1" x14ac:dyDescent="0.25">
      <c r="A991">
        <v>30472</v>
      </c>
      <c r="B991" t="s">
        <v>968</v>
      </c>
      <c r="C991" t="s">
        <v>969</v>
      </c>
      <c r="D991">
        <v>30964</v>
      </c>
      <c r="E991" t="s">
        <v>127</v>
      </c>
      <c r="F991" t="s">
        <v>3</v>
      </c>
      <c r="G991" t="s">
        <v>4</v>
      </c>
      <c r="H991" t="s">
        <v>910</v>
      </c>
      <c r="I991" s="1"/>
      <c r="J991" s="1">
        <v>45003</v>
      </c>
      <c r="K991" s="1">
        <v>45095</v>
      </c>
      <c r="L991" s="1">
        <v>45003</v>
      </c>
      <c r="M991" s="2">
        <v>15400.29</v>
      </c>
      <c r="N991" t="s">
        <v>6</v>
      </c>
      <c r="O991">
        <v>1.6E-2</v>
      </c>
      <c r="P991" t="s">
        <v>8</v>
      </c>
      <c r="Q991" s="4"/>
      <c r="R991" s="1">
        <v>45003</v>
      </c>
      <c r="S991" s="1">
        <v>45003</v>
      </c>
      <c r="T991" s="1">
        <v>45095</v>
      </c>
      <c r="U991" s="1">
        <v>45003</v>
      </c>
      <c r="V991" s="5">
        <v>0.25555555555555554</v>
      </c>
      <c r="W991">
        <v>92</v>
      </c>
      <c r="X991" s="6">
        <v>0</v>
      </c>
      <c r="Y991" s="6">
        <v>0</v>
      </c>
      <c r="Z991" s="6">
        <v>-62.970074666666669</v>
      </c>
      <c r="AA991" s="6">
        <v>-62.970074666666669</v>
      </c>
      <c r="AB991">
        <v>0</v>
      </c>
      <c r="AC991">
        <v>0</v>
      </c>
      <c r="AD991" s="7">
        <v>15400.29</v>
      </c>
      <c r="AE991" s="13">
        <v>1.6E-2</v>
      </c>
      <c r="AF991" s="8">
        <v>0</v>
      </c>
      <c r="AG991" s="6">
        <v>0</v>
      </c>
      <c r="AH991" s="6">
        <v>0</v>
      </c>
      <c r="AI991" s="9">
        <v>-62.970074666666669</v>
      </c>
      <c r="AJ991" t="s">
        <v>6</v>
      </c>
      <c r="AO991" s="9">
        <f t="shared" si="289"/>
        <v>-62.970074666666669</v>
      </c>
      <c r="AP991" s="37">
        <f t="shared" si="288"/>
        <v>-62.970074666666669</v>
      </c>
      <c r="AQ991" s="9">
        <f t="shared" si="290"/>
        <v>-62.970074666666669</v>
      </c>
      <c r="AT991" s="10"/>
      <c r="BU991" s="1"/>
      <c r="CC991" s="11"/>
      <c r="CD991" s="11"/>
    </row>
    <row r="992" spans="1:82" ht="15" customHeight="1" x14ac:dyDescent="0.25">
      <c r="A992">
        <v>28225</v>
      </c>
      <c r="B992" t="s">
        <v>970</v>
      </c>
      <c r="C992" t="s">
        <v>971</v>
      </c>
      <c r="D992">
        <v>31019</v>
      </c>
      <c r="E992" t="s">
        <v>2</v>
      </c>
      <c r="F992" t="s">
        <v>3</v>
      </c>
      <c r="G992" t="s">
        <v>4</v>
      </c>
      <c r="H992" t="s">
        <v>530</v>
      </c>
      <c r="I992" s="1">
        <v>44977</v>
      </c>
      <c r="J992" s="1">
        <v>44979</v>
      </c>
      <c r="K992" s="1">
        <v>45068</v>
      </c>
      <c r="L992" s="1">
        <v>45068</v>
      </c>
      <c r="M992" s="2">
        <v>19698874.239999998</v>
      </c>
      <c r="N992" t="s">
        <v>6</v>
      </c>
      <c r="O992" t="s">
        <v>7</v>
      </c>
      <c r="P992" t="s">
        <v>8</v>
      </c>
      <c r="Q992" s="4">
        <v>2.1000000000000001E-2</v>
      </c>
      <c r="R992" s="1">
        <v>44977</v>
      </c>
      <c r="S992" s="1">
        <v>44979</v>
      </c>
      <c r="T992" s="1">
        <v>45068</v>
      </c>
      <c r="U992" s="1">
        <v>45068</v>
      </c>
      <c r="V992" s="5">
        <v>0.24722222222222223</v>
      </c>
      <c r="W992">
        <v>89</v>
      </c>
      <c r="X992" s="6">
        <v>0</v>
      </c>
      <c r="Y992" s="6">
        <v>0</v>
      </c>
      <c r="Z992" s="6">
        <v>-129249.7857981511</v>
      </c>
      <c r="AA992" s="6">
        <v>-129249.7857981511</v>
      </c>
      <c r="AB992">
        <v>0</v>
      </c>
      <c r="AC992">
        <v>0</v>
      </c>
      <c r="AD992" s="7">
        <v>19698874.239999998</v>
      </c>
      <c r="AE992" s="13">
        <v>2.6539999999999998E-2</v>
      </c>
      <c r="AF992" s="8">
        <v>2.1000000000000001E-2</v>
      </c>
      <c r="AG992" s="6">
        <v>0</v>
      </c>
      <c r="AH992" s="6">
        <v>-102269.98876266668</v>
      </c>
      <c r="AI992" s="9">
        <v>-231519.77456081778</v>
      </c>
      <c r="AJ992" t="s">
        <v>6</v>
      </c>
      <c r="AK992">
        <f>VLOOKUP(I992,$AR$3:$AS$604,2,FALSE)</f>
        <v>2.6539999999999999</v>
      </c>
      <c r="AL992" s="8">
        <f>AK992/100+$AT$1</f>
        <v>3.6539999999999996E-2</v>
      </c>
      <c r="AM992" s="35">
        <f>AK992/100-$AT$1</f>
        <v>1.6539999999999999E-2</v>
      </c>
      <c r="AN992" s="4">
        <f>IF(AND(RIGHT(O992,3)="Max",AM992&lt;0%),0%,AM992)</f>
        <v>1.6539999999999999E-2</v>
      </c>
      <c r="AO992" s="36">
        <f>-(((AL992+AF992)*AD992*V992))</f>
        <v>-280219.76920970663</v>
      </c>
      <c r="AP992" s="37">
        <f t="shared" si="288"/>
        <v>-231519.77456081778</v>
      </c>
      <c r="AQ992" s="36">
        <f>-(((AN992+AF992)*AD992*V992))</f>
        <v>-182819.7799119289</v>
      </c>
      <c r="AT992" s="10"/>
      <c r="BU992" s="1"/>
      <c r="CC992" s="11"/>
      <c r="CD992" s="11"/>
    </row>
    <row r="993" spans="1:82" ht="15" customHeight="1" x14ac:dyDescent="0.25">
      <c r="A993">
        <v>28376</v>
      </c>
      <c r="B993" t="s">
        <v>974</v>
      </c>
      <c r="C993" t="s">
        <v>975</v>
      </c>
      <c r="D993">
        <v>31022</v>
      </c>
      <c r="E993" t="s">
        <v>55</v>
      </c>
      <c r="F993" t="s">
        <v>3</v>
      </c>
      <c r="G993" t="s">
        <v>4</v>
      </c>
      <c r="H993" t="s">
        <v>294</v>
      </c>
      <c r="I993" s="1">
        <v>44957</v>
      </c>
      <c r="J993" s="1">
        <v>44957</v>
      </c>
      <c r="K993" s="1">
        <v>45046</v>
      </c>
      <c r="L993" s="1">
        <v>45046</v>
      </c>
      <c r="M993" s="2">
        <v>4874734.49</v>
      </c>
      <c r="N993" t="s">
        <v>6</v>
      </c>
      <c r="O993">
        <v>0</v>
      </c>
      <c r="P993" t="s">
        <v>109</v>
      </c>
      <c r="Q993" s="4">
        <v>0</v>
      </c>
      <c r="R993" s="1">
        <v>44957</v>
      </c>
      <c r="S993" s="1">
        <v>44957</v>
      </c>
      <c r="T993" s="1">
        <v>45046</v>
      </c>
      <c r="U993" s="1">
        <v>45046</v>
      </c>
      <c r="V993" s="5">
        <v>0.25</v>
      </c>
      <c r="W993">
        <v>90</v>
      </c>
      <c r="X993" s="6">
        <v>0</v>
      </c>
      <c r="Y993" s="6">
        <v>0</v>
      </c>
      <c r="Z993" s="6">
        <v>0</v>
      </c>
      <c r="AA993" s="6">
        <v>0</v>
      </c>
      <c r="AB993">
        <v>0</v>
      </c>
      <c r="AC993">
        <v>0</v>
      </c>
      <c r="AD993" s="7">
        <v>4874734.49</v>
      </c>
      <c r="AE993" s="13">
        <v>0</v>
      </c>
      <c r="AF993" s="8">
        <v>0</v>
      </c>
      <c r="AG993" s="6">
        <v>0</v>
      </c>
      <c r="AH993" s="6">
        <v>0</v>
      </c>
      <c r="AI993" s="9">
        <v>0</v>
      </c>
      <c r="AJ993" t="s">
        <v>6</v>
      </c>
      <c r="AO993" s="9">
        <f>AP993</f>
        <v>0</v>
      </c>
      <c r="AP993" s="37">
        <f t="shared" si="288"/>
        <v>0</v>
      </c>
      <c r="AQ993" s="9">
        <f>AP993</f>
        <v>0</v>
      </c>
      <c r="AT993" s="10"/>
      <c r="BU993" s="1"/>
      <c r="CC993" s="11"/>
      <c r="CD993" s="11"/>
    </row>
    <row r="994" spans="1:82" ht="15" customHeight="1" x14ac:dyDescent="0.25">
      <c r="A994">
        <v>28431</v>
      </c>
      <c r="B994" t="s">
        <v>976</v>
      </c>
      <c r="C994" t="s">
        <v>977</v>
      </c>
      <c r="D994">
        <v>31025</v>
      </c>
      <c r="E994" t="s">
        <v>2</v>
      </c>
      <c r="F994" t="s">
        <v>3</v>
      </c>
      <c r="G994" t="s">
        <v>4</v>
      </c>
      <c r="H994" t="s">
        <v>759</v>
      </c>
      <c r="I994" s="1">
        <v>45014</v>
      </c>
      <c r="J994" s="1">
        <v>45016</v>
      </c>
      <c r="K994" s="1">
        <v>45107</v>
      </c>
      <c r="L994" s="1">
        <v>45107</v>
      </c>
      <c r="M994" s="2">
        <v>5700000</v>
      </c>
      <c r="N994" t="s">
        <v>6</v>
      </c>
      <c r="O994" t="s">
        <v>7</v>
      </c>
      <c r="P994" t="s">
        <v>8</v>
      </c>
      <c r="Q994" s="4">
        <v>1.2500000000000001E-2</v>
      </c>
      <c r="R994" s="1">
        <v>45014</v>
      </c>
      <c r="S994" s="1">
        <v>45016</v>
      </c>
      <c r="T994" s="1">
        <v>45107</v>
      </c>
      <c r="U994" s="1">
        <v>45107</v>
      </c>
      <c r="V994" s="5">
        <v>0.25277777777777777</v>
      </c>
      <c r="W994">
        <v>91</v>
      </c>
      <c r="X994" s="6">
        <v>0</v>
      </c>
      <c r="Y994" s="6">
        <v>0</v>
      </c>
      <c r="Z994" s="6">
        <v>-43441.125</v>
      </c>
      <c r="AA994" s="6">
        <v>-43441.125</v>
      </c>
      <c r="AB994">
        <v>0</v>
      </c>
      <c r="AC994">
        <v>0</v>
      </c>
      <c r="AD994" s="7">
        <v>5700000</v>
      </c>
      <c r="AE994" s="13">
        <v>3.015E-2</v>
      </c>
      <c r="AF994" s="8">
        <v>1.2500000000000001E-2</v>
      </c>
      <c r="AG994" s="6">
        <v>0</v>
      </c>
      <c r="AH994" s="6">
        <v>-18010.416666666664</v>
      </c>
      <c r="AI994" s="9">
        <v>-61451.541666666664</v>
      </c>
      <c r="AJ994" t="s">
        <v>6</v>
      </c>
      <c r="AK994">
        <f>VLOOKUP(I994,$AR$3:$AS$604,2,FALSE)</f>
        <v>3.0150000000000001</v>
      </c>
      <c r="AL994" s="8">
        <f>AK994/100+$AT$1</f>
        <v>4.0149999999999998E-2</v>
      </c>
      <c r="AM994" s="35">
        <f>AK994/100-$AT$1</f>
        <v>2.0150000000000001E-2</v>
      </c>
      <c r="AN994" s="4">
        <f>IF(AND(RIGHT(O994,3)="Max",AM994&lt;0%),0%,AM994)</f>
        <v>2.0150000000000001E-2</v>
      </c>
      <c r="AO994" s="36">
        <f>-(((AL994+AF994)*AD994*V994))</f>
        <v>-75859.875</v>
      </c>
      <c r="AP994" s="37">
        <f t="shared" si="288"/>
        <v>-61451.541666666664</v>
      </c>
      <c r="AQ994" s="36">
        <f>-(((AN994+AF994)*AD994*V994))</f>
        <v>-47043.208333333328</v>
      </c>
      <c r="AT994" s="10"/>
      <c r="BU994" s="1"/>
      <c r="CC994" s="11"/>
      <c r="CD994" s="11"/>
    </row>
    <row r="995" spans="1:82" ht="15" customHeight="1" x14ac:dyDescent="0.25">
      <c r="A995">
        <v>28880</v>
      </c>
      <c r="B995" t="s">
        <v>1533</v>
      </c>
      <c r="C995" t="s">
        <v>1534</v>
      </c>
      <c r="D995">
        <v>31031</v>
      </c>
      <c r="E995" t="s">
        <v>127</v>
      </c>
      <c r="F995" t="s">
        <v>3</v>
      </c>
      <c r="G995" t="s">
        <v>4</v>
      </c>
      <c r="H995" t="s">
        <v>1535</v>
      </c>
      <c r="I995" s="1"/>
      <c r="J995" s="1">
        <v>44931</v>
      </c>
      <c r="K995" s="1">
        <v>44962</v>
      </c>
      <c r="L995" s="1">
        <v>44962</v>
      </c>
      <c r="M995" s="2">
        <v>533.53</v>
      </c>
      <c r="N995" t="s">
        <v>6</v>
      </c>
      <c r="O995">
        <v>2.76E-2</v>
      </c>
      <c r="P995" t="s">
        <v>109</v>
      </c>
      <c r="Q995" s="4"/>
      <c r="R995" s="1">
        <v>44962</v>
      </c>
      <c r="S995" s="1">
        <v>44931</v>
      </c>
      <c r="T995" s="1">
        <v>44962</v>
      </c>
      <c r="U995" s="1">
        <v>44962</v>
      </c>
      <c r="V995" s="5">
        <v>8.3333333333333329E-2</v>
      </c>
      <c r="W995">
        <v>30</v>
      </c>
      <c r="X995" s="6">
        <v>0</v>
      </c>
      <c r="Y995" s="6">
        <v>0</v>
      </c>
      <c r="Z995" s="6">
        <v>-1.2271189999999998</v>
      </c>
      <c r="AA995" s="6">
        <v>-1.2271189999999998</v>
      </c>
      <c r="AB995">
        <v>0</v>
      </c>
      <c r="AC995">
        <v>0</v>
      </c>
      <c r="AD995" s="7">
        <v>533.53</v>
      </c>
      <c r="AE995" s="13">
        <v>2.76E-2</v>
      </c>
      <c r="AF995" s="8">
        <v>0</v>
      </c>
      <c r="AG995" s="6">
        <v>0</v>
      </c>
      <c r="AH995" s="6">
        <v>0</v>
      </c>
      <c r="AI995" s="9">
        <v>-1.2271189999999998</v>
      </c>
      <c r="AJ995" t="s">
        <v>6</v>
      </c>
      <c r="AO995" s="9">
        <f t="shared" ref="AO995:AO1008" si="291">AI995</f>
        <v>-1.2271189999999998</v>
      </c>
      <c r="AP995" s="37">
        <f t="shared" si="288"/>
        <v>-1.2271189999999998</v>
      </c>
      <c r="AQ995" s="9">
        <f t="shared" ref="AQ995:AQ1008" si="292">AI995</f>
        <v>-1.2271189999999998</v>
      </c>
      <c r="AT995" s="10"/>
      <c r="BU995" s="1"/>
      <c r="CC995" s="11"/>
      <c r="CD995" s="11"/>
    </row>
    <row r="996" spans="1:82" ht="15" customHeight="1" x14ac:dyDescent="0.25">
      <c r="A996">
        <v>28881</v>
      </c>
      <c r="B996" t="s">
        <v>1533</v>
      </c>
      <c r="C996" t="s">
        <v>1534</v>
      </c>
      <c r="D996">
        <v>31031</v>
      </c>
      <c r="E996" t="s">
        <v>127</v>
      </c>
      <c r="F996" t="s">
        <v>3</v>
      </c>
      <c r="G996" t="s">
        <v>4</v>
      </c>
      <c r="H996" t="s">
        <v>1535</v>
      </c>
      <c r="I996" s="1"/>
      <c r="J996" s="1">
        <v>44962</v>
      </c>
      <c r="K996" s="1">
        <v>44990</v>
      </c>
      <c r="L996" s="1">
        <v>44990</v>
      </c>
      <c r="M996" s="2">
        <v>356.14</v>
      </c>
      <c r="N996" t="s">
        <v>6</v>
      </c>
      <c r="O996">
        <v>2.76E-2</v>
      </c>
      <c r="P996" t="s">
        <v>109</v>
      </c>
      <c r="Q996" s="4"/>
      <c r="R996" s="1">
        <v>44990</v>
      </c>
      <c r="S996" s="1">
        <v>44962</v>
      </c>
      <c r="T996" s="1">
        <v>44990</v>
      </c>
      <c r="U996" s="1">
        <v>44990</v>
      </c>
      <c r="V996" s="5">
        <v>8.3333333333333329E-2</v>
      </c>
      <c r="W996">
        <v>30</v>
      </c>
      <c r="X996" s="6">
        <v>0</v>
      </c>
      <c r="Y996" s="6">
        <v>0</v>
      </c>
      <c r="Z996" s="6">
        <v>-0.81912199999999991</v>
      </c>
      <c r="AA996" s="6">
        <v>-0.81912199999999991</v>
      </c>
      <c r="AB996">
        <v>0</v>
      </c>
      <c r="AC996">
        <v>0</v>
      </c>
      <c r="AD996" s="7">
        <v>356.14</v>
      </c>
      <c r="AE996" s="13">
        <v>2.76E-2</v>
      </c>
      <c r="AF996" s="8">
        <v>0</v>
      </c>
      <c r="AG996" s="6">
        <v>0</v>
      </c>
      <c r="AH996" s="6">
        <v>0</v>
      </c>
      <c r="AI996" s="9">
        <v>-0.81912199999999991</v>
      </c>
      <c r="AJ996" t="s">
        <v>6</v>
      </c>
      <c r="AO996" s="9">
        <f t="shared" si="291"/>
        <v>-0.81912199999999991</v>
      </c>
      <c r="AP996" s="37">
        <f t="shared" si="288"/>
        <v>-0.81912199999999991</v>
      </c>
      <c r="AQ996" s="9">
        <f t="shared" si="292"/>
        <v>-0.81912199999999991</v>
      </c>
      <c r="AT996" s="10"/>
      <c r="BU996" s="1"/>
      <c r="CC996" s="11"/>
      <c r="CD996" s="11"/>
    </row>
    <row r="997" spans="1:82" ht="15" customHeight="1" x14ac:dyDescent="0.25">
      <c r="A997">
        <v>28882</v>
      </c>
      <c r="B997" t="s">
        <v>1533</v>
      </c>
      <c r="C997" t="s">
        <v>1534</v>
      </c>
      <c r="D997">
        <v>31031</v>
      </c>
      <c r="E997" t="s">
        <v>127</v>
      </c>
      <c r="F997" t="s">
        <v>3</v>
      </c>
      <c r="G997" t="s">
        <v>4</v>
      </c>
      <c r="H997" t="s">
        <v>1535</v>
      </c>
      <c r="I997" s="1"/>
      <c r="J997" s="1">
        <v>44990</v>
      </c>
      <c r="K997" s="1">
        <v>45021</v>
      </c>
      <c r="L997" s="1">
        <v>45021</v>
      </c>
      <c r="M997" s="2">
        <v>178.34</v>
      </c>
      <c r="N997" t="s">
        <v>6</v>
      </c>
      <c r="O997">
        <v>2.76E-2</v>
      </c>
      <c r="P997" t="s">
        <v>109</v>
      </c>
      <c r="Q997" s="4"/>
      <c r="R997" s="1">
        <v>45021</v>
      </c>
      <c r="S997" s="1">
        <v>44990</v>
      </c>
      <c r="T997" s="1">
        <v>45021</v>
      </c>
      <c r="U997" s="1">
        <v>45021</v>
      </c>
      <c r="V997" s="5">
        <v>8.3333333333333329E-2</v>
      </c>
      <c r="W997">
        <v>30</v>
      </c>
      <c r="X997" s="6">
        <v>0</v>
      </c>
      <c r="Y997" s="6">
        <v>0</v>
      </c>
      <c r="Z997" s="6">
        <v>-0.41018199999999994</v>
      </c>
      <c r="AA997" s="6">
        <v>-0.41018199999999994</v>
      </c>
      <c r="AB997">
        <v>0</v>
      </c>
      <c r="AC997">
        <v>0</v>
      </c>
      <c r="AD997" s="7">
        <v>178.34</v>
      </c>
      <c r="AE997" s="13">
        <v>2.76E-2</v>
      </c>
      <c r="AF997" s="8">
        <v>0</v>
      </c>
      <c r="AG997" s="6">
        <v>0</v>
      </c>
      <c r="AH997" s="6">
        <v>0</v>
      </c>
      <c r="AI997" s="9">
        <v>-0.41018199999999994</v>
      </c>
      <c r="AJ997" t="s">
        <v>6</v>
      </c>
      <c r="AO997" s="9">
        <f t="shared" si="291"/>
        <v>-0.41018199999999994</v>
      </c>
      <c r="AP997" s="37">
        <f t="shared" si="288"/>
        <v>-0.41018199999999994</v>
      </c>
      <c r="AQ997" s="9">
        <f t="shared" si="292"/>
        <v>-0.41018199999999994</v>
      </c>
      <c r="AT997" s="10"/>
      <c r="BU997" s="1"/>
      <c r="CC997" s="11"/>
      <c r="CD997" s="11"/>
    </row>
    <row r="998" spans="1:82" ht="15" customHeight="1" x14ac:dyDescent="0.25">
      <c r="A998">
        <v>28952</v>
      </c>
      <c r="B998" t="s">
        <v>984</v>
      </c>
      <c r="C998" t="s">
        <v>985</v>
      </c>
      <c r="D998">
        <v>31033</v>
      </c>
      <c r="E998" t="s">
        <v>127</v>
      </c>
      <c r="F998" t="s">
        <v>3</v>
      </c>
      <c r="G998" t="s">
        <v>4</v>
      </c>
      <c r="H998" t="s">
        <v>986</v>
      </c>
      <c r="I998" s="1"/>
      <c r="J998" s="1">
        <v>44956</v>
      </c>
      <c r="K998" s="1">
        <v>44985</v>
      </c>
      <c r="L998" s="1">
        <v>44985</v>
      </c>
      <c r="M998" s="2">
        <v>800000</v>
      </c>
      <c r="N998" t="s">
        <v>6</v>
      </c>
      <c r="O998">
        <v>0.02</v>
      </c>
      <c r="P998" t="s">
        <v>109</v>
      </c>
      <c r="Q998" s="4"/>
      <c r="R998" s="1">
        <v>44985</v>
      </c>
      <c r="S998" s="1">
        <v>44956</v>
      </c>
      <c r="T998" s="1">
        <v>44985</v>
      </c>
      <c r="U998" s="1">
        <v>44985</v>
      </c>
      <c r="V998" s="5">
        <v>7.7777777777777779E-2</v>
      </c>
      <c r="W998">
        <v>28</v>
      </c>
      <c r="X998" s="6">
        <v>0</v>
      </c>
      <c r="Y998" s="6">
        <v>0</v>
      </c>
      <c r="Z998" s="6">
        <v>-1244.4444444444446</v>
      </c>
      <c r="AA998" s="6">
        <v>-1244.4444444444446</v>
      </c>
      <c r="AB998">
        <v>0</v>
      </c>
      <c r="AC998">
        <v>0</v>
      </c>
      <c r="AD998" s="7">
        <v>800000</v>
      </c>
      <c r="AE998" s="13">
        <v>0.02</v>
      </c>
      <c r="AF998" s="8">
        <v>0</v>
      </c>
      <c r="AG998" s="6">
        <v>0</v>
      </c>
      <c r="AH998" s="6">
        <v>0</v>
      </c>
      <c r="AI998" s="9">
        <v>-1244.4444444444446</v>
      </c>
      <c r="AJ998" t="s">
        <v>6</v>
      </c>
      <c r="AO998" s="9">
        <f t="shared" si="291"/>
        <v>-1244.4444444444446</v>
      </c>
      <c r="AP998" s="37">
        <f t="shared" si="288"/>
        <v>-1244.4444444444446</v>
      </c>
      <c r="AQ998" s="9">
        <f t="shared" si="292"/>
        <v>-1244.4444444444446</v>
      </c>
      <c r="AT998" s="10"/>
      <c r="BU998" s="1"/>
      <c r="CC998" s="11"/>
      <c r="CD998" s="11"/>
    </row>
    <row r="999" spans="1:82" ht="15" customHeight="1" x14ac:dyDescent="0.25">
      <c r="A999">
        <v>28953</v>
      </c>
      <c r="B999" t="s">
        <v>984</v>
      </c>
      <c r="C999" t="s">
        <v>985</v>
      </c>
      <c r="D999">
        <v>31033</v>
      </c>
      <c r="E999" t="s">
        <v>127</v>
      </c>
      <c r="F999" t="s">
        <v>3</v>
      </c>
      <c r="G999" t="s">
        <v>4</v>
      </c>
      <c r="H999" t="s">
        <v>986</v>
      </c>
      <c r="I999" s="1"/>
      <c r="J999" s="1">
        <v>44985</v>
      </c>
      <c r="K999" s="1">
        <v>45015</v>
      </c>
      <c r="L999" s="1">
        <v>45015</v>
      </c>
      <c r="M999" s="2">
        <v>800000</v>
      </c>
      <c r="N999" t="s">
        <v>6</v>
      </c>
      <c r="O999">
        <v>0.02</v>
      </c>
      <c r="P999" t="s">
        <v>109</v>
      </c>
      <c r="Q999" s="4"/>
      <c r="R999" s="1">
        <v>45015</v>
      </c>
      <c r="S999" s="1">
        <v>44985</v>
      </c>
      <c r="T999" s="1">
        <v>45015</v>
      </c>
      <c r="U999" s="1">
        <v>45015</v>
      </c>
      <c r="V999" s="5">
        <v>8.8888888888888892E-2</v>
      </c>
      <c r="W999">
        <v>32</v>
      </c>
      <c r="X999" s="6">
        <v>0</v>
      </c>
      <c r="Y999" s="6">
        <v>0</v>
      </c>
      <c r="Z999" s="6">
        <v>-1422.2222222222222</v>
      </c>
      <c r="AA999" s="6">
        <v>-1422.2222222222222</v>
      </c>
      <c r="AB999">
        <v>0</v>
      </c>
      <c r="AC999">
        <v>0</v>
      </c>
      <c r="AD999" s="7">
        <v>800000</v>
      </c>
      <c r="AE999" s="13">
        <v>0.02</v>
      </c>
      <c r="AF999" s="8">
        <v>0</v>
      </c>
      <c r="AG999" s="6">
        <v>0</v>
      </c>
      <c r="AH999" s="6">
        <v>0</v>
      </c>
      <c r="AI999" s="9">
        <v>-1422.2222222222222</v>
      </c>
      <c r="AJ999" t="s">
        <v>6</v>
      </c>
      <c r="AO999" s="9">
        <f t="shared" si="291"/>
        <v>-1422.2222222222222</v>
      </c>
      <c r="AP999" s="37">
        <f t="shared" si="288"/>
        <v>-1422.2222222222222</v>
      </c>
      <c r="AQ999" s="9">
        <f t="shared" si="292"/>
        <v>-1422.2222222222222</v>
      </c>
      <c r="AT999" s="10"/>
      <c r="BU999" s="1"/>
      <c r="CC999" s="11"/>
      <c r="CD999" s="11"/>
    </row>
    <row r="1000" spans="1:82" ht="15" customHeight="1" x14ac:dyDescent="0.25">
      <c r="A1000">
        <v>28954</v>
      </c>
      <c r="B1000" t="s">
        <v>984</v>
      </c>
      <c r="C1000" t="s">
        <v>985</v>
      </c>
      <c r="D1000">
        <v>31033</v>
      </c>
      <c r="E1000" t="s">
        <v>127</v>
      </c>
      <c r="F1000" t="s">
        <v>3</v>
      </c>
      <c r="G1000" t="s">
        <v>4</v>
      </c>
      <c r="H1000" t="s">
        <v>986</v>
      </c>
      <c r="I1000" s="1"/>
      <c r="J1000" s="1">
        <v>45015</v>
      </c>
      <c r="K1000" s="1">
        <v>45046</v>
      </c>
      <c r="L1000" s="1">
        <v>45046</v>
      </c>
      <c r="M1000" s="2">
        <v>800000</v>
      </c>
      <c r="N1000" t="s">
        <v>6</v>
      </c>
      <c r="O1000">
        <v>0.02</v>
      </c>
      <c r="P1000" t="s">
        <v>109</v>
      </c>
      <c r="Q1000" s="4"/>
      <c r="R1000" s="1">
        <v>45046</v>
      </c>
      <c r="S1000" s="1">
        <v>45015</v>
      </c>
      <c r="T1000" s="1">
        <v>45046</v>
      </c>
      <c r="U1000" s="1">
        <v>45046</v>
      </c>
      <c r="V1000" s="5">
        <v>8.3333333333333329E-2</v>
      </c>
      <c r="W1000">
        <v>30</v>
      </c>
      <c r="X1000" s="6">
        <v>0</v>
      </c>
      <c r="Y1000" s="6">
        <v>0</v>
      </c>
      <c r="Z1000" s="6">
        <v>-1333.3333333333333</v>
      </c>
      <c r="AA1000" s="6">
        <v>-1333.3333333333333</v>
      </c>
      <c r="AB1000">
        <v>0</v>
      </c>
      <c r="AC1000">
        <v>0</v>
      </c>
      <c r="AD1000" s="7">
        <v>800000</v>
      </c>
      <c r="AE1000" s="13">
        <v>0.02</v>
      </c>
      <c r="AF1000" s="8">
        <v>0</v>
      </c>
      <c r="AG1000" s="6">
        <v>0</v>
      </c>
      <c r="AH1000" s="6">
        <v>0</v>
      </c>
      <c r="AI1000" s="9">
        <v>-1333.3333333333333</v>
      </c>
      <c r="AJ1000" t="s">
        <v>6</v>
      </c>
      <c r="AO1000" s="9">
        <f t="shared" si="291"/>
        <v>-1333.3333333333333</v>
      </c>
      <c r="AP1000" s="37">
        <f t="shared" si="288"/>
        <v>-1333.3333333333333</v>
      </c>
      <c r="AQ1000" s="9">
        <f t="shared" si="292"/>
        <v>-1333.3333333333333</v>
      </c>
      <c r="AT1000" s="10"/>
      <c r="BU1000" s="1"/>
      <c r="CC1000" s="11"/>
      <c r="CD1000" s="11"/>
    </row>
    <row r="1001" spans="1:82" ht="15" customHeight="1" x14ac:dyDescent="0.25">
      <c r="A1001">
        <v>28955</v>
      </c>
      <c r="B1001" t="s">
        <v>984</v>
      </c>
      <c r="C1001" t="s">
        <v>985</v>
      </c>
      <c r="D1001">
        <v>31033</v>
      </c>
      <c r="E1001" t="s">
        <v>127</v>
      </c>
      <c r="F1001" t="s">
        <v>3</v>
      </c>
      <c r="G1001" t="s">
        <v>4</v>
      </c>
      <c r="H1001" t="s">
        <v>986</v>
      </c>
      <c r="I1001" s="1"/>
      <c r="J1001" s="1">
        <v>45046</v>
      </c>
      <c r="K1001" s="1">
        <v>45076</v>
      </c>
      <c r="L1001" s="1">
        <v>45076</v>
      </c>
      <c r="M1001" s="2">
        <v>800000</v>
      </c>
      <c r="N1001" t="s">
        <v>6</v>
      </c>
      <c r="O1001">
        <v>0.02</v>
      </c>
      <c r="P1001" t="s">
        <v>109</v>
      </c>
      <c r="Q1001" s="4"/>
      <c r="R1001" s="1">
        <v>45076</v>
      </c>
      <c r="S1001" s="1">
        <v>45046</v>
      </c>
      <c r="T1001" s="1">
        <v>45076</v>
      </c>
      <c r="U1001" s="1">
        <v>45076</v>
      </c>
      <c r="V1001" s="5">
        <v>8.3333333333333329E-2</v>
      </c>
      <c r="W1001">
        <v>30</v>
      </c>
      <c r="X1001" s="6">
        <v>0</v>
      </c>
      <c r="Y1001" s="6">
        <v>0</v>
      </c>
      <c r="Z1001" s="6">
        <v>-1333.3333333333333</v>
      </c>
      <c r="AA1001" s="6">
        <v>-1333.3333333333333</v>
      </c>
      <c r="AB1001">
        <v>0</v>
      </c>
      <c r="AC1001">
        <v>0</v>
      </c>
      <c r="AD1001" s="7">
        <v>800000</v>
      </c>
      <c r="AE1001" s="13">
        <v>0.02</v>
      </c>
      <c r="AF1001" s="8">
        <v>0</v>
      </c>
      <c r="AG1001" s="6">
        <v>0</v>
      </c>
      <c r="AH1001" s="6">
        <v>0</v>
      </c>
      <c r="AI1001" s="9">
        <v>-1333.3333333333333</v>
      </c>
      <c r="AJ1001" t="s">
        <v>6</v>
      </c>
      <c r="AO1001" s="9">
        <f t="shared" si="291"/>
        <v>-1333.3333333333333</v>
      </c>
      <c r="AP1001" s="37">
        <f t="shared" si="288"/>
        <v>-1333.3333333333333</v>
      </c>
      <c r="AQ1001" s="9">
        <f t="shared" si="292"/>
        <v>-1333.3333333333333</v>
      </c>
      <c r="AT1001" s="10"/>
      <c r="BU1001" s="1"/>
      <c r="CC1001" s="11"/>
      <c r="CD1001" s="11"/>
    </row>
    <row r="1002" spans="1:82" ht="15" customHeight="1" x14ac:dyDescent="0.25">
      <c r="A1002">
        <v>28956</v>
      </c>
      <c r="B1002" t="s">
        <v>984</v>
      </c>
      <c r="C1002" t="s">
        <v>985</v>
      </c>
      <c r="D1002">
        <v>31033</v>
      </c>
      <c r="E1002" t="s">
        <v>127</v>
      </c>
      <c r="F1002" t="s">
        <v>3</v>
      </c>
      <c r="G1002" t="s">
        <v>4</v>
      </c>
      <c r="H1002" t="s">
        <v>986</v>
      </c>
      <c r="I1002" s="1"/>
      <c r="J1002" s="1">
        <v>45076</v>
      </c>
      <c r="K1002" s="1">
        <v>45107</v>
      </c>
      <c r="L1002" s="1">
        <v>45107</v>
      </c>
      <c r="M1002" s="2">
        <v>800000</v>
      </c>
      <c r="N1002" t="s">
        <v>6</v>
      </c>
      <c r="O1002">
        <v>0.02</v>
      </c>
      <c r="P1002" t="s">
        <v>109</v>
      </c>
      <c r="Q1002" s="4"/>
      <c r="R1002" s="1">
        <v>45107</v>
      </c>
      <c r="S1002" s="1">
        <v>45076</v>
      </c>
      <c r="T1002" s="1">
        <v>45107</v>
      </c>
      <c r="U1002" s="1">
        <v>45107</v>
      </c>
      <c r="V1002" s="5">
        <v>8.3333333333333329E-2</v>
      </c>
      <c r="W1002">
        <v>30</v>
      </c>
      <c r="X1002" s="6">
        <v>0</v>
      </c>
      <c r="Y1002" s="6">
        <v>0</v>
      </c>
      <c r="Z1002" s="6">
        <v>-1333.3333333333333</v>
      </c>
      <c r="AA1002" s="6">
        <v>-1333.3333333333333</v>
      </c>
      <c r="AB1002">
        <v>0</v>
      </c>
      <c r="AC1002">
        <v>0</v>
      </c>
      <c r="AD1002" s="7">
        <v>800000</v>
      </c>
      <c r="AE1002" s="13">
        <v>0.02</v>
      </c>
      <c r="AF1002" s="8">
        <v>0</v>
      </c>
      <c r="AG1002" s="6">
        <v>0</v>
      </c>
      <c r="AH1002" s="6">
        <v>0</v>
      </c>
      <c r="AI1002" s="9">
        <v>-1333.3333333333333</v>
      </c>
      <c r="AJ1002" t="s">
        <v>6</v>
      </c>
      <c r="AO1002" s="9">
        <f t="shared" si="291"/>
        <v>-1333.3333333333333</v>
      </c>
      <c r="AP1002" s="37">
        <f t="shared" si="288"/>
        <v>-1333.3333333333333</v>
      </c>
      <c r="AQ1002" s="9">
        <f t="shared" si="292"/>
        <v>-1333.3333333333333</v>
      </c>
      <c r="AT1002" s="10"/>
      <c r="BU1002" s="1"/>
      <c r="CC1002" s="11"/>
      <c r="CD1002" s="11"/>
    </row>
    <row r="1003" spans="1:82" ht="15" customHeight="1" x14ac:dyDescent="0.25">
      <c r="A1003">
        <v>29018</v>
      </c>
      <c r="B1003" t="s">
        <v>987</v>
      </c>
      <c r="C1003" t="s">
        <v>988</v>
      </c>
      <c r="D1003">
        <v>31034</v>
      </c>
      <c r="E1003" t="s">
        <v>127</v>
      </c>
      <c r="F1003" t="s">
        <v>3</v>
      </c>
      <c r="G1003" t="s">
        <v>4</v>
      </c>
      <c r="H1003" t="s">
        <v>986</v>
      </c>
      <c r="I1003" s="1"/>
      <c r="J1003" s="1">
        <v>44956</v>
      </c>
      <c r="K1003" s="1">
        <v>44985</v>
      </c>
      <c r="L1003" s="1">
        <v>44985</v>
      </c>
      <c r="M1003" s="2">
        <v>245796.42</v>
      </c>
      <c r="N1003" t="s">
        <v>6</v>
      </c>
      <c r="O1003">
        <v>1.6E-2</v>
      </c>
      <c r="P1003" t="s">
        <v>109</v>
      </c>
      <c r="Q1003" s="4"/>
      <c r="R1003" s="1">
        <v>44985</v>
      </c>
      <c r="S1003" s="1">
        <v>44956</v>
      </c>
      <c r="T1003" s="1">
        <v>44985</v>
      </c>
      <c r="U1003" s="1">
        <v>44985</v>
      </c>
      <c r="V1003" s="5">
        <v>7.7777777777777779E-2</v>
      </c>
      <c r="W1003">
        <v>28</v>
      </c>
      <c r="X1003" s="6">
        <v>0</v>
      </c>
      <c r="Y1003" s="6">
        <v>0</v>
      </c>
      <c r="Z1003" s="6">
        <v>-305.87998933333336</v>
      </c>
      <c r="AA1003" s="6">
        <v>-305.87998933333336</v>
      </c>
      <c r="AB1003">
        <v>0</v>
      </c>
      <c r="AC1003">
        <v>0</v>
      </c>
      <c r="AD1003" s="7">
        <v>245796.42</v>
      </c>
      <c r="AE1003" s="13">
        <v>1.6E-2</v>
      </c>
      <c r="AF1003" s="8">
        <v>0</v>
      </c>
      <c r="AG1003" s="6">
        <v>0</v>
      </c>
      <c r="AH1003" s="6">
        <v>0</v>
      </c>
      <c r="AI1003" s="9">
        <v>-305.87998933333336</v>
      </c>
      <c r="AJ1003" t="s">
        <v>6</v>
      </c>
      <c r="AO1003" s="9">
        <f t="shared" si="291"/>
        <v>-305.87998933333336</v>
      </c>
      <c r="AP1003" s="37">
        <f t="shared" si="288"/>
        <v>-305.87998933333336</v>
      </c>
      <c r="AQ1003" s="9">
        <f t="shared" si="292"/>
        <v>-305.87998933333336</v>
      </c>
      <c r="AT1003" s="10"/>
      <c r="BU1003" s="1"/>
      <c r="CC1003" s="11"/>
      <c r="CD1003" s="11"/>
    </row>
    <row r="1004" spans="1:82" ht="15" customHeight="1" x14ac:dyDescent="0.25">
      <c r="A1004">
        <v>29019</v>
      </c>
      <c r="B1004" t="s">
        <v>987</v>
      </c>
      <c r="C1004" t="s">
        <v>988</v>
      </c>
      <c r="D1004">
        <v>31034</v>
      </c>
      <c r="E1004" t="s">
        <v>127</v>
      </c>
      <c r="F1004" t="s">
        <v>3</v>
      </c>
      <c r="G1004" t="s">
        <v>4</v>
      </c>
      <c r="H1004" t="s">
        <v>986</v>
      </c>
      <c r="I1004" s="1"/>
      <c r="J1004" s="1">
        <v>44985</v>
      </c>
      <c r="K1004" s="1">
        <v>45015</v>
      </c>
      <c r="L1004" s="1">
        <v>45015</v>
      </c>
      <c r="M1004" s="2">
        <v>242482.01</v>
      </c>
      <c r="N1004" t="s">
        <v>6</v>
      </c>
      <c r="O1004">
        <v>1.6E-2</v>
      </c>
      <c r="P1004" t="s">
        <v>109</v>
      </c>
      <c r="Q1004" s="4"/>
      <c r="R1004" s="1">
        <v>45015</v>
      </c>
      <c r="S1004" s="1">
        <v>44985</v>
      </c>
      <c r="T1004" s="1">
        <v>45015</v>
      </c>
      <c r="U1004" s="1">
        <v>45015</v>
      </c>
      <c r="V1004" s="5">
        <v>8.8888888888888892E-2</v>
      </c>
      <c r="W1004">
        <v>32</v>
      </c>
      <c r="X1004" s="6">
        <v>0</v>
      </c>
      <c r="Y1004" s="6">
        <v>0</v>
      </c>
      <c r="Z1004" s="6">
        <v>-344.86330311111112</v>
      </c>
      <c r="AA1004" s="6">
        <v>-344.86330311111112</v>
      </c>
      <c r="AB1004">
        <v>0</v>
      </c>
      <c r="AC1004">
        <v>0</v>
      </c>
      <c r="AD1004" s="7">
        <v>242482.01</v>
      </c>
      <c r="AE1004" s="13">
        <v>1.6E-2</v>
      </c>
      <c r="AF1004" s="8">
        <v>0</v>
      </c>
      <c r="AG1004" s="6">
        <v>0</v>
      </c>
      <c r="AH1004" s="6">
        <v>0</v>
      </c>
      <c r="AI1004" s="9">
        <v>-344.86330311111112</v>
      </c>
      <c r="AJ1004" t="s">
        <v>6</v>
      </c>
      <c r="AO1004" s="9">
        <f t="shared" si="291"/>
        <v>-344.86330311111112</v>
      </c>
      <c r="AP1004" s="37">
        <f t="shared" si="288"/>
        <v>-344.86330311111112</v>
      </c>
      <c r="AQ1004" s="9">
        <f t="shared" si="292"/>
        <v>-344.86330311111112</v>
      </c>
      <c r="AT1004" s="10"/>
      <c r="BU1004" s="1"/>
      <c r="CC1004" s="11"/>
      <c r="CD1004" s="11"/>
    </row>
    <row r="1005" spans="1:82" ht="15" customHeight="1" x14ac:dyDescent="0.25">
      <c r="A1005">
        <v>29020</v>
      </c>
      <c r="B1005" t="s">
        <v>987</v>
      </c>
      <c r="C1005" t="s">
        <v>988</v>
      </c>
      <c r="D1005">
        <v>31034</v>
      </c>
      <c r="E1005" t="s">
        <v>127</v>
      </c>
      <c r="F1005" t="s">
        <v>3</v>
      </c>
      <c r="G1005" t="s">
        <v>4</v>
      </c>
      <c r="H1005" t="s">
        <v>986</v>
      </c>
      <c r="I1005" s="1"/>
      <c r="J1005" s="1">
        <v>45015</v>
      </c>
      <c r="K1005" s="1">
        <v>45046</v>
      </c>
      <c r="L1005" s="1">
        <v>45046</v>
      </c>
      <c r="M1005" s="2">
        <v>239163.18</v>
      </c>
      <c r="N1005" t="s">
        <v>6</v>
      </c>
      <c r="O1005">
        <v>1.6E-2</v>
      </c>
      <c r="P1005" t="s">
        <v>109</v>
      </c>
      <c r="Q1005" s="4"/>
      <c r="R1005" s="1">
        <v>45046</v>
      </c>
      <c r="S1005" s="1">
        <v>45015</v>
      </c>
      <c r="T1005" s="1">
        <v>45046</v>
      </c>
      <c r="U1005" s="1">
        <v>45046</v>
      </c>
      <c r="V1005" s="5">
        <v>8.3333333333333329E-2</v>
      </c>
      <c r="W1005">
        <v>30</v>
      </c>
      <c r="X1005" s="6">
        <v>0</v>
      </c>
      <c r="Y1005" s="6">
        <v>0</v>
      </c>
      <c r="Z1005" s="6">
        <v>-318.88423999999998</v>
      </c>
      <c r="AA1005" s="6">
        <v>-318.88423999999998</v>
      </c>
      <c r="AB1005">
        <v>0</v>
      </c>
      <c r="AC1005">
        <v>0</v>
      </c>
      <c r="AD1005" s="7">
        <v>239163.18</v>
      </c>
      <c r="AE1005" s="13">
        <v>1.6E-2</v>
      </c>
      <c r="AF1005" s="8">
        <v>0</v>
      </c>
      <c r="AG1005" s="6">
        <v>0</v>
      </c>
      <c r="AH1005" s="6">
        <v>0</v>
      </c>
      <c r="AI1005" s="9">
        <v>-318.88423999999998</v>
      </c>
      <c r="AJ1005" t="s">
        <v>6</v>
      </c>
      <c r="AO1005" s="9">
        <f t="shared" si="291"/>
        <v>-318.88423999999998</v>
      </c>
      <c r="AP1005" s="37">
        <f t="shared" si="288"/>
        <v>-318.88423999999998</v>
      </c>
      <c r="AQ1005" s="9">
        <f t="shared" si="292"/>
        <v>-318.88423999999998</v>
      </c>
      <c r="AT1005" s="10"/>
      <c r="BU1005" s="1"/>
      <c r="CC1005" s="11"/>
      <c r="CD1005" s="11"/>
    </row>
    <row r="1006" spans="1:82" ht="15" customHeight="1" x14ac:dyDescent="0.25">
      <c r="A1006">
        <v>29021</v>
      </c>
      <c r="B1006" t="s">
        <v>987</v>
      </c>
      <c r="C1006" t="s">
        <v>988</v>
      </c>
      <c r="D1006">
        <v>31034</v>
      </c>
      <c r="E1006" t="s">
        <v>127</v>
      </c>
      <c r="F1006" t="s">
        <v>3</v>
      </c>
      <c r="G1006" t="s">
        <v>4</v>
      </c>
      <c r="H1006" t="s">
        <v>986</v>
      </c>
      <c r="I1006" s="1"/>
      <c r="J1006" s="1">
        <v>45046</v>
      </c>
      <c r="K1006" s="1">
        <v>45076</v>
      </c>
      <c r="L1006" s="1">
        <v>45076</v>
      </c>
      <c r="M1006" s="2">
        <v>235839.92</v>
      </c>
      <c r="N1006" t="s">
        <v>6</v>
      </c>
      <c r="O1006">
        <v>1.6E-2</v>
      </c>
      <c r="P1006" t="s">
        <v>109</v>
      </c>
      <c r="Q1006" s="4"/>
      <c r="R1006" s="1">
        <v>45076</v>
      </c>
      <c r="S1006" s="1">
        <v>45046</v>
      </c>
      <c r="T1006" s="1">
        <v>45076</v>
      </c>
      <c r="U1006" s="1">
        <v>45076</v>
      </c>
      <c r="V1006" s="5">
        <v>8.3333333333333329E-2</v>
      </c>
      <c r="W1006">
        <v>30</v>
      </c>
      <c r="X1006" s="6">
        <v>0</v>
      </c>
      <c r="Y1006" s="6">
        <v>0</v>
      </c>
      <c r="Z1006" s="6">
        <v>-314.45322666666664</v>
      </c>
      <c r="AA1006" s="6">
        <v>-314.45322666666664</v>
      </c>
      <c r="AB1006">
        <v>0</v>
      </c>
      <c r="AC1006">
        <v>0</v>
      </c>
      <c r="AD1006" s="7">
        <v>235839.92</v>
      </c>
      <c r="AE1006" s="13">
        <v>1.6E-2</v>
      </c>
      <c r="AF1006" s="8">
        <v>0</v>
      </c>
      <c r="AG1006" s="6">
        <v>0</v>
      </c>
      <c r="AH1006" s="6">
        <v>0</v>
      </c>
      <c r="AI1006" s="9">
        <v>-314.45322666666664</v>
      </c>
      <c r="AJ1006" t="s">
        <v>6</v>
      </c>
      <c r="AO1006" s="9">
        <f t="shared" si="291"/>
        <v>-314.45322666666664</v>
      </c>
      <c r="AP1006" s="37">
        <f t="shared" si="288"/>
        <v>-314.45322666666664</v>
      </c>
      <c r="AQ1006" s="9">
        <f t="shared" si="292"/>
        <v>-314.45322666666664</v>
      </c>
      <c r="AT1006" s="10"/>
      <c r="BU1006" s="1"/>
      <c r="CC1006" s="11"/>
      <c r="CD1006" s="11"/>
    </row>
    <row r="1007" spans="1:82" ht="15" customHeight="1" x14ac:dyDescent="0.25">
      <c r="A1007">
        <v>29022</v>
      </c>
      <c r="B1007" t="s">
        <v>987</v>
      </c>
      <c r="C1007" t="s">
        <v>988</v>
      </c>
      <c r="D1007">
        <v>31034</v>
      </c>
      <c r="E1007" t="s">
        <v>127</v>
      </c>
      <c r="F1007" t="s">
        <v>3</v>
      </c>
      <c r="G1007" t="s">
        <v>4</v>
      </c>
      <c r="H1007" t="s">
        <v>986</v>
      </c>
      <c r="I1007" s="1"/>
      <c r="J1007" s="1">
        <v>45076</v>
      </c>
      <c r="K1007" s="1">
        <v>45107</v>
      </c>
      <c r="L1007" s="1">
        <v>45107</v>
      </c>
      <c r="M1007" s="2">
        <v>232512.23</v>
      </c>
      <c r="N1007" t="s">
        <v>6</v>
      </c>
      <c r="O1007">
        <v>1.6E-2</v>
      </c>
      <c r="P1007" t="s">
        <v>109</v>
      </c>
      <c r="Q1007" s="4"/>
      <c r="R1007" s="1">
        <v>45107</v>
      </c>
      <c r="S1007" s="1">
        <v>45076</v>
      </c>
      <c r="T1007" s="1">
        <v>45107</v>
      </c>
      <c r="U1007" s="1">
        <v>45107</v>
      </c>
      <c r="V1007" s="5">
        <v>8.3333333333333329E-2</v>
      </c>
      <c r="W1007">
        <v>30</v>
      </c>
      <c r="X1007" s="6">
        <v>0</v>
      </c>
      <c r="Y1007" s="6">
        <v>0</v>
      </c>
      <c r="Z1007" s="6">
        <v>-310.01630666666665</v>
      </c>
      <c r="AA1007" s="6">
        <v>-310.01630666666665</v>
      </c>
      <c r="AB1007">
        <v>0</v>
      </c>
      <c r="AC1007">
        <v>0</v>
      </c>
      <c r="AD1007" s="7">
        <v>232512.23</v>
      </c>
      <c r="AE1007" s="13">
        <v>1.6E-2</v>
      </c>
      <c r="AF1007" s="8">
        <v>0</v>
      </c>
      <c r="AG1007" s="6">
        <v>0</v>
      </c>
      <c r="AH1007" s="6">
        <v>0</v>
      </c>
      <c r="AI1007" s="9">
        <v>-310.01630666666665</v>
      </c>
      <c r="AJ1007" t="s">
        <v>6</v>
      </c>
      <c r="AO1007" s="9">
        <f t="shared" si="291"/>
        <v>-310.01630666666665</v>
      </c>
      <c r="AP1007" s="37">
        <f t="shared" si="288"/>
        <v>-310.01630666666665</v>
      </c>
      <c r="AQ1007" s="9">
        <f t="shared" si="292"/>
        <v>-310.01630666666665</v>
      </c>
      <c r="AT1007" s="10"/>
      <c r="BU1007" s="1"/>
      <c r="CC1007" s="11"/>
      <c r="CD1007" s="11"/>
    </row>
    <row r="1008" spans="1:82" ht="15" customHeight="1" x14ac:dyDescent="0.25">
      <c r="A1008">
        <v>29407</v>
      </c>
      <c r="B1008" t="s">
        <v>989</v>
      </c>
      <c r="C1008" t="s">
        <v>990</v>
      </c>
      <c r="D1008">
        <v>31036</v>
      </c>
      <c r="E1008" t="s">
        <v>127</v>
      </c>
      <c r="F1008" t="s">
        <v>3</v>
      </c>
      <c r="G1008" t="s">
        <v>4</v>
      </c>
      <c r="H1008" t="s">
        <v>991</v>
      </c>
      <c r="I1008" s="1"/>
      <c r="J1008" s="1">
        <v>44957</v>
      </c>
      <c r="K1008" s="1">
        <v>45046</v>
      </c>
      <c r="L1008" s="1">
        <v>45046</v>
      </c>
      <c r="M1008" s="2">
        <v>413250.27</v>
      </c>
      <c r="N1008" t="s">
        <v>6</v>
      </c>
      <c r="O1008">
        <v>3.3000000000000002E-2</v>
      </c>
      <c r="P1008" t="s">
        <v>109</v>
      </c>
      <c r="Q1008" s="4"/>
      <c r="R1008" s="1">
        <v>45046</v>
      </c>
      <c r="S1008" s="1">
        <v>44957</v>
      </c>
      <c r="T1008" s="1">
        <v>45046</v>
      </c>
      <c r="U1008" s="1">
        <v>45046</v>
      </c>
      <c r="V1008" s="5">
        <v>0.25</v>
      </c>
      <c r="W1008">
        <v>90</v>
      </c>
      <c r="X1008" s="6">
        <v>0</v>
      </c>
      <c r="Y1008" s="6">
        <v>0</v>
      </c>
      <c r="Z1008" s="6">
        <v>-3409.3147275000001</v>
      </c>
      <c r="AA1008" s="6">
        <v>-3409.3147275000001</v>
      </c>
      <c r="AB1008">
        <v>0</v>
      </c>
      <c r="AC1008">
        <v>0</v>
      </c>
      <c r="AD1008" s="7">
        <v>413250.27</v>
      </c>
      <c r="AE1008" s="13">
        <v>3.3000000000000002E-2</v>
      </c>
      <c r="AF1008" s="8">
        <v>0</v>
      </c>
      <c r="AG1008" s="6">
        <v>0</v>
      </c>
      <c r="AH1008" s="6">
        <v>0</v>
      </c>
      <c r="AI1008" s="9">
        <v>-3409.3147275000001</v>
      </c>
      <c r="AJ1008" t="s">
        <v>6</v>
      </c>
      <c r="AO1008" s="9">
        <f t="shared" si="291"/>
        <v>-3409.3147275000001</v>
      </c>
      <c r="AP1008" s="37">
        <f t="shared" si="288"/>
        <v>-3409.3147275000001</v>
      </c>
      <c r="AQ1008" s="9">
        <f t="shared" si="292"/>
        <v>-3409.3147275000001</v>
      </c>
      <c r="AT1008" s="10"/>
      <c r="BU1008" s="1"/>
      <c r="CC1008" s="11"/>
      <c r="CD1008" s="11"/>
    </row>
    <row r="1009" spans="1:82" ht="15" customHeight="1" x14ac:dyDescent="0.25">
      <c r="A1009">
        <v>29524</v>
      </c>
      <c r="B1009" t="s">
        <v>992</v>
      </c>
      <c r="C1009" t="s">
        <v>993</v>
      </c>
      <c r="D1009">
        <v>31038</v>
      </c>
      <c r="E1009" t="s">
        <v>2</v>
      </c>
      <c r="F1009" t="s">
        <v>3</v>
      </c>
      <c r="G1009" t="s">
        <v>4</v>
      </c>
      <c r="H1009" t="s">
        <v>994</v>
      </c>
      <c r="I1009" s="1">
        <v>45013</v>
      </c>
      <c r="J1009" s="1">
        <v>45015</v>
      </c>
      <c r="K1009" s="1">
        <v>45107</v>
      </c>
      <c r="L1009" s="1">
        <v>45107</v>
      </c>
      <c r="M1009" s="2">
        <v>1999400</v>
      </c>
      <c r="N1009" t="s">
        <v>6</v>
      </c>
      <c r="O1009" t="s">
        <v>7</v>
      </c>
      <c r="P1009" t="s">
        <v>8</v>
      </c>
      <c r="Q1009" s="4">
        <v>1.125E-2</v>
      </c>
      <c r="R1009" s="1">
        <v>45013</v>
      </c>
      <c r="S1009" s="1">
        <v>45015</v>
      </c>
      <c r="T1009" s="1">
        <v>45107</v>
      </c>
      <c r="U1009" s="1">
        <v>45107</v>
      </c>
      <c r="V1009" s="5">
        <v>0.25555555555555554</v>
      </c>
      <c r="W1009">
        <v>92</v>
      </c>
      <c r="X1009" s="6">
        <v>0</v>
      </c>
      <c r="Y1009" s="6">
        <v>0</v>
      </c>
      <c r="Z1009" s="6">
        <v>-15277.637555555555</v>
      </c>
      <c r="AA1009" s="6">
        <v>-15277.637555555555</v>
      </c>
      <c r="AB1009">
        <v>0</v>
      </c>
      <c r="AC1009">
        <v>0</v>
      </c>
      <c r="AD1009" s="7">
        <v>1999400</v>
      </c>
      <c r="AE1009" s="13">
        <v>2.9900000000000003E-2</v>
      </c>
      <c r="AF1009" s="8">
        <v>1.125E-2</v>
      </c>
      <c r="AG1009" s="6">
        <v>0</v>
      </c>
      <c r="AH1009" s="6">
        <v>-5748.2749999999996</v>
      </c>
      <c r="AI1009" s="9">
        <v>-21025.912555555555</v>
      </c>
      <c r="AJ1009" t="s">
        <v>6</v>
      </c>
      <c r="AK1009">
        <f t="shared" ref="AK1009:AK1010" si="293">VLOOKUP(I1009,$AR$3:$AS$604,2,FALSE)</f>
        <v>2.99</v>
      </c>
      <c r="AL1009" s="8">
        <f t="shared" ref="AL1009:AL1010" si="294">AK1009/100+$AT$1</f>
        <v>3.9900000000000005E-2</v>
      </c>
      <c r="AM1009" s="35">
        <f t="shared" ref="AM1009:AM1010" si="295">AK1009/100-$AT$1</f>
        <v>1.9900000000000001E-2</v>
      </c>
      <c r="AN1009" s="4">
        <f t="shared" ref="AN1009:AN1010" si="296">IF(AND(RIGHT(O1009,3)="Max",AM1009&lt;0%),0%,AM1009)</f>
        <v>1.9900000000000001E-2</v>
      </c>
      <c r="AO1009" s="36">
        <f t="shared" ref="AO1009:AO1010" si="297">-(((AL1009+AF1009)*AD1009*V1009))</f>
        <v>-26135.490333333331</v>
      </c>
      <c r="AP1009" s="37">
        <f t="shared" si="288"/>
        <v>-21025.912555555555</v>
      </c>
      <c r="AQ1009" s="36">
        <f t="shared" ref="AQ1009:AQ1010" si="298">-(((AN1009+AF1009)*AD1009*V1009))</f>
        <v>-15916.334777777776</v>
      </c>
      <c r="AT1009" s="10"/>
      <c r="BU1009" s="1"/>
      <c r="CC1009" s="11"/>
      <c r="CD1009" s="11"/>
    </row>
    <row r="1010" spans="1:82" ht="15" customHeight="1" x14ac:dyDescent="0.25">
      <c r="A1010">
        <v>29877</v>
      </c>
      <c r="B1010" t="s">
        <v>1001</v>
      </c>
      <c r="C1010" t="s">
        <v>1002</v>
      </c>
      <c r="D1010">
        <v>31044</v>
      </c>
      <c r="E1010" t="s">
        <v>2</v>
      </c>
      <c r="F1010" t="s">
        <v>3</v>
      </c>
      <c r="G1010" t="s">
        <v>4</v>
      </c>
      <c r="H1010" t="s">
        <v>321</v>
      </c>
      <c r="I1010" s="1">
        <v>45013</v>
      </c>
      <c r="J1010" s="1">
        <v>45015</v>
      </c>
      <c r="K1010" s="1">
        <v>45107</v>
      </c>
      <c r="L1010" s="1">
        <v>45107</v>
      </c>
      <c r="M1010" s="2">
        <v>295333.36</v>
      </c>
      <c r="N1010" t="s">
        <v>6</v>
      </c>
      <c r="O1010" t="s">
        <v>7</v>
      </c>
      <c r="P1010" t="s">
        <v>8</v>
      </c>
      <c r="Q1010" s="4">
        <v>1.375E-2</v>
      </c>
      <c r="R1010" s="1">
        <v>45013</v>
      </c>
      <c r="S1010" s="1">
        <v>45015</v>
      </c>
      <c r="T1010" s="1">
        <v>45107</v>
      </c>
      <c r="U1010" s="1">
        <v>45107</v>
      </c>
      <c r="V1010" s="5">
        <v>0.25555555555555554</v>
      </c>
      <c r="W1010">
        <v>92</v>
      </c>
      <c r="X1010" s="6">
        <v>0</v>
      </c>
      <c r="Y1010" s="6">
        <v>0</v>
      </c>
      <c r="Z1010" s="6">
        <v>-2256.6750185777778</v>
      </c>
      <c r="AA1010" s="6">
        <v>-2256.6750185777778</v>
      </c>
      <c r="AB1010">
        <v>0</v>
      </c>
      <c r="AC1010">
        <v>0</v>
      </c>
      <c r="AD1010" s="7">
        <v>295333.36</v>
      </c>
      <c r="AE1010" s="13">
        <v>2.9900000000000003E-2</v>
      </c>
      <c r="AF1010" s="8">
        <v>1.375E-2</v>
      </c>
      <c r="AG1010" s="6">
        <v>0</v>
      </c>
      <c r="AH1010" s="6">
        <v>-1037.7686122222221</v>
      </c>
      <c r="AI1010" s="9">
        <v>-3294.4436307999999</v>
      </c>
      <c r="AJ1010" t="s">
        <v>6</v>
      </c>
      <c r="AK1010">
        <f t="shared" si="293"/>
        <v>2.99</v>
      </c>
      <c r="AL1010" s="8">
        <f t="shared" si="294"/>
        <v>3.9900000000000005E-2</v>
      </c>
      <c r="AM1010" s="35">
        <f t="shared" si="295"/>
        <v>1.9900000000000001E-2</v>
      </c>
      <c r="AN1010" s="4">
        <f t="shared" si="296"/>
        <v>1.9900000000000001E-2</v>
      </c>
      <c r="AO1010" s="36">
        <f t="shared" si="297"/>
        <v>-4049.1844396888887</v>
      </c>
      <c r="AP1010" s="37">
        <f t="shared" si="288"/>
        <v>-3294.4436307999999</v>
      </c>
      <c r="AQ1010" s="36">
        <f t="shared" si="298"/>
        <v>-2539.7028219111107</v>
      </c>
      <c r="AT1010" s="10"/>
      <c r="BU1010" s="1"/>
      <c r="CC1010" s="11"/>
      <c r="CD1010" s="11"/>
    </row>
    <row r="1011" spans="1:82" ht="15" customHeight="1" x14ac:dyDescent="0.25">
      <c r="A1011">
        <v>29947</v>
      </c>
      <c r="B1011" t="s">
        <v>1003</v>
      </c>
      <c r="C1011" t="s">
        <v>1004</v>
      </c>
      <c r="D1011">
        <v>31045</v>
      </c>
      <c r="E1011" t="s">
        <v>127</v>
      </c>
      <c r="F1011" t="s">
        <v>3</v>
      </c>
      <c r="G1011" t="s">
        <v>4</v>
      </c>
      <c r="H1011" t="s">
        <v>321</v>
      </c>
      <c r="I1011" s="1"/>
      <c r="J1011" s="1">
        <v>44956</v>
      </c>
      <c r="K1011" s="1">
        <v>44985</v>
      </c>
      <c r="L1011" s="1">
        <v>44985</v>
      </c>
      <c r="M1011" s="2">
        <v>500313.03</v>
      </c>
      <c r="N1011" t="s">
        <v>6</v>
      </c>
      <c r="O1011">
        <v>0.01</v>
      </c>
      <c r="P1011" t="s">
        <v>109</v>
      </c>
      <c r="Q1011" s="4"/>
      <c r="R1011" s="1">
        <v>44985</v>
      </c>
      <c r="S1011" s="1">
        <v>44956</v>
      </c>
      <c r="T1011" s="1">
        <v>44985</v>
      </c>
      <c r="U1011" s="1">
        <v>44985</v>
      </c>
      <c r="V1011" s="5">
        <v>7.7777777777777779E-2</v>
      </c>
      <c r="W1011">
        <v>28</v>
      </c>
      <c r="X1011" s="6">
        <v>0</v>
      </c>
      <c r="Y1011" s="6">
        <v>0</v>
      </c>
      <c r="Z1011" s="6">
        <v>-389.13235666666674</v>
      </c>
      <c r="AA1011" s="6">
        <v>-389.13235666666674</v>
      </c>
      <c r="AB1011">
        <v>0</v>
      </c>
      <c r="AC1011">
        <v>0</v>
      </c>
      <c r="AD1011" s="7">
        <v>500313.03</v>
      </c>
      <c r="AE1011" s="13">
        <v>0.01</v>
      </c>
      <c r="AF1011" s="8">
        <v>0</v>
      </c>
      <c r="AG1011" s="6">
        <v>0</v>
      </c>
      <c r="AH1011" s="6">
        <v>0</v>
      </c>
      <c r="AI1011" s="9">
        <v>-389.13235666666674</v>
      </c>
      <c r="AJ1011" t="s">
        <v>6</v>
      </c>
      <c r="AO1011" s="9">
        <f t="shared" ref="AO1011:AO1015" si="299">AI1011</f>
        <v>-389.13235666666674</v>
      </c>
      <c r="AP1011" s="37">
        <f t="shared" si="288"/>
        <v>-389.13235666666674</v>
      </c>
      <c r="AQ1011" s="9">
        <f t="shared" ref="AQ1011:AQ1015" si="300">AI1011</f>
        <v>-389.13235666666674</v>
      </c>
      <c r="AT1011" s="10"/>
      <c r="BU1011" s="1"/>
      <c r="CC1011" s="11"/>
      <c r="CD1011" s="11"/>
    </row>
    <row r="1012" spans="1:82" ht="15" customHeight="1" x14ac:dyDescent="0.25">
      <c r="A1012">
        <v>29948</v>
      </c>
      <c r="B1012" t="s">
        <v>1003</v>
      </c>
      <c r="C1012" t="s">
        <v>1004</v>
      </c>
      <c r="D1012">
        <v>31045</v>
      </c>
      <c r="E1012" t="s">
        <v>127</v>
      </c>
      <c r="F1012" t="s">
        <v>3</v>
      </c>
      <c r="G1012" t="s">
        <v>4</v>
      </c>
      <c r="H1012" t="s">
        <v>321</v>
      </c>
      <c r="I1012" s="1"/>
      <c r="J1012" s="1">
        <v>44985</v>
      </c>
      <c r="K1012" s="1">
        <v>45015</v>
      </c>
      <c r="L1012" s="1">
        <v>45015</v>
      </c>
      <c r="M1012" s="2">
        <v>491048.4</v>
      </c>
      <c r="N1012" t="s">
        <v>6</v>
      </c>
      <c r="O1012">
        <v>0.01</v>
      </c>
      <c r="P1012" t="s">
        <v>109</v>
      </c>
      <c r="Q1012" s="4"/>
      <c r="R1012" s="1">
        <v>45015</v>
      </c>
      <c r="S1012" s="1">
        <v>44985</v>
      </c>
      <c r="T1012" s="1">
        <v>45015</v>
      </c>
      <c r="U1012" s="1">
        <v>45015</v>
      </c>
      <c r="V1012" s="5">
        <v>8.8888888888888892E-2</v>
      </c>
      <c r="W1012">
        <v>32</v>
      </c>
      <c r="X1012" s="6">
        <v>0</v>
      </c>
      <c r="Y1012" s="6">
        <v>0</v>
      </c>
      <c r="Z1012" s="6">
        <v>-436.48746666666671</v>
      </c>
      <c r="AA1012" s="6">
        <v>-436.48746666666671</v>
      </c>
      <c r="AB1012">
        <v>0</v>
      </c>
      <c r="AC1012">
        <v>0</v>
      </c>
      <c r="AD1012" s="7">
        <v>491048.4</v>
      </c>
      <c r="AE1012" s="13">
        <v>0.01</v>
      </c>
      <c r="AF1012" s="8">
        <v>0</v>
      </c>
      <c r="AG1012" s="6">
        <v>0</v>
      </c>
      <c r="AH1012" s="6">
        <v>0</v>
      </c>
      <c r="AI1012" s="9">
        <v>-436.48746666666671</v>
      </c>
      <c r="AJ1012" t="s">
        <v>6</v>
      </c>
      <c r="AO1012" s="9">
        <f t="shared" si="299"/>
        <v>-436.48746666666671</v>
      </c>
      <c r="AP1012" s="37">
        <f t="shared" si="288"/>
        <v>-436.48746666666671</v>
      </c>
      <c r="AQ1012" s="9">
        <f t="shared" si="300"/>
        <v>-436.48746666666671</v>
      </c>
      <c r="AT1012" s="10"/>
      <c r="BU1012" s="1"/>
      <c r="CC1012" s="11"/>
      <c r="CD1012" s="11"/>
    </row>
    <row r="1013" spans="1:82" ht="15" customHeight="1" x14ac:dyDescent="0.25">
      <c r="A1013">
        <v>29949</v>
      </c>
      <c r="B1013" t="s">
        <v>1003</v>
      </c>
      <c r="C1013" t="s">
        <v>1004</v>
      </c>
      <c r="D1013">
        <v>31045</v>
      </c>
      <c r="E1013" t="s">
        <v>127</v>
      </c>
      <c r="F1013" t="s">
        <v>3</v>
      </c>
      <c r="G1013" t="s">
        <v>4</v>
      </c>
      <c r="H1013" t="s">
        <v>321</v>
      </c>
      <c r="I1013" s="1"/>
      <c r="J1013" s="1">
        <v>45015</v>
      </c>
      <c r="K1013" s="1">
        <v>45046</v>
      </c>
      <c r="L1013" s="1">
        <v>45046</v>
      </c>
      <c r="M1013" s="2">
        <v>481831.13</v>
      </c>
      <c r="N1013" t="s">
        <v>6</v>
      </c>
      <c r="O1013">
        <v>0.01</v>
      </c>
      <c r="P1013" t="s">
        <v>109</v>
      </c>
      <c r="Q1013" s="4"/>
      <c r="R1013" s="1">
        <v>45046</v>
      </c>
      <c r="S1013" s="1">
        <v>45015</v>
      </c>
      <c r="T1013" s="1">
        <v>45046</v>
      </c>
      <c r="U1013" s="1">
        <v>45046</v>
      </c>
      <c r="V1013" s="5">
        <v>8.3333333333333329E-2</v>
      </c>
      <c r="W1013">
        <v>30</v>
      </c>
      <c r="X1013" s="6">
        <v>0</v>
      </c>
      <c r="Y1013" s="6">
        <v>0</v>
      </c>
      <c r="Z1013" s="6">
        <v>-401.52594166666665</v>
      </c>
      <c r="AA1013" s="6">
        <v>-401.52594166666665</v>
      </c>
      <c r="AB1013">
        <v>0</v>
      </c>
      <c r="AC1013">
        <v>0</v>
      </c>
      <c r="AD1013" s="7">
        <v>481831.13</v>
      </c>
      <c r="AE1013" s="13">
        <v>0.01</v>
      </c>
      <c r="AF1013" s="8">
        <v>0</v>
      </c>
      <c r="AG1013" s="6">
        <v>0</v>
      </c>
      <c r="AH1013" s="6">
        <v>0</v>
      </c>
      <c r="AI1013" s="9">
        <v>-401.52594166666665</v>
      </c>
      <c r="AJ1013" t="s">
        <v>6</v>
      </c>
      <c r="AO1013" s="9">
        <f t="shared" si="299"/>
        <v>-401.52594166666665</v>
      </c>
      <c r="AP1013" s="37">
        <f t="shared" si="288"/>
        <v>-401.52594166666665</v>
      </c>
      <c r="AQ1013" s="9">
        <f t="shared" si="300"/>
        <v>-401.52594166666665</v>
      </c>
      <c r="AT1013" s="10"/>
      <c r="BU1013" s="1"/>
      <c r="CC1013" s="11"/>
      <c r="CD1013" s="11"/>
    </row>
    <row r="1014" spans="1:82" ht="15" customHeight="1" x14ac:dyDescent="0.25">
      <c r="A1014">
        <v>29950</v>
      </c>
      <c r="B1014" t="s">
        <v>1003</v>
      </c>
      <c r="C1014" t="s">
        <v>1004</v>
      </c>
      <c r="D1014">
        <v>31045</v>
      </c>
      <c r="E1014" t="s">
        <v>127</v>
      </c>
      <c r="F1014" t="s">
        <v>3</v>
      </c>
      <c r="G1014" t="s">
        <v>4</v>
      </c>
      <c r="H1014" t="s">
        <v>321</v>
      </c>
      <c r="I1014" s="1"/>
      <c r="J1014" s="1">
        <v>45046</v>
      </c>
      <c r="K1014" s="1">
        <v>45076</v>
      </c>
      <c r="L1014" s="1">
        <v>45076</v>
      </c>
      <c r="M1014" s="2">
        <v>472578.9</v>
      </c>
      <c r="N1014" t="s">
        <v>6</v>
      </c>
      <c r="O1014">
        <v>0.01</v>
      </c>
      <c r="P1014" t="s">
        <v>109</v>
      </c>
      <c r="Q1014" s="4"/>
      <c r="R1014" s="1">
        <v>45076</v>
      </c>
      <c r="S1014" s="1">
        <v>45046</v>
      </c>
      <c r="T1014" s="1">
        <v>45076</v>
      </c>
      <c r="U1014" s="1">
        <v>45076</v>
      </c>
      <c r="V1014" s="5">
        <v>8.3333333333333329E-2</v>
      </c>
      <c r="W1014">
        <v>30</v>
      </c>
      <c r="X1014" s="6">
        <v>0</v>
      </c>
      <c r="Y1014" s="6">
        <v>0</v>
      </c>
      <c r="Z1014" s="6">
        <v>-393.81575000000004</v>
      </c>
      <c r="AA1014" s="6">
        <v>-393.81575000000004</v>
      </c>
      <c r="AB1014">
        <v>0</v>
      </c>
      <c r="AC1014">
        <v>0</v>
      </c>
      <c r="AD1014" s="7">
        <v>472578.9</v>
      </c>
      <c r="AE1014" s="13">
        <v>0.01</v>
      </c>
      <c r="AF1014" s="8">
        <v>0</v>
      </c>
      <c r="AG1014" s="6">
        <v>0</v>
      </c>
      <c r="AH1014" s="6">
        <v>0</v>
      </c>
      <c r="AI1014" s="9">
        <v>-393.81575000000004</v>
      </c>
      <c r="AJ1014" t="s">
        <v>6</v>
      </c>
      <c r="AO1014" s="9">
        <f t="shared" si="299"/>
        <v>-393.81575000000004</v>
      </c>
      <c r="AP1014" s="37">
        <f t="shared" si="288"/>
        <v>-393.81575000000004</v>
      </c>
      <c r="AQ1014" s="9">
        <f t="shared" si="300"/>
        <v>-393.81575000000004</v>
      </c>
      <c r="AT1014" s="10"/>
      <c r="BU1014" s="1"/>
      <c r="CC1014" s="11"/>
      <c r="CD1014" s="11"/>
    </row>
    <row r="1015" spans="1:82" ht="15" customHeight="1" x14ac:dyDescent="0.25">
      <c r="A1015">
        <v>29951</v>
      </c>
      <c r="B1015" t="s">
        <v>1003</v>
      </c>
      <c r="C1015" t="s">
        <v>1004</v>
      </c>
      <c r="D1015">
        <v>31045</v>
      </c>
      <c r="E1015" t="s">
        <v>127</v>
      </c>
      <c r="F1015" t="s">
        <v>3</v>
      </c>
      <c r="G1015" t="s">
        <v>4</v>
      </c>
      <c r="H1015" t="s">
        <v>321</v>
      </c>
      <c r="I1015" s="1"/>
      <c r="J1015" s="1">
        <v>45076</v>
      </c>
      <c r="K1015" s="1">
        <v>45107</v>
      </c>
      <c r="L1015" s="1">
        <v>45107</v>
      </c>
      <c r="M1015" s="2">
        <v>463318.96</v>
      </c>
      <c r="N1015" t="s">
        <v>6</v>
      </c>
      <c r="O1015">
        <v>0.01</v>
      </c>
      <c r="P1015" t="s">
        <v>109</v>
      </c>
      <c r="Q1015" s="4"/>
      <c r="R1015" s="1">
        <v>45107</v>
      </c>
      <c r="S1015" s="1">
        <v>45076</v>
      </c>
      <c r="T1015" s="1">
        <v>45107</v>
      </c>
      <c r="U1015" s="1">
        <v>45107</v>
      </c>
      <c r="V1015" s="5">
        <v>8.3333333333333329E-2</v>
      </c>
      <c r="W1015">
        <v>30</v>
      </c>
      <c r="X1015" s="6">
        <v>0</v>
      </c>
      <c r="Y1015" s="6">
        <v>0</v>
      </c>
      <c r="Z1015" s="6">
        <v>-386.09913333333338</v>
      </c>
      <c r="AA1015" s="6">
        <v>-386.09913333333338</v>
      </c>
      <c r="AB1015">
        <v>0</v>
      </c>
      <c r="AC1015">
        <v>0</v>
      </c>
      <c r="AD1015" s="7">
        <v>463318.96</v>
      </c>
      <c r="AE1015" s="13">
        <v>0.01</v>
      </c>
      <c r="AF1015" s="8">
        <v>0</v>
      </c>
      <c r="AG1015" s="6">
        <v>0</v>
      </c>
      <c r="AH1015" s="6">
        <v>0</v>
      </c>
      <c r="AI1015" s="9">
        <v>-386.09913333333338</v>
      </c>
      <c r="AJ1015" t="s">
        <v>6</v>
      </c>
      <c r="AO1015" s="9">
        <f t="shared" si="299"/>
        <v>-386.09913333333338</v>
      </c>
      <c r="AP1015" s="37">
        <f t="shared" si="288"/>
        <v>-386.09913333333338</v>
      </c>
      <c r="AQ1015" s="9">
        <f t="shared" si="300"/>
        <v>-386.09913333333338</v>
      </c>
      <c r="AT1015" s="10"/>
      <c r="BU1015" s="1"/>
      <c r="CC1015" s="11"/>
      <c r="CD1015" s="11"/>
    </row>
    <row r="1016" spans="1:82" ht="15" customHeight="1" x14ac:dyDescent="0.25">
      <c r="A1016">
        <v>30024</v>
      </c>
      <c r="B1016" t="s">
        <v>1005</v>
      </c>
      <c r="C1016" t="s">
        <v>1006</v>
      </c>
      <c r="D1016">
        <v>31046</v>
      </c>
      <c r="E1016" t="s">
        <v>2</v>
      </c>
      <c r="F1016" t="s">
        <v>3</v>
      </c>
      <c r="G1016" t="s">
        <v>4</v>
      </c>
      <c r="H1016" t="s">
        <v>729</v>
      </c>
      <c r="I1016" s="1">
        <v>45013</v>
      </c>
      <c r="J1016" s="1">
        <v>45015</v>
      </c>
      <c r="K1016" s="1">
        <v>45107</v>
      </c>
      <c r="L1016" s="1">
        <v>45107</v>
      </c>
      <c r="M1016" s="2">
        <v>915277.79</v>
      </c>
      <c r="N1016" t="s">
        <v>6</v>
      </c>
      <c r="O1016" t="s">
        <v>7</v>
      </c>
      <c r="P1016" t="s">
        <v>109</v>
      </c>
      <c r="Q1016" s="4">
        <v>0.01</v>
      </c>
      <c r="R1016" s="1">
        <v>45013</v>
      </c>
      <c r="S1016" s="1">
        <v>45015</v>
      </c>
      <c r="T1016" s="1">
        <v>45107</v>
      </c>
      <c r="U1016" s="1">
        <v>45107</v>
      </c>
      <c r="V1016" s="5">
        <v>0.25</v>
      </c>
      <c r="W1016">
        <v>90</v>
      </c>
      <c r="X1016" s="6">
        <v>0</v>
      </c>
      <c r="Y1016" s="6">
        <v>0</v>
      </c>
      <c r="Z1016" s="6">
        <v>-6841.7014802500007</v>
      </c>
      <c r="AA1016" s="6">
        <v>-6841.7014802500007</v>
      </c>
      <c r="AB1016">
        <v>0</v>
      </c>
      <c r="AC1016">
        <v>0</v>
      </c>
      <c r="AD1016" s="7">
        <v>915277.79</v>
      </c>
      <c r="AE1016" s="13">
        <v>2.9900000000000003E-2</v>
      </c>
      <c r="AF1016" s="8">
        <v>0.01</v>
      </c>
      <c r="AG1016" s="6">
        <v>0</v>
      </c>
      <c r="AH1016" s="6">
        <v>-2288.1944750000002</v>
      </c>
      <c r="AI1016" s="9">
        <v>-9129.8959552500019</v>
      </c>
      <c r="AJ1016" t="s">
        <v>6</v>
      </c>
      <c r="AK1016">
        <f t="shared" ref="AK1016:AK1018" si="301">VLOOKUP(I1016,$AR$3:$AS$604,2,FALSE)</f>
        <v>2.99</v>
      </c>
      <c r="AL1016" s="8">
        <f t="shared" ref="AL1016:AL1018" si="302">AK1016/100+$AT$1</f>
        <v>3.9900000000000005E-2</v>
      </c>
      <c r="AM1016" s="35">
        <f t="shared" ref="AM1016:AM1018" si="303">AK1016/100-$AT$1</f>
        <v>1.9900000000000001E-2</v>
      </c>
      <c r="AN1016" s="4">
        <f t="shared" ref="AN1016:AN1018" si="304">IF(AND(RIGHT(O1016,3)="Max",AM1016&lt;0%),0%,AM1016)</f>
        <v>1.9900000000000001E-2</v>
      </c>
      <c r="AO1016" s="36">
        <f t="shared" ref="AO1016:AO1018" si="305">-(((AL1016+AF1016)*AD1016*V1016))</f>
        <v>-11418.090430250002</v>
      </c>
      <c r="AP1016" s="37">
        <f t="shared" si="288"/>
        <v>-9129.8959552500019</v>
      </c>
      <c r="AQ1016" s="36">
        <f t="shared" ref="AQ1016:AQ1018" si="306">-(((AN1016+AF1016)*AD1016*V1016))</f>
        <v>-6841.7014802500007</v>
      </c>
      <c r="AT1016" s="10"/>
      <c r="BU1016" s="1"/>
      <c r="CC1016" s="11"/>
      <c r="CD1016" s="11"/>
    </row>
    <row r="1017" spans="1:82" ht="15" customHeight="1" x14ac:dyDescent="0.25">
      <c r="A1017">
        <v>30052</v>
      </c>
      <c r="B1017" t="s">
        <v>1376</v>
      </c>
      <c r="C1017" t="s">
        <v>1378</v>
      </c>
      <c r="D1017">
        <v>31047</v>
      </c>
      <c r="E1017" t="s">
        <v>2</v>
      </c>
      <c r="F1017" t="s">
        <v>3</v>
      </c>
      <c r="G1017" t="s">
        <v>4</v>
      </c>
      <c r="H1017" t="s">
        <v>477</v>
      </c>
      <c r="I1017" s="1">
        <v>45014</v>
      </c>
      <c r="J1017" s="1">
        <v>45016</v>
      </c>
      <c r="K1017" s="1">
        <v>45107</v>
      </c>
      <c r="L1017" s="1">
        <v>45107</v>
      </c>
      <c r="M1017" s="2">
        <v>11703703.699999999</v>
      </c>
      <c r="N1017" t="s">
        <v>6</v>
      </c>
      <c r="O1017" t="s">
        <v>7</v>
      </c>
      <c r="P1017" t="s">
        <v>8</v>
      </c>
      <c r="Q1017" s="4"/>
      <c r="R1017" s="1">
        <v>45014</v>
      </c>
      <c r="S1017" s="1">
        <v>45016</v>
      </c>
      <c r="T1017" s="1">
        <v>45107</v>
      </c>
      <c r="U1017" s="1">
        <v>45107</v>
      </c>
      <c r="V1017" s="5">
        <v>0.25277777777777777</v>
      </c>
      <c r="W1017">
        <v>91</v>
      </c>
      <c r="X1017" s="6">
        <v>0</v>
      </c>
      <c r="Y1017" s="6">
        <v>0</v>
      </c>
      <c r="Z1017" s="6">
        <v>-89196.85182362498</v>
      </c>
      <c r="AA1017" s="6">
        <v>-89196.85182362498</v>
      </c>
      <c r="AB1017">
        <v>0</v>
      </c>
      <c r="AC1017">
        <v>0</v>
      </c>
      <c r="AD1017" s="7">
        <v>11703703.699999999</v>
      </c>
      <c r="AE1017" s="13">
        <v>3.015E-2</v>
      </c>
      <c r="AF1017" s="8">
        <v>0</v>
      </c>
      <c r="AG1017" s="6">
        <v>0</v>
      </c>
      <c r="AH1017" s="6">
        <v>0</v>
      </c>
      <c r="AI1017" s="9">
        <v>-89196.85182362498</v>
      </c>
      <c r="AJ1017" t="s">
        <v>6</v>
      </c>
      <c r="AK1017">
        <f t="shared" si="301"/>
        <v>3.0150000000000001</v>
      </c>
      <c r="AL1017" s="8">
        <f t="shared" si="302"/>
        <v>4.0149999999999998E-2</v>
      </c>
      <c r="AM1017" s="35">
        <f t="shared" si="303"/>
        <v>2.0150000000000001E-2</v>
      </c>
      <c r="AN1017" s="4">
        <f t="shared" si="304"/>
        <v>2.0150000000000001E-2</v>
      </c>
      <c r="AO1017" s="36">
        <f t="shared" si="305"/>
        <v>-118781.21395418054</v>
      </c>
      <c r="AP1017" s="37">
        <f t="shared" si="288"/>
        <v>-89196.85182362498</v>
      </c>
      <c r="AQ1017" s="36">
        <f t="shared" si="306"/>
        <v>-59612.489693069438</v>
      </c>
      <c r="AT1017" s="10"/>
      <c r="BU1017" s="1"/>
      <c r="CC1017" s="11"/>
      <c r="CD1017" s="11"/>
    </row>
    <row r="1018" spans="1:82" ht="15" customHeight="1" x14ac:dyDescent="0.25">
      <c r="A1018">
        <v>30073</v>
      </c>
      <c r="B1018" t="s">
        <v>1386</v>
      </c>
      <c r="C1018" t="s">
        <v>1388</v>
      </c>
      <c r="D1018">
        <v>31048</v>
      </c>
      <c r="E1018" t="s">
        <v>2</v>
      </c>
      <c r="F1018" t="s">
        <v>3</v>
      </c>
      <c r="G1018" t="s">
        <v>4</v>
      </c>
      <c r="H1018" t="s">
        <v>590</v>
      </c>
      <c r="I1018" s="1">
        <v>45014</v>
      </c>
      <c r="J1018" s="1">
        <v>45016</v>
      </c>
      <c r="K1018" s="1">
        <v>45107</v>
      </c>
      <c r="L1018" s="1">
        <v>45107</v>
      </c>
      <c r="M1018" s="2">
        <v>8116875</v>
      </c>
      <c r="N1018" t="s">
        <v>6</v>
      </c>
      <c r="O1018" t="s">
        <v>7</v>
      </c>
      <c r="P1018" t="s">
        <v>8</v>
      </c>
      <c r="Q1018" s="4"/>
      <c r="R1018" s="1">
        <v>45014</v>
      </c>
      <c r="S1018" s="1">
        <v>45016</v>
      </c>
      <c r="T1018" s="1">
        <v>45107</v>
      </c>
      <c r="U1018" s="1">
        <v>45107</v>
      </c>
      <c r="V1018" s="5">
        <v>0.25277777777777777</v>
      </c>
      <c r="W1018">
        <v>91</v>
      </c>
      <c r="X1018" s="6">
        <v>0</v>
      </c>
      <c r="Y1018" s="6">
        <v>0</v>
      </c>
      <c r="Z1018" s="6">
        <v>-61860.733593749996</v>
      </c>
      <c r="AA1018" s="6">
        <v>-61860.733593749996</v>
      </c>
      <c r="AB1018">
        <v>0</v>
      </c>
      <c r="AC1018">
        <v>0</v>
      </c>
      <c r="AD1018" s="7">
        <v>8116875</v>
      </c>
      <c r="AE1018" s="13">
        <v>3.015E-2</v>
      </c>
      <c r="AF1018" s="8">
        <v>0</v>
      </c>
      <c r="AG1018" s="6">
        <v>0</v>
      </c>
      <c r="AH1018" s="6">
        <v>0</v>
      </c>
      <c r="AI1018" s="9">
        <v>-61860.733593749996</v>
      </c>
      <c r="AJ1018" t="s">
        <v>6</v>
      </c>
      <c r="AK1018">
        <f t="shared" si="301"/>
        <v>3.0150000000000001</v>
      </c>
      <c r="AL1018" s="8">
        <f t="shared" si="302"/>
        <v>4.0149999999999998E-2</v>
      </c>
      <c r="AM1018" s="35">
        <f t="shared" si="303"/>
        <v>2.0150000000000001E-2</v>
      </c>
      <c r="AN1018" s="4">
        <f t="shared" si="304"/>
        <v>2.0150000000000001E-2</v>
      </c>
      <c r="AO1018" s="36">
        <f t="shared" si="305"/>
        <v>-82378.389843750003</v>
      </c>
      <c r="AP1018" s="37">
        <f t="shared" si="288"/>
        <v>-61860.733593749996</v>
      </c>
      <c r="AQ1018" s="36">
        <f t="shared" si="306"/>
        <v>-41343.077343749996</v>
      </c>
      <c r="AT1018" s="10"/>
      <c r="BU1018" s="1"/>
      <c r="CC1018" s="11"/>
      <c r="CD1018" s="11"/>
    </row>
    <row r="1019" spans="1:82" ht="15" customHeight="1" x14ac:dyDescent="0.25">
      <c r="A1019">
        <v>30151</v>
      </c>
      <c r="B1019" t="s">
        <v>1007</v>
      </c>
      <c r="C1019" t="s">
        <v>1008</v>
      </c>
      <c r="D1019">
        <v>31050</v>
      </c>
      <c r="E1019" t="s">
        <v>127</v>
      </c>
      <c r="F1019" t="s">
        <v>3</v>
      </c>
      <c r="G1019" t="s">
        <v>4</v>
      </c>
      <c r="H1019" t="s">
        <v>246</v>
      </c>
      <c r="I1019" s="1"/>
      <c r="J1019" s="1">
        <v>44956</v>
      </c>
      <c r="K1019" s="1">
        <v>44985</v>
      </c>
      <c r="L1019" s="1">
        <v>44985</v>
      </c>
      <c r="M1019" s="2">
        <v>46428571.43</v>
      </c>
      <c r="N1019" t="s">
        <v>6</v>
      </c>
      <c r="O1019">
        <v>1.7999999999999999E-2</v>
      </c>
      <c r="P1019" t="s">
        <v>109</v>
      </c>
      <c r="Q1019" s="4"/>
      <c r="R1019" s="1">
        <v>44985</v>
      </c>
      <c r="S1019" s="1">
        <v>44956</v>
      </c>
      <c r="T1019" s="1">
        <v>44985</v>
      </c>
      <c r="U1019" s="1">
        <v>44985</v>
      </c>
      <c r="V1019" s="5">
        <v>7.7777777777777779E-2</v>
      </c>
      <c r="W1019">
        <v>28</v>
      </c>
      <c r="X1019" s="6">
        <v>0</v>
      </c>
      <c r="Y1019" s="6">
        <v>0</v>
      </c>
      <c r="Z1019" s="6">
        <v>-65000.000002000001</v>
      </c>
      <c r="AA1019" s="6">
        <v>-65000.000002000001</v>
      </c>
      <c r="AB1019">
        <v>0</v>
      </c>
      <c r="AC1019">
        <v>0</v>
      </c>
      <c r="AD1019" s="7">
        <v>46428571.43</v>
      </c>
      <c r="AE1019" s="13">
        <v>1.7999999999999999E-2</v>
      </c>
      <c r="AF1019" s="8">
        <v>0</v>
      </c>
      <c r="AG1019" s="6">
        <v>0</v>
      </c>
      <c r="AH1019" s="6">
        <v>0</v>
      </c>
      <c r="AI1019" s="9">
        <v>-65000.000002000001</v>
      </c>
      <c r="AJ1019" t="s">
        <v>6</v>
      </c>
      <c r="AO1019" s="9">
        <f t="shared" ref="AO1019:AO1023" si="307">AI1019</f>
        <v>-65000.000002000001</v>
      </c>
      <c r="AP1019" s="37">
        <f t="shared" si="288"/>
        <v>-65000.000002000001</v>
      </c>
      <c r="AQ1019" s="9">
        <f t="shared" ref="AQ1019:AQ1023" si="308">AI1019</f>
        <v>-65000.000002000001</v>
      </c>
      <c r="AT1019" s="10"/>
      <c r="BU1019" s="1"/>
      <c r="CC1019" s="11"/>
      <c r="CD1019" s="11"/>
    </row>
    <row r="1020" spans="1:82" ht="15" customHeight="1" x14ac:dyDescent="0.25">
      <c r="A1020">
        <v>30152</v>
      </c>
      <c r="B1020" t="s">
        <v>1007</v>
      </c>
      <c r="C1020" t="s">
        <v>1008</v>
      </c>
      <c r="D1020">
        <v>31050</v>
      </c>
      <c r="E1020" t="s">
        <v>127</v>
      </c>
      <c r="F1020" t="s">
        <v>3</v>
      </c>
      <c r="G1020" t="s">
        <v>4</v>
      </c>
      <c r="H1020" t="s">
        <v>246</v>
      </c>
      <c r="I1020" s="1"/>
      <c r="J1020" s="1">
        <v>44985</v>
      </c>
      <c r="K1020" s="1">
        <v>45015</v>
      </c>
      <c r="L1020" s="1">
        <v>45015</v>
      </c>
      <c r="M1020" s="2">
        <v>46428571.43</v>
      </c>
      <c r="N1020" t="s">
        <v>6</v>
      </c>
      <c r="O1020">
        <v>1.7999999999999999E-2</v>
      </c>
      <c r="P1020" t="s">
        <v>109</v>
      </c>
      <c r="Q1020" s="4"/>
      <c r="R1020" s="1">
        <v>45015</v>
      </c>
      <c r="S1020" s="1">
        <v>44985</v>
      </c>
      <c r="T1020" s="1">
        <v>45015</v>
      </c>
      <c r="U1020" s="1">
        <v>45015</v>
      </c>
      <c r="V1020" s="5">
        <v>8.8888888888888892E-2</v>
      </c>
      <c r="W1020">
        <v>32</v>
      </c>
      <c r="X1020" s="6">
        <v>0</v>
      </c>
      <c r="Y1020" s="6">
        <v>0</v>
      </c>
      <c r="Z1020" s="6">
        <v>-74285.714288000003</v>
      </c>
      <c r="AA1020" s="6">
        <v>-74285.714288000003</v>
      </c>
      <c r="AB1020">
        <v>0</v>
      </c>
      <c r="AC1020">
        <v>0</v>
      </c>
      <c r="AD1020" s="7">
        <v>46428571.43</v>
      </c>
      <c r="AE1020" s="13">
        <v>1.7999999999999999E-2</v>
      </c>
      <c r="AF1020" s="8">
        <v>0</v>
      </c>
      <c r="AG1020" s="6">
        <v>0</v>
      </c>
      <c r="AH1020" s="6">
        <v>0</v>
      </c>
      <c r="AI1020" s="9">
        <v>-74285.714288000003</v>
      </c>
      <c r="AJ1020" t="s">
        <v>6</v>
      </c>
      <c r="AO1020" s="9">
        <f t="shared" si="307"/>
        <v>-74285.714288000003</v>
      </c>
      <c r="AP1020" s="37">
        <f t="shared" si="288"/>
        <v>-74285.714288000003</v>
      </c>
      <c r="AQ1020" s="9">
        <f t="shared" si="308"/>
        <v>-74285.714288000003</v>
      </c>
      <c r="AT1020" s="10"/>
      <c r="BU1020" s="1"/>
      <c r="CC1020" s="11"/>
      <c r="CD1020" s="11"/>
    </row>
    <row r="1021" spans="1:82" ht="15" customHeight="1" x14ac:dyDescent="0.25">
      <c r="A1021">
        <v>30153</v>
      </c>
      <c r="B1021" t="s">
        <v>1007</v>
      </c>
      <c r="C1021" t="s">
        <v>1008</v>
      </c>
      <c r="D1021">
        <v>31050</v>
      </c>
      <c r="E1021" t="s">
        <v>127</v>
      </c>
      <c r="F1021" t="s">
        <v>3</v>
      </c>
      <c r="G1021" t="s">
        <v>4</v>
      </c>
      <c r="H1021" t="s">
        <v>246</v>
      </c>
      <c r="I1021" s="1"/>
      <c r="J1021" s="1">
        <v>45015</v>
      </c>
      <c r="K1021" s="1">
        <v>45044</v>
      </c>
      <c r="L1021" s="1">
        <v>45044</v>
      </c>
      <c r="M1021" s="2">
        <v>46428571.43</v>
      </c>
      <c r="N1021" t="s">
        <v>6</v>
      </c>
      <c r="O1021">
        <v>1.7999999999999999E-2</v>
      </c>
      <c r="P1021" t="s">
        <v>109</v>
      </c>
      <c r="Q1021" s="4"/>
      <c r="R1021" s="1">
        <v>45044</v>
      </c>
      <c r="S1021" s="1">
        <v>45015</v>
      </c>
      <c r="T1021" s="1">
        <v>45044</v>
      </c>
      <c r="U1021" s="1">
        <v>45044</v>
      </c>
      <c r="V1021" s="5">
        <v>7.7777777777777779E-2</v>
      </c>
      <c r="W1021">
        <v>28</v>
      </c>
      <c r="X1021" s="6">
        <v>0</v>
      </c>
      <c r="Y1021" s="6">
        <v>0</v>
      </c>
      <c r="Z1021" s="6">
        <v>-65000.000002000001</v>
      </c>
      <c r="AA1021" s="6">
        <v>-65000.000002000001</v>
      </c>
      <c r="AB1021">
        <v>0</v>
      </c>
      <c r="AC1021">
        <v>0</v>
      </c>
      <c r="AD1021" s="7">
        <v>46428571.43</v>
      </c>
      <c r="AE1021" s="13">
        <v>1.7999999999999999E-2</v>
      </c>
      <c r="AF1021" s="8">
        <v>0</v>
      </c>
      <c r="AG1021" s="6">
        <v>0</v>
      </c>
      <c r="AH1021" s="6">
        <v>0</v>
      </c>
      <c r="AI1021" s="9">
        <v>-65000.000002000001</v>
      </c>
      <c r="AJ1021" t="s">
        <v>6</v>
      </c>
      <c r="AO1021" s="9">
        <f t="shared" si="307"/>
        <v>-65000.000002000001</v>
      </c>
      <c r="AP1021" s="37">
        <f t="shared" si="288"/>
        <v>-65000.000002000001</v>
      </c>
      <c r="AQ1021" s="9">
        <f t="shared" si="308"/>
        <v>-65000.000002000001</v>
      </c>
      <c r="AT1021" s="10"/>
      <c r="BU1021" s="1"/>
      <c r="CC1021" s="11"/>
      <c r="CD1021" s="11"/>
    </row>
    <row r="1022" spans="1:82" ht="15" customHeight="1" x14ac:dyDescent="0.25">
      <c r="A1022">
        <v>30154</v>
      </c>
      <c r="B1022" t="s">
        <v>1007</v>
      </c>
      <c r="C1022" t="s">
        <v>1008</v>
      </c>
      <c r="D1022">
        <v>31050</v>
      </c>
      <c r="E1022" t="s">
        <v>127</v>
      </c>
      <c r="F1022" t="s">
        <v>3</v>
      </c>
      <c r="G1022" t="s">
        <v>4</v>
      </c>
      <c r="H1022" t="s">
        <v>246</v>
      </c>
      <c r="I1022" s="1"/>
      <c r="J1022" s="1">
        <v>45044</v>
      </c>
      <c r="K1022" s="1">
        <v>45076</v>
      </c>
      <c r="L1022" s="1">
        <v>45076</v>
      </c>
      <c r="M1022" s="2">
        <v>46428571.43</v>
      </c>
      <c r="N1022" t="s">
        <v>6</v>
      </c>
      <c r="O1022">
        <v>1.7999999999999999E-2</v>
      </c>
      <c r="P1022" t="s">
        <v>109</v>
      </c>
      <c r="Q1022" s="4"/>
      <c r="R1022" s="1">
        <v>45076</v>
      </c>
      <c r="S1022" s="1">
        <v>45044</v>
      </c>
      <c r="T1022" s="1">
        <v>45076</v>
      </c>
      <c r="U1022" s="1">
        <v>45076</v>
      </c>
      <c r="V1022" s="5">
        <v>8.8888888888888892E-2</v>
      </c>
      <c r="W1022">
        <v>32</v>
      </c>
      <c r="X1022" s="6">
        <v>0</v>
      </c>
      <c r="Y1022" s="6">
        <v>0</v>
      </c>
      <c r="Z1022" s="6">
        <v>-74285.714288000003</v>
      </c>
      <c r="AA1022" s="6">
        <v>-74285.714288000003</v>
      </c>
      <c r="AB1022">
        <v>0</v>
      </c>
      <c r="AC1022">
        <v>0</v>
      </c>
      <c r="AD1022" s="7">
        <v>46428571.43</v>
      </c>
      <c r="AE1022" s="13">
        <v>1.7999999999999999E-2</v>
      </c>
      <c r="AF1022" s="8">
        <v>0</v>
      </c>
      <c r="AG1022" s="6">
        <v>0</v>
      </c>
      <c r="AH1022" s="6">
        <v>0</v>
      </c>
      <c r="AI1022" s="9">
        <v>-74285.714288000003</v>
      </c>
      <c r="AJ1022" t="s">
        <v>6</v>
      </c>
      <c r="AO1022" s="9">
        <f t="shared" si="307"/>
        <v>-74285.714288000003</v>
      </c>
      <c r="AP1022" s="37">
        <f t="shared" si="288"/>
        <v>-74285.714288000003</v>
      </c>
      <c r="AQ1022" s="9">
        <f t="shared" si="308"/>
        <v>-74285.714288000003</v>
      </c>
      <c r="AT1022" s="10"/>
      <c r="BU1022" s="1"/>
      <c r="CC1022" s="11"/>
      <c r="CD1022" s="11"/>
    </row>
    <row r="1023" spans="1:82" ht="15" customHeight="1" x14ac:dyDescent="0.25">
      <c r="A1023">
        <v>30155</v>
      </c>
      <c r="B1023" t="s">
        <v>1007</v>
      </c>
      <c r="C1023" t="s">
        <v>1008</v>
      </c>
      <c r="D1023">
        <v>31050</v>
      </c>
      <c r="E1023" t="s">
        <v>127</v>
      </c>
      <c r="F1023" t="s">
        <v>3</v>
      </c>
      <c r="G1023" t="s">
        <v>4</v>
      </c>
      <c r="H1023" t="s">
        <v>246</v>
      </c>
      <c r="I1023" s="1"/>
      <c r="J1023" s="1">
        <v>45076</v>
      </c>
      <c r="K1023" s="1">
        <v>45107</v>
      </c>
      <c r="L1023" s="1">
        <v>45107</v>
      </c>
      <c r="M1023" s="2">
        <v>46428571.43</v>
      </c>
      <c r="N1023" t="s">
        <v>6</v>
      </c>
      <c r="O1023">
        <v>1.7999999999999999E-2</v>
      </c>
      <c r="P1023" t="s">
        <v>109</v>
      </c>
      <c r="Q1023" s="4"/>
      <c r="R1023" s="1">
        <v>45107</v>
      </c>
      <c r="S1023" s="1">
        <v>45076</v>
      </c>
      <c r="T1023" s="1">
        <v>45107</v>
      </c>
      <c r="U1023" s="1">
        <v>45107</v>
      </c>
      <c r="V1023" s="5">
        <v>8.3333333333333329E-2</v>
      </c>
      <c r="W1023">
        <v>30</v>
      </c>
      <c r="X1023" s="6">
        <v>0</v>
      </c>
      <c r="Y1023" s="6">
        <v>0</v>
      </c>
      <c r="Z1023" s="6">
        <v>-69642.857144999987</v>
      </c>
      <c r="AA1023" s="6">
        <v>-69642.857144999987</v>
      </c>
      <c r="AB1023">
        <v>0</v>
      </c>
      <c r="AC1023">
        <v>0</v>
      </c>
      <c r="AD1023" s="7">
        <v>46428571.43</v>
      </c>
      <c r="AE1023" s="13">
        <v>1.7999999999999999E-2</v>
      </c>
      <c r="AF1023" s="8">
        <v>0</v>
      </c>
      <c r="AG1023" s="6">
        <v>0</v>
      </c>
      <c r="AH1023" s="6">
        <v>0</v>
      </c>
      <c r="AI1023" s="9">
        <v>-69642.857144999987</v>
      </c>
      <c r="AJ1023" t="s">
        <v>6</v>
      </c>
      <c r="AO1023" s="9">
        <f t="shared" si="307"/>
        <v>-69642.857144999987</v>
      </c>
      <c r="AP1023" s="37">
        <f t="shared" si="288"/>
        <v>-69642.857144999987</v>
      </c>
      <c r="AQ1023" s="9">
        <f t="shared" si="308"/>
        <v>-69642.857144999987</v>
      </c>
      <c r="AT1023" s="10"/>
      <c r="BU1023" s="1"/>
      <c r="CC1023" s="11"/>
      <c r="CD1023" s="11"/>
    </row>
    <row r="1024" spans="1:82" ht="15" customHeight="1" x14ac:dyDescent="0.25">
      <c r="A1024">
        <v>30539</v>
      </c>
      <c r="B1024" t="s">
        <v>1011</v>
      </c>
      <c r="C1024" t="s">
        <v>1012</v>
      </c>
      <c r="D1024">
        <v>31059</v>
      </c>
      <c r="E1024" t="s">
        <v>2</v>
      </c>
      <c r="F1024" t="s">
        <v>3</v>
      </c>
      <c r="G1024" t="s">
        <v>4</v>
      </c>
      <c r="H1024" t="s">
        <v>1013</v>
      </c>
      <c r="I1024" s="1">
        <v>44943</v>
      </c>
      <c r="J1024" s="1">
        <v>44945</v>
      </c>
      <c r="K1024" s="1">
        <v>45035</v>
      </c>
      <c r="L1024" s="1">
        <v>45035</v>
      </c>
      <c r="M1024" s="2">
        <v>43000000</v>
      </c>
      <c r="N1024" t="s">
        <v>6</v>
      </c>
      <c r="O1024" t="s">
        <v>7</v>
      </c>
      <c r="P1024" t="s">
        <v>8</v>
      </c>
      <c r="Q1024" s="4">
        <v>1.35E-2</v>
      </c>
      <c r="R1024" s="1">
        <v>44943</v>
      </c>
      <c r="S1024" s="1">
        <v>44945</v>
      </c>
      <c r="T1024" s="1">
        <v>45035</v>
      </c>
      <c r="U1024" s="1">
        <v>45035</v>
      </c>
      <c r="V1024" s="5">
        <v>0.25</v>
      </c>
      <c r="W1024">
        <v>90</v>
      </c>
      <c r="X1024" s="6">
        <v>0</v>
      </c>
      <c r="Y1024" s="6">
        <v>0</v>
      </c>
      <c r="Z1024" s="6">
        <v>-251012.5</v>
      </c>
      <c r="AA1024" s="6">
        <v>-251012.5</v>
      </c>
      <c r="AB1024">
        <v>0</v>
      </c>
      <c r="AC1024">
        <v>0</v>
      </c>
      <c r="AD1024" s="7">
        <v>43000000</v>
      </c>
      <c r="AE1024" s="13">
        <v>2.3349999999999999E-2</v>
      </c>
      <c r="AF1024" s="8">
        <v>1.35E-2</v>
      </c>
      <c r="AG1024" s="6">
        <v>0</v>
      </c>
      <c r="AH1024" s="6">
        <v>-145125</v>
      </c>
      <c r="AI1024" s="9">
        <v>-396137.5</v>
      </c>
      <c r="AJ1024" t="s">
        <v>6</v>
      </c>
      <c r="AK1024">
        <f t="shared" ref="AK1024:AK1027" si="309">VLOOKUP(I1024,$AR$3:$AS$604,2,FALSE)</f>
        <v>2.335</v>
      </c>
      <c r="AL1024" s="8">
        <f t="shared" ref="AL1024:AL1027" si="310">AK1024/100+$AT$1</f>
        <v>3.3349999999999998E-2</v>
      </c>
      <c r="AM1024" s="35">
        <f t="shared" ref="AM1024:AM1027" si="311">AK1024/100-$AT$1</f>
        <v>1.3349999999999999E-2</v>
      </c>
      <c r="AN1024" s="4">
        <f t="shared" ref="AN1024:AN1027" si="312">IF(AND(RIGHT(O1024,3)="Max",AM1024&lt;0%),0%,AM1024)</f>
        <v>1.3349999999999999E-2</v>
      </c>
      <c r="AO1024" s="36">
        <f t="shared" ref="AO1024:AO1027" si="313">-(((AL1024+AF1024)*AD1024*V1024))</f>
        <v>-503637.49999999994</v>
      </c>
      <c r="AP1024" s="37">
        <f t="shared" si="288"/>
        <v>-396137.5</v>
      </c>
      <c r="AQ1024" s="36">
        <f t="shared" ref="AQ1024:AQ1027" si="314">-(((AN1024+AF1024)*AD1024*V1024))</f>
        <v>-288637.5</v>
      </c>
      <c r="AT1024" s="10"/>
      <c r="BU1024" s="1"/>
      <c r="CC1024" s="11"/>
      <c r="CD1024" s="11"/>
    </row>
    <row r="1025" spans="1:82" ht="15" customHeight="1" x14ac:dyDescent="0.25">
      <c r="A1025">
        <v>30606</v>
      </c>
      <c r="B1025" t="s">
        <v>1542</v>
      </c>
      <c r="C1025" t="s">
        <v>1543</v>
      </c>
      <c r="D1025">
        <v>31072</v>
      </c>
      <c r="E1025" t="s">
        <v>2</v>
      </c>
      <c r="F1025" t="s">
        <v>3</v>
      </c>
      <c r="G1025" t="s">
        <v>4</v>
      </c>
      <c r="H1025" t="s">
        <v>477</v>
      </c>
      <c r="I1025" s="1">
        <v>45014</v>
      </c>
      <c r="J1025" s="1">
        <v>45016</v>
      </c>
      <c r="K1025" s="1">
        <v>45107</v>
      </c>
      <c r="L1025" s="1">
        <v>45107</v>
      </c>
      <c r="M1025" s="2">
        <v>2435064.94</v>
      </c>
      <c r="N1025" t="s">
        <v>6</v>
      </c>
      <c r="O1025" t="s">
        <v>7</v>
      </c>
      <c r="P1025" t="s">
        <v>8</v>
      </c>
      <c r="Q1025" s="4">
        <v>1.2999999999999999E-2</v>
      </c>
      <c r="R1025" s="1">
        <v>45014</v>
      </c>
      <c r="S1025" s="1">
        <v>45016</v>
      </c>
      <c r="T1025" s="1">
        <v>45107</v>
      </c>
      <c r="U1025" s="1">
        <v>45107</v>
      </c>
      <c r="V1025" s="5">
        <v>0.25277777777777777</v>
      </c>
      <c r="W1025">
        <v>91</v>
      </c>
      <c r="X1025" s="6">
        <v>0</v>
      </c>
      <c r="Y1025" s="6">
        <v>0</v>
      </c>
      <c r="Z1025" s="6">
        <v>-18558.238673975</v>
      </c>
      <c r="AA1025" s="6">
        <v>-18558.238673975</v>
      </c>
      <c r="AB1025">
        <v>0</v>
      </c>
      <c r="AC1025">
        <v>0</v>
      </c>
      <c r="AD1025" s="7">
        <v>2435064.94</v>
      </c>
      <c r="AE1025" s="13">
        <v>3.015E-2</v>
      </c>
      <c r="AF1025" s="8">
        <v>1.2999999999999999E-2</v>
      </c>
      <c r="AG1025" s="6">
        <v>0</v>
      </c>
      <c r="AH1025" s="6">
        <v>-8001.8939556111109</v>
      </c>
      <c r="AI1025" s="9">
        <v>-26560.132629586111</v>
      </c>
      <c r="AJ1025" t="s">
        <v>6</v>
      </c>
      <c r="AK1025">
        <f t="shared" si="309"/>
        <v>3.0150000000000001</v>
      </c>
      <c r="AL1025" s="8">
        <f t="shared" si="310"/>
        <v>4.0149999999999998E-2</v>
      </c>
      <c r="AM1025" s="35">
        <f t="shared" si="311"/>
        <v>2.0150000000000001E-2</v>
      </c>
      <c r="AN1025" s="4">
        <f t="shared" si="312"/>
        <v>2.0150000000000001E-2</v>
      </c>
      <c r="AO1025" s="36">
        <f t="shared" si="313"/>
        <v>-32715.435672363881</v>
      </c>
      <c r="AP1025" s="37">
        <f t="shared" si="288"/>
        <v>-26560.132629586111</v>
      </c>
      <c r="AQ1025" s="36">
        <f t="shared" si="314"/>
        <v>-20404.82958680833</v>
      </c>
      <c r="AT1025" s="10"/>
      <c r="BU1025" s="1"/>
      <c r="CC1025" s="11"/>
      <c r="CD1025" s="11"/>
    </row>
    <row r="1026" spans="1:82" ht="15" customHeight="1" x14ac:dyDescent="0.25">
      <c r="A1026">
        <v>30687</v>
      </c>
      <c r="B1026" t="s">
        <v>1023</v>
      </c>
      <c r="C1026" t="s">
        <v>1024</v>
      </c>
      <c r="D1026">
        <v>31078</v>
      </c>
      <c r="E1026" t="s">
        <v>2</v>
      </c>
      <c r="F1026" t="s">
        <v>3</v>
      </c>
      <c r="G1026" t="s">
        <v>4</v>
      </c>
      <c r="H1026" t="s">
        <v>1025</v>
      </c>
      <c r="I1026" s="1">
        <v>44981</v>
      </c>
      <c r="J1026" s="1">
        <v>44985</v>
      </c>
      <c r="K1026" s="1">
        <v>45075</v>
      </c>
      <c r="L1026" s="1">
        <v>45075</v>
      </c>
      <c r="M1026" s="2">
        <v>21420301.68</v>
      </c>
      <c r="N1026" t="s">
        <v>6</v>
      </c>
      <c r="O1026" t="s">
        <v>7</v>
      </c>
      <c r="P1026" t="s">
        <v>8</v>
      </c>
      <c r="Q1026" s="4">
        <v>1.6500000000000001E-2</v>
      </c>
      <c r="R1026" s="1">
        <v>44981</v>
      </c>
      <c r="S1026" s="1">
        <v>44985</v>
      </c>
      <c r="T1026" s="1">
        <v>45075</v>
      </c>
      <c r="U1026" s="1">
        <v>45075</v>
      </c>
      <c r="V1026" s="5">
        <v>0.25</v>
      </c>
      <c r="W1026">
        <v>90</v>
      </c>
      <c r="X1026" s="6">
        <v>0</v>
      </c>
      <c r="Y1026" s="6">
        <v>0</v>
      </c>
      <c r="Z1026" s="6">
        <v>-144479.9348316</v>
      </c>
      <c r="AA1026" s="6">
        <v>-144479.9348316</v>
      </c>
      <c r="AB1026">
        <v>0</v>
      </c>
      <c r="AC1026">
        <v>0</v>
      </c>
      <c r="AD1026" s="7">
        <v>21420301.68</v>
      </c>
      <c r="AE1026" s="13">
        <v>2.6980000000000001E-2</v>
      </c>
      <c r="AF1026" s="8">
        <v>1.6500000000000001E-2</v>
      </c>
      <c r="AG1026" s="6">
        <v>0</v>
      </c>
      <c r="AH1026" s="6">
        <v>-88358.744430000006</v>
      </c>
      <c r="AI1026" s="9">
        <v>-232838.67926160002</v>
      </c>
      <c r="AJ1026" t="s">
        <v>6</v>
      </c>
      <c r="AK1026">
        <f t="shared" si="309"/>
        <v>2.698</v>
      </c>
      <c r="AL1026" s="8">
        <f t="shared" si="310"/>
        <v>3.6979999999999999E-2</v>
      </c>
      <c r="AM1026" s="35">
        <f t="shared" si="311"/>
        <v>1.6980000000000002E-2</v>
      </c>
      <c r="AN1026" s="4">
        <f t="shared" si="312"/>
        <v>1.6980000000000002E-2</v>
      </c>
      <c r="AO1026" s="36">
        <f t="shared" si="313"/>
        <v>-286389.43346159998</v>
      </c>
      <c r="AP1026" s="37">
        <f t="shared" si="288"/>
        <v>-232838.67926160002</v>
      </c>
      <c r="AQ1026" s="36">
        <f t="shared" si="314"/>
        <v>-179287.92506160002</v>
      </c>
      <c r="AT1026" s="10"/>
      <c r="BU1026" s="1"/>
      <c r="CC1026" s="11"/>
      <c r="CD1026" s="11"/>
    </row>
    <row r="1027" spans="1:82" ht="15" customHeight="1" x14ac:dyDescent="0.25">
      <c r="A1027">
        <v>30729</v>
      </c>
      <c r="B1027" t="s">
        <v>1026</v>
      </c>
      <c r="C1027" t="s">
        <v>1027</v>
      </c>
      <c r="D1027">
        <v>31083</v>
      </c>
      <c r="E1027" t="s">
        <v>2</v>
      </c>
      <c r="F1027" t="s">
        <v>3</v>
      </c>
      <c r="G1027" t="s">
        <v>4</v>
      </c>
      <c r="H1027" t="s">
        <v>1028</v>
      </c>
      <c r="I1027" s="1">
        <v>45014</v>
      </c>
      <c r="J1027" s="1">
        <v>45016</v>
      </c>
      <c r="K1027" s="1">
        <v>45107</v>
      </c>
      <c r="L1027" s="1">
        <v>45107</v>
      </c>
      <c r="M1027" s="2">
        <v>4645000</v>
      </c>
      <c r="N1027" t="s">
        <v>6</v>
      </c>
      <c r="O1027" t="s">
        <v>7</v>
      </c>
      <c r="P1027" t="s">
        <v>8</v>
      </c>
      <c r="Q1027" s="4">
        <v>1.4999999999999999E-2</v>
      </c>
      <c r="R1027" s="1">
        <v>45014</v>
      </c>
      <c r="S1027" s="1">
        <v>45016</v>
      </c>
      <c r="T1027" s="1">
        <v>45107</v>
      </c>
      <c r="U1027" s="1">
        <v>45107</v>
      </c>
      <c r="V1027" s="5">
        <v>0.25277777777777777</v>
      </c>
      <c r="W1027">
        <v>91</v>
      </c>
      <c r="X1027" s="6">
        <v>0</v>
      </c>
      <c r="Y1027" s="6">
        <v>0</v>
      </c>
      <c r="Z1027" s="6">
        <v>-35400.706249999996</v>
      </c>
      <c r="AA1027" s="6">
        <v>-35400.706249999996</v>
      </c>
      <c r="AB1027">
        <v>0</v>
      </c>
      <c r="AC1027">
        <v>0</v>
      </c>
      <c r="AD1027" s="7">
        <v>4645000</v>
      </c>
      <c r="AE1027" s="13">
        <v>3.015E-2</v>
      </c>
      <c r="AF1027" s="8">
        <v>1.4999999999999999E-2</v>
      </c>
      <c r="AG1027" s="6">
        <v>0</v>
      </c>
      <c r="AH1027" s="6">
        <v>-17612.291666666664</v>
      </c>
      <c r="AI1027" s="9">
        <v>-53012.99791666666</v>
      </c>
      <c r="AJ1027" t="s">
        <v>6</v>
      </c>
      <c r="AK1027">
        <f t="shared" si="309"/>
        <v>3.0150000000000001</v>
      </c>
      <c r="AL1027" s="8">
        <f t="shared" si="310"/>
        <v>4.0149999999999998E-2</v>
      </c>
      <c r="AM1027" s="35">
        <f t="shared" si="311"/>
        <v>2.0150000000000001E-2</v>
      </c>
      <c r="AN1027" s="4">
        <f t="shared" si="312"/>
        <v>2.0150000000000001E-2</v>
      </c>
      <c r="AO1027" s="36">
        <f t="shared" si="313"/>
        <v>-64754.525694444441</v>
      </c>
      <c r="AP1027" s="37">
        <f t="shared" ref="AP1027:AP1090" si="315">AI1027</f>
        <v>-53012.99791666666</v>
      </c>
      <c r="AQ1027" s="36">
        <f t="shared" si="314"/>
        <v>-41271.470138888886</v>
      </c>
      <c r="AT1027" s="10"/>
      <c r="BU1027" s="1"/>
      <c r="CC1027" s="11"/>
      <c r="CD1027" s="11"/>
    </row>
    <row r="1028" spans="1:82" ht="15" customHeight="1" x14ac:dyDescent="0.25">
      <c r="A1028">
        <v>30838</v>
      </c>
      <c r="B1028" t="s">
        <v>1029</v>
      </c>
      <c r="C1028" t="s">
        <v>1030</v>
      </c>
      <c r="D1028">
        <v>31086</v>
      </c>
      <c r="E1028" t="s">
        <v>127</v>
      </c>
      <c r="F1028" t="s">
        <v>3</v>
      </c>
      <c r="G1028" t="s">
        <v>4</v>
      </c>
      <c r="H1028" t="s">
        <v>5</v>
      </c>
      <c r="I1028" s="1"/>
      <c r="J1028" s="1">
        <v>44931</v>
      </c>
      <c r="K1028" s="1">
        <v>44962</v>
      </c>
      <c r="L1028" s="1">
        <v>44962</v>
      </c>
      <c r="M1028" s="2">
        <v>11091463.300000001</v>
      </c>
      <c r="N1028" t="s">
        <v>6</v>
      </c>
      <c r="O1028">
        <v>1.6899999999999998E-2</v>
      </c>
      <c r="P1028" t="s">
        <v>8</v>
      </c>
      <c r="Q1028" s="4"/>
      <c r="R1028" s="1">
        <v>44962</v>
      </c>
      <c r="S1028" s="1">
        <v>44931</v>
      </c>
      <c r="T1028" s="1">
        <v>44962</v>
      </c>
      <c r="U1028" s="1">
        <v>44962</v>
      </c>
      <c r="V1028" s="5">
        <v>8.611111111111111E-2</v>
      </c>
      <c r="W1028">
        <v>31</v>
      </c>
      <c r="X1028" s="6">
        <v>0</v>
      </c>
      <c r="Y1028" s="6">
        <v>0</v>
      </c>
      <c r="Z1028" s="6">
        <v>-16141.160063527777</v>
      </c>
      <c r="AA1028" s="6">
        <v>-16141.160063527777</v>
      </c>
      <c r="AB1028">
        <v>0</v>
      </c>
      <c r="AC1028">
        <v>0</v>
      </c>
      <c r="AD1028" s="7">
        <v>11091463.300000001</v>
      </c>
      <c r="AE1028" s="13">
        <v>1.6899999999999998E-2</v>
      </c>
      <c r="AF1028" s="8">
        <v>0</v>
      </c>
      <c r="AG1028" s="6">
        <v>0</v>
      </c>
      <c r="AH1028" s="6">
        <v>0</v>
      </c>
      <c r="AI1028" s="9">
        <v>-16141.160063527777</v>
      </c>
      <c r="AJ1028" t="s">
        <v>6</v>
      </c>
      <c r="AO1028" s="9">
        <f t="shared" ref="AO1028:AO1033" si="316">AI1028</f>
        <v>-16141.160063527777</v>
      </c>
      <c r="AP1028" s="37">
        <f t="shared" si="315"/>
        <v>-16141.160063527777</v>
      </c>
      <c r="AQ1028" s="9">
        <f t="shared" ref="AQ1028:AQ1033" si="317">AI1028</f>
        <v>-16141.160063527777</v>
      </c>
      <c r="AT1028" s="10"/>
      <c r="BU1028" s="1"/>
      <c r="CC1028" s="11"/>
      <c r="CD1028" s="11"/>
    </row>
    <row r="1029" spans="1:82" ht="15" customHeight="1" x14ac:dyDescent="0.25">
      <c r="A1029">
        <v>30839</v>
      </c>
      <c r="B1029" t="s">
        <v>1029</v>
      </c>
      <c r="C1029" t="s">
        <v>1030</v>
      </c>
      <c r="D1029">
        <v>31086</v>
      </c>
      <c r="E1029" t="s">
        <v>127</v>
      </c>
      <c r="F1029" t="s">
        <v>3</v>
      </c>
      <c r="G1029" t="s">
        <v>4</v>
      </c>
      <c r="H1029" t="s">
        <v>5</v>
      </c>
      <c r="I1029" s="1"/>
      <c r="J1029" s="1">
        <v>44962</v>
      </c>
      <c r="K1029" s="1">
        <v>44990</v>
      </c>
      <c r="L1029" s="1">
        <v>44990</v>
      </c>
      <c r="M1029" s="2">
        <v>11015047.369999999</v>
      </c>
      <c r="N1029" t="s">
        <v>6</v>
      </c>
      <c r="O1029">
        <v>1.6899999999999998E-2</v>
      </c>
      <c r="P1029" t="s">
        <v>8</v>
      </c>
      <c r="Q1029" s="4"/>
      <c r="R1029" s="1">
        <v>44990</v>
      </c>
      <c r="S1029" s="1">
        <v>44962</v>
      </c>
      <c r="T1029" s="1">
        <v>44990</v>
      </c>
      <c r="U1029" s="1">
        <v>44990</v>
      </c>
      <c r="V1029" s="5">
        <v>7.7777777777777779E-2</v>
      </c>
      <c r="W1029">
        <v>28</v>
      </c>
      <c r="X1029" s="6">
        <v>0</v>
      </c>
      <c r="Y1029" s="6">
        <v>0</v>
      </c>
      <c r="Z1029" s="6">
        <v>-14478.667820788887</v>
      </c>
      <c r="AA1029" s="6">
        <v>-14478.667820788887</v>
      </c>
      <c r="AB1029">
        <v>0</v>
      </c>
      <c r="AC1029">
        <v>0</v>
      </c>
      <c r="AD1029" s="7">
        <v>11015047.369999999</v>
      </c>
      <c r="AE1029" s="13">
        <v>1.6899999999999998E-2</v>
      </c>
      <c r="AF1029" s="8">
        <v>0</v>
      </c>
      <c r="AG1029" s="6">
        <v>0</v>
      </c>
      <c r="AH1029" s="6">
        <v>0</v>
      </c>
      <c r="AI1029" s="9">
        <v>-14478.667820788887</v>
      </c>
      <c r="AJ1029" t="s">
        <v>6</v>
      </c>
      <c r="AO1029" s="9">
        <f t="shared" si="316"/>
        <v>-14478.667820788887</v>
      </c>
      <c r="AP1029" s="37">
        <f t="shared" si="315"/>
        <v>-14478.667820788887</v>
      </c>
      <c r="AQ1029" s="9">
        <f t="shared" si="317"/>
        <v>-14478.667820788887</v>
      </c>
      <c r="AT1029" s="10"/>
      <c r="BU1029" s="1"/>
      <c r="CC1029" s="11"/>
      <c r="CD1029" s="11"/>
    </row>
    <row r="1030" spans="1:82" ht="15" customHeight="1" x14ac:dyDescent="0.25">
      <c r="A1030">
        <v>30840</v>
      </c>
      <c r="B1030" t="s">
        <v>1029</v>
      </c>
      <c r="C1030" t="s">
        <v>1030</v>
      </c>
      <c r="D1030">
        <v>31086</v>
      </c>
      <c r="E1030" t="s">
        <v>127</v>
      </c>
      <c r="F1030" t="s">
        <v>3</v>
      </c>
      <c r="G1030" t="s">
        <v>4</v>
      </c>
      <c r="H1030" t="s">
        <v>5</v>
      </c>
      <c r="I1030" s="1"/>
      <c r="J1030" s="1">
        <v>44990</v>
      </c>
      <c r="K1030" s="1">
        <v>45021</v>
      </c>
      <c r="L1030" s="1">
        <v>45021</v>
      </c>
      <c r="M1030" s="2">
        <v>10938522.33</v>
      </c>
      <c r="N1030" t="s">
        <v>6</v>
      </c>
      <c r="O1030">
        <v>1.6899999999999998E-2</v>
      </c>
      <c r="P1030" t="s">
        <v>8</v>
      </c>
      <c r="Q1030" s="4"/>
      <c r="R1030" s="1">
        <v>45021</v>
      </c>
      <c r="S1030" s="1">
        <v>44990</v>
      </c>
      <c r="T1030" s="1">
        <v>45021</v>
      </c>
      <c r="U1030" s="1">
        <v>45021</v>
      </c>
      <c r="V1030" s="5">
        <v>8.611111111111111E-2</v>
      </c>
      <c r="W1030">
        <v>31</v>
      </c>
      <c r="X1030" s="6">
        <v>0</v>
      </c>
      <c r="Y1030" s="6">
        <v>0</v>
      </c>
      <c r="Z1030" s="6">
        <v>-15918.588468574999</v>
      </c>
      <c r="AA1030" s="6">
        <v>-15918.588468574999</v>
      </c>
      <c r="AB1030">
        <v>0</v>
      </c>
      <c r="AC1030">
        <v>0</v>
      </c>
      <c r="AD1030" s="7">
        <v>10938522.33</v>
      </c>
      <c r="AE1030" s="13">
        <v>1.6899999999999998E-2</v>
      </c>
      <c r="AF1030" s="8">
        <v>0</v>
      </c>
      <c r="AG1030" s="6">
        <v>0</v>
      </c>
      <c r="AH1030" s="6">
        <v>0</v>
      </c>
      <c r="AI1030" s="9">
        <v>-15918.588468574999</v>
      </c>
      <c r="AJ1030" t="s">
        <v>6</v>
      </c>
      <c r="AO1030" s="9">
        <f t="shared" si="316"/>
        <v>-15918.588468574999</v>
      </c>
      <c r="AP1030" s="37">
        <f t="shared" si="315"/>
        <v>-15918.588468574999</v>
      </c>
      <c r="AQ1030" s="9">
        <f t="shared" si="317"/>
        <v>-15918.588468574999</v>
      </c>
      <c r="AT1030" s="10"/>
      <c r="BU1030" s="1"/>
      <c r="CC1030" s="11"/>
      <c r="CD1030" s="11"/>
    </row>
    <row r="1031" spans="1:82" ht="15" customHeight="1" x14ac:dyDescent="0.25">
      <c r="A1031">
        <v>30841</v>
      </c>
      <c r="B1031" t="s">
        <v>1029</v>
      </c>
      <c r="C1031" t="s">
        <v>1030</v>
      </c>
      <c r="D1031">
        <v>31086</v>
      </c>
      <c r="E1031" t="s">
        <v>127</v>
      </c>
      <c r="F1031" t="s">
        <v>3</v>
      </c>
      <c r="G1031" t="s">
        <v>4</v>
      </c>
      <c r="H1031" t="s">
        <v>5</v>
      </c>
      <c r="I1031" s="1"/>
      <c r="J1031" s="1">
        <v>45021</v>
      </c>
      <c r="K1031" s="1">
        <v>45051</v>
      </c>
      <c r="L1031" s="1">
        <v>45051</v>
      </c>
      <c r="M1031" s="2">
        <v>10861888.01</v>
      </c>
      <c r="N1031" t="s">
        <v>6</v>
      </c>
      <c r="O1031">
        <v>1.6899999999999998E-2</v>
      </c>
      <c r="P1031" t="s">
        <v>8</v>
      </c>
      <c r="Q1031" s="4"/>
      <c r="R1031" s="1">
        <v>45051</v>
      </c>
      <c r="S1031" s="1">
        <v>45021</v>
      </c>
      <c r="T1031" s="1">
        <v>45051</v>
      </c>
      <c r="U1031" s="1">
        <v>45051</v>
      </c>
      <c r="V1031" s="5">
        <v>8.3333333333333329E-2</v>
      </c>
      <c r="W1031">
        <v>30</v>
      </c>
      <c r="X1031" s="6">
        <v>0</v>
      </c>
      <c r="Y1031" s="6">
        <v>0</v>
      </c>
      <c r="Z1031" s="6">
        <v>-15297.158947416663</v>
      </c>
      <c r="AA1031" s="6">
        <v>-15297.158947416663</v>
      </c>
      <c r="AB1031">
        <v>0</v>
      </c>
      <c r="AC1031">
        <v>0</v>
      </c>
      <c r="AD1031" s="7">
        <v>10861888.01</v>
      </c>
      <c r="AE1031" s="13">
        <v>1.6899999999999998E-2</v>
      </c>
      <c r="AF1031" s="8">
        <v>0</v>
      </c>
      <c r="AG1031" s="6">
        <v>0</v>
      </c>
      <c r="AH1031" s="6">
        <v>0</v>
      </c>
      <c r="AI1031" s="9">
        <v>-15297.158947416663</v>
      </c>
      <c r="AJ1031" t="s">
        <v>6</v>
      </c>
      <c r="AO1031" s="9">
        <f t="shared" si="316"/>
        <v>-15297.158947416663</v>
      </c>
      <c r="AP1031" s="37">
        <f t="shared" si="315"/>
        <v>-15297.158947416663</v>
      </c>
      <c r="AQ1031" s="9">
        <f t="shared" si="317"/>
        <v>-15297.158947416663</v>
      </c>
      <c r="AT1031" s="10"/>
      <c r="BU1031" s="1"/>
      <c r="CC1031" s="11"/>
      <c r="CD1031" s="11"/>
    </row>
    <row r="1032" spans="1:82" ht="15" customHeight="1" x14ac:dyDescent="0.25">
      <c r="A1032">
        <v>30842</v>
      </c>
      <c r="B1032" t="s">
        <v>1029</v>
      </c>
      <c r="C1032" t="s">
        <v>1030</v>
      </c>
      <c r="D1032">
        <v>31086</v>
      </c>
      <c r="E1032" t="s">
        <v>127</v>
      </c>
      <c r="F1032" t="s">
        <v>3</v>
      </c>
      <c r="G1032" t="s">
        <v>4</v>
      </c>
      <c r="H1032" t="s">
        <v>5</v>
      </c>
      <c r="I1032" s="1"/>
      <c r="J1032" s="1">
        <v>45051</v>
      </c>
      <c r="K1032" s="1">
        <v>45082</v>
      </c>
      <c r="L1032" s="1">
        <v>45082</v>
      </c>
      <c r="M1032" s="2">
        <v>10785144.279999999</v>
      </c>
      <c r="N1032" t="s">
        <v>6</v>
      </c>
      <c r="O1032">
        <v>1.6899999999999998E-2</v>
      </c>
      <c r="P1032" t="s">
        <v>8</v>
      </c>
      <c r="Q1032" s="4"/>
      <c r="R1032" s="1">
        <v>45082</v>
      </c>
      <c r="S1032" s="1">
        <v>45051</v>
      </c>
      <c r="T1032" s="1">
        <v>45082</v>
      </c>
      <c r="U1032" s="1">
        <v>45082</v>
      </c>
      <c r="V1032" s="5">
        <v>8.611111111111111E-2</v>
      </c>
      <c r="W1032">
        <v>31</v>
      </c>
      <c r="X1032" s="6">
        <v>0</v>
      </c>
      <c r="Y1032" s="6">
        <v>0</v>
      </c>
      <c r="Z1032" s="6">
        <v>-15695.380800811108</v>
      </c>
      <c r="AA1032" s="6">
        <v>-15695.380800811108</v>
      </c>
      <c r="AB1032">
        <v>0</v>
      </c>
      <c r="AC1032">
        <v>0</v>
      </c>
      <c r="AD1032" s="7">
        <v>10785144.279999999</v>
      </c>
      <c r="AE1032" s="13">
        <v>1.6899999999999998E-2</v>
      </c>
      <c r="AF1032" s="8">
        <v>0</v>
      </c>
      <c r="AG1032" s="6">
        <v>0</v>
      </c>
      <c r="AH1032" s="6">
        <v>0</v>
      </c>
      <c r="AI1032" s="9">
        <v>-15695.380800811108</v>
      </c>
      <c r="AJ1032" t="s">
        <v>6</v>
      </c>
      <c r="AO1032" s="9">
        <f t="shared" si="316"/>
        <v>-15695.380800811108</v>
      </c>
      <c r="AP1032" s="37">
        <f t="shared" si="315"/>
        <v>-15695.380800811108</v>
      </c>
      <c r="AQ1032" s="9">
        <f t="shared" si="317"/>
        <v>-15695.380800811108</v>
      </c>
      <c r="AT1032" s="10"/>
      <c r="BU1032" s="1"/>
      <c r="CC1032" s="11"/>
      <c r="CD1032" s="11"/>
    </row>
    <row r="1033" spans="1:82" ht="15" customHeight="1" x14ac:dyDescent="0.25">
      <c r="A1033">
        <v>30975</v>
      </c>
      <c r="B1033" t="s">
        <v>1031</v>
      </c>
      <c r="C1033" t="s">
        <v>1032</v>
      </c>
      <c r="D1033">
        <v>31087</v>
      </c>
      <c r="E1033" t="s">
        <v>127</v>
      </c>
      <c r="F1033" t="s">
        <v>3</v>
      </c>
      <c r="G1033" t="s">
        <v>4</v>
      </c>
      <c r="H1033" t="s">
        <v>829</v>
      </c>
      <c r="I1033" s="1"/>
      <c r="J1033" s="1">
        <v>45016</v>
      </c>
      <c r="K1033" s="1">
        <v>45107</v>
      </c>
      <c r="L1033" s="1">
        <v>45107</v>
      </c>
      <c r="M1033" s="2">
        <v>15000000</v>
      </c>
      <c r="N1033" t="s">
        <v>6</v>
      </c>
      <c r="O1033">
        <v>2.1999999999999999E-2</v>
      </c>
      <c r="P1033" t="s">
        <v>8</v>
      </c>
      <c r="Q1033" s="4"/>
      <c r="R1033" s="1">
        <v>45107</v>
      </c>
      <c r="S1033" s="1">
        <v>45016</v>
      </c>
      <c r="T1033" s="1">
        <v>45107</v>
      </c>
      <c r="U1033" s="1">
        <v>45107</v>
      </c>
      <c r="V1033" s="5">
        <v>0.25277777777777777</v>
      </c>
      <c r="W1033">
        <v>91</v>
      </c>
      <c r="X1033" s="6">
        <v>0</v>
      </c>
      <c r="Y1033" s="6">
        <v>0</v>
      </c>
      <c r="Z1033" s="6">
        <v>-83416.666666666657</v>
      </c>
      <c r="AA1033" s="6">
        <v>-83416.666666666657</v>
      </c>
      <c r="AB1033">
        <v>0</v>
      </c>
      <c r="AC1033">
        <v>0</v>
      </c>
      <c r="AD1033" s="7">
        <v>15000000</v>
      </c>
      <c r="AE1033" s="13">
        <v>2.1999999999999999E-2</v>
      </c>
      <c r="AF1033" s="8">
        <v>0</v>
      </c>
      <c r="AG1033" s="6">
        <v>0</v>
      </c>
      <c r="AH1033" s="6">
        <v>0</v>
      </c>
      <c r="AI1033" s="9">
        <v>-83416.666666666657</v>
      </c>
      <c r="AJ1033" t="s">
        <v>6</v>
      </c>
      <c r="AO1033" s="9">
        <f t="shared" si="316"/>
        <v>-83416.666666666657</v>
      </c>
      <c r="AP1033" s="37">
        <f t="shared" si="315"/>
        <v>-83416.666666666657</v>
      </c>
      <c r="AQ1033" s="9">
        <f t="shared" si="317"/>
        <v>-83416.666666666657</v>
      </c>
      <c r="AT1033" s="10"/>
      <c r="BU1033" s="1"/>
      <c r="CC1033" s="11"/>
      <c r="CD1033" s="11"/>
    </row>
    <row r="1034" spans="1:82" ht="15" customHeight="1" x14ac:dyDescent="0.25">
      <c r="A1034">
        <v>31035</v>
      </c>
      <c r="B1034" t="s">
        <v>1552</v>
      </c>
      <c r="C1034" t="s">
        <v>1553</v>
      </c>
      <c r="D1034">
        <v>31093</v>
      </c>
      <c r="E1034" t="s">
        <v>2</v>
      </c>
      <c r="F1034" t="s">
        <v>3</v>
      </c>
      <c r="G1034" t="s">
        <v>4</v>
      </c>
      <c r="H1034" t="s">
        <v>736</v>
      </c>
      <c r="I1034" s="1">
        <v>44924</v>
      </c>
      <c r="J1034" s="1">
        <v>44929</v>
      </c>
      <c r="K1034" s="1">
        <v>44959</v>
      </c>
      <c r="L1034" s="1">
        <v>44959</v>
      </c>
      <c r="M1034" s="2">
        <v>23400002</v>
      </c>
      <c r="N1034" t="s">
        <v>6</v>
      </c>
      <c r="O1034" t="s">
        <v>7</v>
      </c>
      <c r="P1034" t="s">
        <v>8</v>
      </c>
      <c r="Q1034" s="4">
        <v>2.8000000000000001E-2</v>
      </c>
      <c r="R1034" s="1">
        <v>44924</v>
      </c>
      <c r="S1034" s="1">
        <v>44929</v>
      </c>
      <c r="T1034" s="1">
        <v>44959</v>
      </c>
      <c r="U1034" s="1">
        <v>44959</v>
      </c>
      <c r="V1034" s="5">
        <v>8.3333333333333329E-2</v>
      </c>
      <c r="W1034">
        <v>30</v>
      </c>
      <c r="X1034" s="6">
        <v>0</v>
      </c>
      <c r="Y1034" s="6">
        <v>0</v>
      </c>
      <c r="Z1034" s="6">
        <v>-42588.003640000003</v>
      </c>
      <c r="AA1034" s="6">
        <v>-42588.003640000003</v>
      </c>
      <c r="AB1034">
        <v>0</v>
      </c>
      <c r="AC1034">
        <v>0</v>
      </c>
      <c r="AD1034" s="7">
        <v>23400002</v>
      </c>
      <c r="AE1034" s="13">
        <v>2.1840000000000002E-2</v>
      </c>
      <c r="AF1034" s="8">
        <v>2.8000000000000001E-2</v>
      </c>
      <c r="AG1034" s="6">
        <v>0</v>
      </c>
      <c r="AH1034" s="6">
        <v>-54600.00466666666</v>
      </c>
      <c r="AI1034" s="9">
        <v>-97188.008306666656</v>
      </c>
      <c r="AJ1034" t="s">
        <v>6</v>
      </c>
      <c r="AK1034">
        <f t="shared" ref="AK1034:AK1037" si="318">VLOOKUP(I1034,$AR$3:$AS$604,2,FALSE)</f>
        <v>2.1840000000000002</v>
      </c>
      <c r="AL1034" s="8">
        <f t="shared" ref="AL1034:AL1037" si="319">AK1034/100+$AT$1</f>
        <v>3.184E-2</v>
      </c>
      <c r="AM1034" s="35">
        <f t="shared" ref="AM1034:AM1037" si="320">AK1034/100-$AT$1</f>
        <v>1.1840000000000002E-2</v>
      </c>
      <c r="AN1034" s="4">
        <f t="shared" ref="AN1034:AN1037" si="321">IF(AND(RIGHT(O1034,3)="Max",AM1034&lt;0%),0%,AM1034)</f>
        <v>1.1840000000000002E-2</v>
      </c>
      <c r="AO1034" s="36">
        <f t="shared" ref="AO1034:AO1037" si="322">-(((AL1034+AF1034)*AD1034*V1034))</f>
        <v>-116688.00997333333</v>
      </c>
      <c r="AP1034" s="37">
        <f t="shared" si="315"/>
        <v>-97188.008306666656</v>
      </c>
      <c r="AQ1034" s="36">
        <f t="shared" ref="AQ1034:AQ1037" si="323">-(((AN1034+AF1034)*AD1034*V1034))</f>
        <v>-77688.006639999992</v>
      </c>
      <c r="AT1034" s="10"/>
      <c r="BU1034" s="1"/>
      <c r="CC1034" s="11"/>
      <c r="CD1034" s="11"/>
    </row>
    <row r="1035" spans="1:82" ht="15" customHeight="1" x14ac:dyDescent="0.25">
      <c r="A1035">
        <v>31043</v>
      </c>
      <c r="B1035" t="s">
        <v>1035</v>
      </c>
      <c r="C1035" t="s">
        <v>1036</v>
      </c>
      <c r="D1035">
        <v>31094</v>
      </c>
      <c r="E1035" t="s">
        <v>2</v>
      </c>
      <c r="F1035" t="s">
        <v>3</v>
      </c>
      <c r="G1035" t="s">
        <v>4</v>
      </c>
      <c r="H1035" t="s">
        <v>342</v>
      </c>
      <c r="I1035" s="1">
        <v>45014</v>
      </c>
      <c r="J1035" s="1">
        <v>45016</v>
      </c>
      <c r="K1035" s="1">
        <v>45107</v>
      </c>
      <c r="L1035" s="1">
        <v>45044</v>
      </c>
      <c r="M1035" s="2">
        <v>8393749</v>
      </c>
      <c r="N1035" t="s">
        <v>6</v>
      </c>
      <c r="O1035" t="s">
        <v>7</v>
      </c>
      <c r="P1035" t="s">
        <v>8</v>
      </c>
      <c r="Q1035" s="4"/>
      <c r="R1035" s="1">
        <v>45014</v>
      </c>
      <c r="S1035" s="1">
        <v>45016</v>
      </c>
      <c r="T1035" s="1">
        <v>45107</v>
      </c>
      <c r="U1035" s="1">
        <v>45044</v>
      </c>
      <c r="V1035" s="5">
        <v>0.25277777777777777</v>
      </c>
      <c r="W1035">
        <v>91</v>
      </c>
      <c r="X1035" s="6">
        <v>0</v>
      </c>
      <c r="Y1035" s="6">
        <v>0</v>
      </c>
      <c r="Z1035" s="6">
        <v>-63970.859566249994</v>
      </c>
      <c r="AA1035" s="6">
        <v>-63970.859566249994</v>
      </c>
      <c r="AB1035">
        <v>0</v>
      </c>
      <c r="AC1035">
        <v>0</v>
      </c>
      <c r="AD1035" s="7">
        <v>8393749</v>
      </c>
      <c r="AE1035" s="13">
        <v>3.015E-2</v>
      </c>
      <c r="AF1035" s="8">
        <v>0</v>
      </c>
      <c r="AG1035" s="6">
        <v>0</v>
      </c>
      <c r="AH1035" s="6">
        <v>0</v>
      </c>
      <c r="AI1035" s="9">
        <v>-63970.859566249994</v>
      </c>
      <c r="AJ1035" t="s">
        <v>6</v>
      </c>
      <c r="AK1035">
        <f t="shared" si="318"/>
        <v>3.0150000000000001</v>
      </c>
      <c r="AL1035" s="8">
        <f t="shared" si="319"/>
        <v>4.0149999999999998E-2</v>
      </c>
      <c r="AM1035" s="35">
        <f t="shared" si="320"/>
        <v>2.0150000000000001E-2</v>
      </c>
      <c r="AN1035" s="4">
        <f t="shared" si="321"/>
        <v>2.0150000000000001E-2</v>
      </c>
      <c r="AO1035" s="36">
        <f t="shared" si="322"/>
        <v>-85188.391760694431</v>
      </c>
      <c r="AP1035" s="37">
        <f t="shared" si="315"/>
        <v>-63970.859566249994</v>
      </c>
      <c r="AQ1035" s="36">
        <f t="shared" si="323"/>
        <v>-42753.327371805557</v>
      </c>
      <c r="AT1035" s="10"/>
      <c r="BU1035" s="1"/>
      <c r="CC1035" s="11"/>
      <c r="CD1035" s="11"/>
    </row>
    <row r="1036" spans="1:82" ht="15" customHeight="1" x14ac:dyDescent="0.25">
      <c r="A1036">
        <v>31044</v>
      </c>
      <c r="B1036" t="s">
        <v>1035</v>
      </c>
      <c r="C1036" t="s">
        <v>1036</v>
      </c>
      <c r="D1036">
        <v>31094</v>
      </c>
      <c r="E1036" t="s">
        <v>2</v>
      </c>
      <c r="F1036" t="s">
        <v>3</v>
      </c>
      <c r="G1036" t="s">
        <v>4</v>
      </c>
      <c r="H1036" t="s">
        <v>342</v>
      </c>
      <c r="I1036" s="1">
        <v>45014</v>
      </c>
      <c r="J1036" s="1">
        <v>45016</v>
      </c>
      <c r="K1036" s="1">
        <v>45107</v>
      </c>
      <c r="L1036" s="1">
        <v>45077</v>
      </c>
      <c r="M1036" s="2">
        <v>8358332</v>
      </c>
      <c r="N1036" t="s">
        <v>6</v>
      </c>
      <c r="O1036" t="s">
        <v>7</v>
      </c>
      <c r="P1036" t="s">
        <v>8</v>
      </c>
      <c r="Q1036" s="4"/>
      <c r="R1036" s="1">
        <v>45014</v>
      </c>
      <c r="S1036" s="1">
        <v>45016</v>
      </c>
      <c r="T1036" s="1">
        <v>45107</v>
      </c>
      <c r="U1036" s="1">
        <v>45077</v>
      </c>
      <c r="V1036" s="5">
        <v>0.25277777777777777</v>
      </c>
      <c r="W1036">
        <v>91</v>
      </c>
      <c r="X1036" s="6">
        <v>0</v>
      </c>
      <c r="Y1036" s="6">
        <v>0</v>
      </c>
      <c r="Z1036" s="6">
        <v>-63700.937754999999</v>
      </c>
      <c r="AA1036" s="6">
        <v>-63700.937754999999</v>
      </c>
      <c r="AB1036">
        <v>0</v>
      </c>
      <c r="AC1036">
        <v>0</v>
      </c>
      <c r="AD1036" s="7">
        <v>8358332</v>
      </c>
      <c r="AE1036" s="13">
        <v>3.015E-2</v>
      </c>
      <c r="AF1036" s="8">
        <v>0</v>
      </c>
      <c r="AG1036" s="6">
        <v>0</v>
      </c>
      <c r="AH1036" s="6">
        <v>0</v>
      </c>
      <c r="AI1036" s="9">
        <v>-63700.937754999999</v>
      </c>
      <c r="AJ1036" t="s">
        <v>6</v>
      </c>
      <c r="AK1036">
        <f t="shared" si="318"/>
        <v>3.0150000000000001</v>
      </c>
      <c r="AL1036" s="8">
        <f t="shared" si="319"/>
        <v>4.0149999999999998E-2</v>
      </c>
      <c r="AM1036" s="35">
        <f t="shared" si="320"/>
        <v>2.0150000000000001E-2</v>
      </c>
      <c r="AN1036" s="4">
        <f t="shared" si="321"/>
        <v>2.0150000000000001E-2</v>
      </c>
      <c r="AO1036" s="36">
        <f t="shared" si="322"/>
        <v>-84828.943643888881</v>
      </c>
      <c r="AP1036" s="37">
        <f t="shared" si="315"/>
        <v>-63700.937754999999</v>
      </c>
      <c r="AQ1036" s="36">
        <f t="shared" si="323"/>
        <v>-42572.93186611111</v>
      </c>
      <c r="AT1036" s="10"/>
      <c r="BU1036" s="1"/>
      <c r="CC1036" s="11"/>
      <c r="CD1036" s="11"/>
    </row>
    <row r="1037" spans="1:82" ht="15" customHeight="1" x14ac:dyDescent="0.25">
      <c r="A1037">
        <v>31045</v>
      </c>
      <c r="B1037" t="s">
        <v>1035</v>
      </c>
      <c r="C1037" t="s">
        <v>1036</v>
      </c>
      <c r="D1037">
        <v>31094</v>
      </c>
      <c r="E1037" t="s">
        <v>2</v>
      </c>
      <c r="F1037" t="s">
        <v>3</v>
      </c>
      <c r="G1037" t="s">
        <v>4</v>
      </c>
      <c r="H1037" t="s">
        <v>342</v>
      </c>
      <c r="I1037" s="1">
        <v>45014</v>
      </c>
      <c r="J1037" s="1">
        <v>45016</v>
      </c>
      <c r="K1037" s="1">
        <v>45107</v>
      </c>
      <c r="L1037" s="1">
        <v>45107</v>
      </c>
      <c r="M1037" s="2">
        <v>8322915</v>
      </c>
      <c r="N1037" t="s">
        <v>6</v>
      </c>
      <c r="O1037" t="s">
        <v>7</v>
      </c>
      <c r="P1037" t="s">
        <v>8</v>
      </c>
      <c r="Q1037" s="4"/>
      <c r="R1037" s="1">
        <v>45014</v>
      </c>
      <c r="S1037" s="1">
        <v>45016</v>
      </c>
      <c r="T1037" s="1">
        <v>45107</v>
      </c>
      <c r="U1037" s="1">
        <v>45107</v>
      </c>
      <c r="V1037" s="5">
        <v>0.25277777777777777</v>
      </c>
      <c r="W1037">
        <v>91</v>
      </c>
      <c r="X1037" s="6">
        <v>0</v>
      </c>
      <c r="Y1037" s="6">
        <v>0</v>
      </c>
      <c r="Z1037" s="6">
        <v>-63431.015943749997</v>
      </c>
      <c r="AA1037" s="6">
        <v>-63431.015943749997</v>
      </c>
      <c r="AB1037">
        <v>0</v>
      </c>
      <c r="AC1037">
        <v>0</v>
      </c>
      <c r="AD1037" s="7">
        <v>8322915</v>
      </c>
      <c r="AE1037" s="13">
        <v>3.015E-2</v>
      </c>
      <c r="AF1037" s="8">
        <v>0</v>
      </c>
      <c r="AG1037" s="6">
        <v>0</v>
      </c>
      <c r="AH1037" s="6">
        <v>0</v>
      </c>
      <c r="AI1037" s="9">
        <v>-63431.015943749997</v>
      </c>
      <c r="AJ1037" t="s">
        <v>6</v>
      </c>
      <c r="AK1037">
        <f t="shared" si="318"/>
        <v>3.0150000000000001</v>
      </c>
      <c r="AL1037" s="8">
        <f t="shared" si="319"/>
        <v>4.0149999999999998E-2</v>
      </c>
      <c r="AM1037" s="35">
        <f t="shared" si="320"/>
        <v>2.0150000000000001E-2</v>
      </c>
      <c r="AN1037" s="4">
        <f t="shared" si="321"/>
        <v>2.0150000000000001E-2</v>
      </c>
      <c r="AO1037" s="36">
        <f t="shared" si="322"/>
        <v>-84469.495527083331</v>
      </c>
      <c r="AP1037" s="37">
        <f t="shared" si="315"/>
        <v>-63431.015943749997</v>
      </c>
      <c r="AQ1037" s="36">
        <f t="shared" si="323"/>
        <v>-42392.536360416663</v>
      </c>
      <c r="AT1037" s="10"/>
      <c r="BU1037" s="1"/>
      <c r="CC1037" s="11"/>
      <c r="CD1037" s="11"/>
    </row>
    <row r="1038" spans="1:82" ht="15" customHeight="1" x14ac:dyDescent="0.25">
      <c r="A1038">
        <v>31283</v>
      </c>
      <c r="B1038" t="s">
        <v>1037</v>
      </c>
      <c r="C1038" t="s">
        <v>1038</v>
      </c>
      <c r="D1038">
        <v>31095</v>
      </c>
      <c r="E1038" t="s">
        <v>127</v>
      </c>
      <c r="F1038" t="s">
        <v>3</v>
      </c>
      <c r="G1038" t="s">
        <v>4</v>
      </c>
      <c r="H1038" t="s">
        <v>1039</v>
      </c>
      <c r="I1038" s="1"/>
      <c r="J1038" s="1">
        <v>44927</v>
      </c>
      <c r="K1038" s="1">
        <v>45017</v>
      </c>
      <c r="L1038" s="1">
        <v>45017</v>
      </c>
      <c r="M1038" s="2">
        <v>410188.33</v>
      </c>
      <c r="N1038" t="s">
        <v>6</v>
      </c>
      <c r="O1038">
        <v>2.5999999999999999E-2</v>
      </c>
      <c r="P1038" t="s">
        <v>8</v>
      </c>
      <c r="Q1038" s="4"/>
      <c r="R1038" s="1">
        <v>44958</v>
      </c>
      <c r="S1038" s="1">
        <v>44927</v>
      </c>
      <c r="T1038" s="1">
        <v>45017</v>
      </c>
      <c r="U1038" s="1">
        <v>44958</v>
      </c>
      <c r="V1038" s="5">
        <v>0.25</v>
      </c>
      <c r="W1038">
        <v>90</v>
      </c>
      <c r="X1038" s="6">
        <v>0</v>
      </c>
      <c r="Y1038" s="6">
        <v>0</v>
      </c>
      <c r="Z1038" s="6">
        <v>-2856.668815</v>
      </c>
      <c r="AA1038" s="6">
        <v>-2856.668815</v>
      </c>
      <c r="AB1038">
        <v>0</v>
      </c>
      <c r="AC1038">
        <v>0</v>
      </c>
      <c r="AD1038" s="7">
        <v>439487.51</v>
      </c>
      <c r="AE1038" s="13">
        <v>2.5999999999999999E-2</v>
      </c>
      <c r="AF1038" s="8">
        <v>0</v>
      </c>
      <c r="AG1038" s="6">
        <v>0</v>
      </c>
      <c r="AH1038" s="6">
        <v>0</v>
      </c>
      <c r="AI1038" s="9">
        <v>-2856.668815</v>
      </c>
      <c r="AJ1038" t="s">
        <v>6</v>
      </c>
      <c r="AO1038" s="9">
        <f t="shared" ref="AO1038:AO1040" si="324">AI1038</f>
        <v>-2856.668815</v>
      </c>
      <c r="AP1038" s="37">
        <f t="shared" si="315"/>
        <v>-2856.668815</v>
      </c>
      <c r="AQ1038" s="9">
        <f t="shared" ref="AQ1038:AQ1040" si="325">AI1038</f>
        <v>-2856.668815</v>
      </c>
      <c r="AT1038" s="10"/>
      <c r="BU1038" s="1"/>
      <c r="CC1038" s="11"/>
      <c r="CD1038" s="11"/>
    </row>
    <row r="1039" spans="1:82" ht="15" customHeight="1" x14ac:dyDescent="0.25">
      <c r="A1039">
        <v>31281</v>
      </c>
      <c r="B1039" t="s">
        <v>1037</v>
      </c>
      <c r="C1039" t="s">
        <v>1038</v>
      </c>
      <c r="D1039">
        <v>31095</v>
      </c>
      <c r="E1039" t="s">
        <v>127</v>
      </c>
      <c r="F1039" t="s">
        <v>3</v>
      </c>
      <c r="G1039" t="s">
        <v>4</v>
      </c>
      <c r="H1039" t="s">
        <v>1039</v>
      </c>
      <c r="I1039" s="1"/>
      <c r="J1039" s="1">
        <v>44927</v>
      </c>
      <c r="K1039" s="1">
        <v>45017</v>
      </c>
      <c r="L1039" s="1">
        <v>44958</v>
      </c>
      <c r="M1039" s="2">
        <v>439487.51</v>
      </c>
      <c r="N1039" t="s">
        <v>6</v>
      </c>
      <c r="O1039">
        <v>2.5999999999999999E-2</v>
      </c>
      <c r="P1039" t="s">
        <v>8</v>
      </c>
      <c r="Q1039" s="4"/>
      <c r="R1039" s="1">
        <v>44986</v>
      </c>
      <c r="S1039" s="1">
        <v>44927</v>
      </c>
      <c r="T1039" s="1">
        <v>45017</v>
      </c>
      <c r="U1039" s="1">
        <v>44986</v>
      </c>
      <c r="V1039" s="5">
        <v>0.25</v>
      </c>
      <c r="W1039">
        <v>90</v>
      </c>
      <c r="X1039" s="6">
        <v>0</v>
      </c>
      <c r="Y1039" s="6">
        <v>0</v>
      </c>
      <c r="Z1039" s="6">
        <v>-2761.4464799999996</v>
      </c>
      <c r="AA1039" s="6">
        <v>-2761.4464799999996</v>
      </c>
      <c r="AB1039">
        <v>0</v>
      </c>
      <c r="AC1039">
        <v>0</v>
      </c>
      <c r="AD1039" s="7">
        <v>424837.92</v>
      </c>
      <c r="AE1039" s="13">
        <v>2.5999999999999999E-2</v>
      </c>
      <c r="AF1039" s="8">
        <v>0</v>
      </c>
      <c r="AG1039" s="6">
        <v>0</v>
      </c>
      <c r="AH1039" s="6">
        <v>0</v>
      </c>
      <c r="AI1039" s="9">
        <v>-2761.4464799999996</v>
      </c>
      <c r="AJ1039" t="s">
        <v>6</v>
      </c>
      <c r="AO1039" s="9">
        <f t="shared" si="324"/>
        <v>-2761.4464799999996</v>
      </c>
      <c r="AP1039" s="37">
        <f t="shared" si="315"/>
        <v>-2761.4464799999996</v>
      </c>
      <c r="AQ1039" s="9">
        <f t="shared" si="325"/>
        <v>-2761.4464799999996</v>
      </c>
      <c r="AT1039" s="10"/>
      <c r="BU1039" s="1"/>
      <c r="CC1039" s="11"/>
      <c r="CD1039" s="11"/>
    </row>
    <row r="1040" spans="1:82" ht="15" customHeight="1" x14ac:dyDescent="0.25">
      <c r="A1040">
        <v>31282</v>
      </c>
      <c r="B1040" t="s">
        <v>1037</v>
      </c>
      <c r="C1040" t="s">
        <v>1038</v>
      </c>
      <c r="D1040">
        <v>31095</v>
      </c>
      <c r="E1040" t="s">
        <v>127</v>
      </c>
      <c r="F1040" t="s">
        <v>3</v>
      </c>
      <c r="G1040" t="s">
        <v>4</v>
      </c>
      <c r="H1040" t="s">
        <v>1039</v>
      </c>
      <c r="I1040" s="1"/>
      <c r="J1040" s="1">
        <v>44927</v>
      </c>
      <c r="K1040" s="1">
        <v>45017</v>
      </c>
      <c r="L1040" s="1">
        <v>44986</v>
      </c>
      <c r="M1040" s="2">
        <v>424837.92</v>
      </c>
      <c r="N1040" t="s">
        <v>6</v>
      </c>
      <c r="O1040">
        <v>2.5999999999999999E-2</v>
      </c>
      <c r="P1040" t="s">
        <v>8</v>
      </c>
      <c r="Q1040" s="4"/>
      <c r="R1040" s="1">
        <v>45017</v>
      </c>
      <c r="S1040" s="1">
        <v>44927</v>
      </c>
      <c r="T1040" s="1">
        <v>45017</v>
      </c>
      <c r="U1040" s="1">
        <v>45017</v>
      </c>
      <c r="V1040" s="5">
        <v>0.25</v>
      </c>
      <c r="W1040">
        <v>90</v>
      </c>
      <c r="X1040" s="6">
        <v>0</v>
      </c>
      <c r="Y1040" s="6">
        <v>0</v>
      </c>
      <c r="Z1040" s="6">
        <v>-2666.2241450000001</v>
      </c>
      <c r="AA1040" s="6">
        <v>-2666.2241450000001</v>
      </c>
      <c r="AB1040">
        <v>0</v>
      </c>
      <c r="AC1040">
        <v>0</v>
      </c>
      <c r="AD1040" s="7">
        <v>410188.33</v>
      </c>
      <c r="AE1040" s="13">
        <v>2.5999999999999999E-2</v>
      </c>
      <c r="AF1040" s="8">
        <v>0</v>
      </c>
      <c r="AG1040" s="6">
        <v>0</v>
      </c>
      <c r="AH1040" s="6">
        <v>0</v>
      </c>
      <c r="AI1040" s="9">
        <v>-2666.2241450000001</v>
      </c>
      <c r="AJ1040" t="s">
        <v>6</v>
      </c>
      <c r="AO1040" s="9">
        <f t="shared" si="324"/>
        <v>-2666.2241450000001</v>
      </c>
      <c r="AP1040" s="37">
        <f t="shared" si="315"/>
        <v>-2666.2241450000001</v>
      </c>
      <c r="AQ1040" s="9">
        <f t="shared" si="325"/>
        <v>-2666.2241450000001</v>
      </c>
      <c r="AT1040" s="10"/>
      <c r="BU1040" s="1"/>
      <c r="CC1040" s="11"/>
      <c r="CD1040" s="11"/>
    </row>
    <row r="1041" spans="1:82" ht="15" customHeight="1" x14ac:dyDescent="0.25">
      <c r="A1041">
        <v>31329</v>
      </c>
      <c r="B1041" t="s">
        <v>1040</v>
      </c>
      <c r="C1041" t="s">
        <v>1041</v>
      </c>
      <c r="D1041">
        <v>31100</v>
      </c>
      <c r="E1041" t="s">
        <v>2</v>
      </c>
      <c r="F1041" t="s">
        <v>3</v>
      </c>
      <c r="G1041" t="s">
        <v>4</v>
      </c>
      <c r="H1041" t="s">
        <v>1042</v>
      </c>
      <c r="I1041" s="1">
        <v>44970</v>
      </c>
      <c r="J1041" s="1">
        <v>44972</v>
      </c>
      <c r="K1041" s="1">
        <v>45061</v>
      </c>
      <c r="L1041" s="1">
        <v>45061</v>
      </c>
      <c r="M1041" s="2">
        <v>527848.56999999995</v>
      </c>
      <c r="N1041" t="s">
        <v>6</v>
      </c>
      <c r="O1041" t="s">
        <v>7</v>
      </c>
      <c r="P1041" t="s">
        <v>8</v>
      </c>
      <c r="Q1041" s="4">
        <v>3.4500000000000003E-2</v>
      </c>
      <c r="R1041" s="1">
        <v>44970</v>
      </c>
      <c r="S1041" s="1">
        <v>44972</v>
      </c>
      <c r="T1041" s="1">
        <v>45061</v>
      </c>
      <c r="U1041" s="1">
        <v>45061</v>
      </c>
      <c r="V1041" s="5">
        <v>0.24722222222222223</v>
      </c>
      <c r="W1041">
        <v>89</v>
      </c>
      <c r="X1041" s="6">
        <v>0</v>
      </c>
      <c r="Y1041" s="6">
        <v>0</v>
      </c>
      <c r="Z1041" s="6">
        <v>-3463.3610923727774</v>
      </c>
      <c r="AA1041" s="6">
        <v>-3463.3610923727774</v>
      </c>
      <c r="AB1041">
        <v>0</v>
      </c>
      <c r="AC1041">
        <v>0</v>
      </c>
      <c r="AD1041" s="7">
        <v>527848.56999999995</v>
      </c>
      <c r="AE1041" s="13">
        <v>2.6539999999999998E-2</v>
      </c>
      <c r="AF1041" s="8">
        <v>3.4500000000000003E-2</v>
      </c>
      <c r="AG1041" s="6">
        <v>0</v>
      </c>
      <c r="AH1041" s="6">
        <v>-4502.1084282916672</v>
      </c>
      <c r="AI1041" s="9">
        <v>-7965.4695206644446</v>
      </c>
      <c r="AJ1041" t="s">
        <v>6</v>
      </c>
      <c r="AK1041">
        <f t="shared" ref="AK1041:AK1051" si="326">VLOOKUP(I1041,$AR$3:$AS$604,2,FALSE)</f>
        <v>2.6539999999999999</v>
      </c>
      <c r="AL1041" s="8">
        <f t="shared" ref="AL1041:AL1051" si="327">AK1041/100+$AT$1</f>
        <v>3.6539999999999996E-2</v>
      </c>
      <c r="AM1041" s="35">
        <f t="shared" ref="AM1041:AM1051" si="328">AK1041/100-$AT$1</f>
        <v>1.6539999999999999E-2</v>
      </c>
      <c r="AN1041" s="4">
        <f t="shared" ref="AN1041:AN1051" si="329">IF(AND(RIGHT(O1041,3)="Max",AM1041&lt;0%),0%,AM1041)</f>
        <v>1.6539999999999999E-2</v>
      </c>
      <c r="AO1041" s="36">
        <f t="shared" ref="AO1041:AO1051" si="330">-(((AL1041+AF1041)*AD1041*V1041))</f>
        <v>-9270.4284853866648</v>
      </c>
      <c r="AP1041" s="37">
        <f t="shared" si="315"/>
        <v>-7965.4695206644446</v>
      </c>
      <c r="AQ1041" s="36">
        <f t="shared" ref="AQ1041:AQ1051" si="331">-(((AN1041+AF1041)*AD1041*V1041))</f>
        <v>-6660.5105559422218</v>
      </c>
      <c r="AT1041" s="10"/>
      <c r="BU1041" s="1"/>
      <c r="CC1041" s="11"/>
      <c r="CD1041" s="11"/>
    </row>
    <row r="1042" spans="1:82" ht="15" customHeight="1" x14ac:dyDescent="0.25">
      <c r="A1042">
        <v>31349</v>
      </c>
      <c r="B1042" t="s">
        <v>1043</v>
      </c>
      <c r="C1042" t="s">
        <v>1044</v>
      </c>
      <c r="D1042">
        <v>31101</v>
      </c>
      <c r="E1042" t="s">
        <v>2</v>
      </c>
      <c r="F1042" t="s">
        <v>3</v>
      </c>
      <c r="G1042" t="s">
        <v>4</v>
      </c>
      <c r="H1042" t="s">
        <v>726</v>
      </c>
      <c r="I1042" s="1">
        <v>44924</v>
      </c>
      <c r="J1042" s="1">
        <v>44957</v>
      </c>
      <c r="K1042" s="1">
        <v>44985</v>
      </c>
      <c r="L1042" s="1">
        <v>44985</v>
      </c>
      <c r="M1042" s="2">
        <v>212285.49</v>
      </c>
      <c r="N1042" t="s">
        <v>6</v>
      </c>
      <c r="O1042" t="s">
        <v>7</v>
      </c>
      <c r="P1042" t="s">
        <v>8</v>
      </c>
      <c r="Q1042" s="4">
        <v>1.9E-2</v>
      </c>
      <c r="R1042" s="1">
        <v>44924</v>
      </c>
      <c r="S1042" s="1">
        <v>44957</v>
      </c>
      <c r="T1042" s="1">
        <v>44985</v>
      </c>
      <c r="U1042" s="1">
        <v>44985</v>
      </c>
      <c r="V1042" s="5">
        <v>7.7777777777777779E-2</v>
      </c>
      <c r="W1042">
        <v>28</v>
      </c>
      <c r="X1042" s="6">
        <v>0</v>
      </c>
      <c r="Y1042" s="6">
        <v>0</v>
      </c>
      <c r="Z1042" s="6">
        <v>-360.60228568000002</v>
      </c>
      <c r="AA1042" s="6">
        <v>-360.60228568000002</v>
      </c>
      <c r="AB1042">
        <v>0</v>
      </c>
      <c r="AC1042">
        <v>0</v>
      </c>
      <c r="AD1042" s="7">
        <v>212285.49</v>
      </c>
      <c r="AE1042" s="13">
        <v>2.1840000000000002E-2</v>
      </c>
      <c r="AF1042" s="8">
        <v>1.9E-2</v>
      </c>
      <c r="AG1042" s="6">
        <v>0</v>
      </c>
      <c r="AH1042" s="6">
        <v>-313.71077966666667</v>
      </c>
      <c r="AI1042" s="9">
        <v>-674.31306534666669</v>
      </c>
      <c r="AJ1042" t="s">
        <v>6</v>
      </c>
      <c r="AK1042">
        <f t="shared" si="326"/>
        <v>2.1840000000000002</v>
      </c>
      <c r="AL1042" s="8">
        <f t="shared" si="327"/>
        <v>3.184E-2</v>
      </c>
      <c r="AM1042" s="35">
        <f t="shared" si="328"/>
        <v>1.1840000000000002E-2</v>
      </c>
      <c r="AN1042" s="4">
        <f t="shared" si="329"/>
        <v>1.1840000000000002E-2</v>
      </c>
      <c r="AO1042" s="36">
        <f t="shared" si="330"/>
        <v>-839.42400201333317</v>
      </c>
      <c r="AP1042" s="37">
        <f t="shared" si="315"/>
        <v>-674.31306534666669</v>
      </c>
      <c r="AQ1042" s="36">
        <f t="shared" si="331"/>
        <v>-509.20212867999993</v>
      </c>
      <c r="AT1042" s="10"/>
      <c r="BU1042" s="1"/>
      <c r="CC1042" s="11"/>
      <c r="CD1042" s="11"/>
    </row>
    <row r="1043" spans="1:82" ht="15" customHeight="1" x14ac:dyDescent="0.25">
      <c r="A1043">
        <v>31350</v>
      </c>
      <c r="B1043" t="s">
        <v>1043</v>
      </c>
      <c r="C1043" t="s">
        <v>1044</v>
      </c>
      <c r="D1043">
        <v>31101</v>
      </c>
      <c r="E1043" t="s">
        <v>2</v>
      </c>
      <c r="F1043" t="s">
        <v>3</v>
      </c>
      <c r="G1043" t="s">
        <v>4</v>
      </c>
      <c r="H1043" t="s">
        <v>726</v>
      </c>
      <c r="I1043" s="1">
        <v>44924</v>
      </c>
      <c r="J1043" s="1">
        <v>44985</v>
      </c>
      <c r="K1043" s="1">
        <v>45016</v>
      </c>
      <c r="L1043" s="1">
        <v>45016</v>
      </c>
      <c r="M1043" s="2">
        <v>210783.33</v>
      </c>
      <c r="N1043" t="s">
        <v>6</v>
      </c>
      <c r="O1043" t="s">
        <v>7</v>
      </c>
      <c r="P1043" t="s">
        <v>8</v>
      </c>
      <c r="Q1043" s="4">
        <v>1.9E-2</v>
      </c>
      <c r="R1043" s="1">
        <v>44924</v>
      </c>
      <c r="S1043" s="1">
        <v>44985</v>
      </c>
      <c r="T1043" s="1">
        <v>45016</v>
      </c>
      <c r="U1043" s="1">
        <v>45016</v>
      </c>
      <c r="V1043" s="5">
        <v>8.611111111111111E-2</v>
      </c>
      <c r="W1043">
        <v>31</v>
      </c>
      <c r="X1043" s="6">
        <v>0</v>
      </c>
      <c r="Y1043" s="6">
        <v>0</v>
      </c>
      <c r="Z1043" s="6">
        <v>-396.41318262000004</v>
      </c>
      <c r="AA1043" s="6">
        <v>-396.41318262000004</v>
      </c>
      <c r="AB1043">
        <v>0</v>
      </c>
      <c r="AC1043">
        <v>0</v>
      </c>
      <c r="AD1043" s="7">
        <v>210783.33</v>
      </c>
      <c r="AE1043" s="13">
        <v>2.1840000000000002E-2</v>
      </c>
      <c r="AF1043" s="8">
        <v>1.9E-2</v>
      </c>
      <c r="AG1043" s="6">
        <v>0</v>
      </c>
      <c r="AH1043" s="6">
        <v>-344.86494825</v>
      </c>
      <c r="AI1043" s="9">
        <v>-741.27813087000004</v>
      </c>
      <c r="AJ1043" t="s">
        <v>6</v>
      </c>
      <c r="AK1043">
        <f t="shared" si="326"/>
        <v>2.1840000000000002</v>
      </c>
      <c r="AL1043" s="8">
        <f t="shared" si="327"/>
        <v>3.184E-2</v>
      </c>
      <c r="AM1043" s="35">
        <f t="shared" si="328"/>
        <v>1.1840000000000002E-2</v>
      </c>
      <c r="AN1043" s="4">
        <f t="shared" si="329"/>
        <v>1.1840000000000002E-2</v>
      </c>
      <c r="AO1043" s="36">
        <f t="shared" si="330"/>
        <v>-922.7859983699999</v>
      </c>
      <c r="AP1043" s="37">
        <f t="shared" si="315"/>
        <v>-741.27813087000004</v>
      </c>
      <c r="AQ1043" s="36">
        <f t="shared" si="331"/>
        <v>-559.77026336999995</v>
      </c>
      <c r="AT1043" s="10"/>
      <c r="BU1043" s="1"/>
      <c r="CC1043" s="11"/>
      <c r="CD1043" s="11"/>
    </row>
    <row r="1044" spans="1:82" ht="15" customHeight="1" x14ac:dyDescent="0.25">
      <c r="A1044">
        <v>31351</v>
      </c>
      <c r="B1044" t="s">
        <v>1043</v>
      </c>
      <c r="C1044" t="s">
        <v>1044</v>
      </c>
      <c r="D1044">
        <v>31101</v>
      </c>
      <c r="E1044" t="s">
        <v>2</v>
      </c>
      <c r="F1044" t="s">
        <v>3</v>
      </c>
      <c r="G1044" t="s">
        <v>4</v>
      </c>
      <c r="H1044" t="s">
        <v>726</v>
      </c>
      <c r="I1044" s="1">
        <v>45014</v>
      </c>
      <c r="J1044" s="1">
        <v>45016</v>
      </c>
      <c r="K1044" s="1">
        <v>45046</v>
      </c>
      <c r="L1044" s="1">
        <v>45046</v>
      </c>
      <c r="M1044" s="2">
        <v>209279.25</v>
      </c>
      <c r="N1044" t="s">
        <v>6</v>
      </c>
      <c r="O1044" t="s">
        <v>7</v>
      </c>
      <c r="P1044" t="s">
        <v>8</v>
      </c>
      <c r="Q1044" s="4">
        <v>1.9E-2</v>
      </c>
      <c r="R1044" s="1">
        <v>45014</v>
      </c>
      <c r="S1044" s="1">
        <v>45016</v>
      </c>
      <c r="T1044" s="1">
        <v>45046</v>
      </c>
      <c r="U1044" s="1">
        <v>45046</v>
      </c>
      <c r="V1044" s="5">
        <v>8.3333333333333329E-2</v>
      </c>
      <c r="W1044">
        <v>30</v>
      </c>
      <c r="X1044" s="6">
        <v>0</v>
      </c>
      <c r="Y1044" s="6">
        <v>0</v>
      </c>
      <c r="Z1044" s="6">
        <v>-525.81411562499989</v>
      </c>
      <c r="AA1044" s="6">
        <v>-525.81411562499989</v>
      </c>
      <c r="AB1044">
        <v>0</v>
      </c>
      <c r="AC1044">
        <v>0</v>
      </c>
      <c r="AD1044" s="7">
        <v>209279.25</v>
      </c>
      <c r="AE1044" s="13">
        <v>3.015E-2</v>
      </c>
      <c r="AF1044" s="8">
        <v>1.9E-2</v>
      </c>
      <c r="AG1044" s="6">
        <v>0</v>
      </c>
      <c r="AH1044" s="6">
        <v>-331.3588125</v>
      </c>
      <c r="AI1044" s="9">
        <v>-857.17292812499988</v>
      </c>
      <c r="AJ1044" t="s">
        <v>6</v>
      </c>
      <c r="AK1044">
        <f t="shared" si="326"/>
        <v>3.0150000000000001</v>
      </c>
      <c r="AL1044" s="8">
        <f t="shared" si="327"/>
        <v>4.0149999999999998E-2</v>
      </c>
      <c r="AM1044" s="35">
        <f t="shared" si="328"/>
        <v>2.0150000000000001E-2</v>
      </c>
      <c r="AN1044" s="4">
        <f t="shared" si="329"/>
        <v>2.0150000000000001E-2</v>
      </c>
      <c r="AO1044" s="36">
        <f t="shared" si="330"/>
        <v>-1031.572303125</v>
      </c>
      <c r="AP1044" s="37">
        <f t="shared" si="315"/>
        <v>-857.17292812499988</v>
      </c>
      <c r="AQ1044" s="36">
        <f t="shared" si="331"/>
        <v>-682.77355312500003</v>
      </c>
      <c r="AT1044" s="10"/>
      <c r="BU1044" s="1"/>
      <c r="CC1044" s="11"/>
      <c r="CD1044" s="11"/>
    </row>
    <row r="1045" spans="1:82" ht="15" customHeight="1" x14ac:dyDescent="0.25">
      <c r="A1045">
        <v>31352</v>
      </c>
      <c r="B1045" t="s">
        <v>1043</v>
      </c>
      <c r="C1045" t="s">
        <v>1044</v>
      </c>
      <c r="D1045">
        <v>31101</v>
      </c>
      <c r="E1045" t="s">
        <v>2</v>
      </c>
      <c r="F1045" t="s">
        <v>3</v>
      </c>
      <c r="G1045" t="s">
        <v>4</v>
      </c>
      <c r="H1045" t="s">
        <v>726</v>
      </c>
      <c r="I1045" s="1">
        <v>45014</v>
      </c>
      <c r="J1045" s="1">
        <v>45046</v>
      </c>
      <c r="K1045" s="1">
        <v>45077</v>
      </c>
      <c r="L1045" s="1">
        <v>45077</v>
      </c>
      <c r="M1045" s="2">
        <v>207773.25</v>
      </c>
      <c r="N1045" t="s">
        <v>6</v>
      </c>
      <c r="O1045" t="s">
        <v>7</v>
      </c>
      <c r="P1045" t="s">
        <v>8</v>
      </c>
      <c r="Q1045" s="4">
        <v>1.9E-2</v>
      </c>
      <c r="R1045" s="1">
        <v>45014</v>
      </c>
      <c r="S1045" s="1">
        <v>45046</v>
      </c>
      <c r="T1045" s="1">
        <v>45077</v>
      </c>
      <c r="U1045" s="1">
        <v>45077</v>
      </c>
      <c r="V1045" s="5">
        <v>8.611111111111111E-2</v>
      </c>
      <c r="W1045">
        <v>31</v>
      </c>
      <c r="X1045" s="6">
        <v>0</v>
      </c>
      <c r="Y1045" s="6">
        <v>0</v>
      </c>
      <c r="Z1045" s="6">
        <v>-539.43130031249996</v>
      </c>
      <c r="AA1045" s="6">
        <v>-539.43130031249996</v>
      </c>
      <c r="AB1045">
        <v>0</v>
      </c>
      <c r="AC1045">
        <v>0</v>
      </c>
      <c r="AD1045" s="7">
        <v>207773.25</v>
      </c>
      <c r="AE1045" s="13">
        <v>3.015E-2</v>
      </c>
      <c r="AF1045" s="8">
        <v>1.9E-2</v>
      </c>
      <c r="AG1045" s="6">
        <v>0</v>
      </c>
      <c r="AH1045" s="6">
        <v>-339.94012291666667</v>
      </c>
      <c r="AI1045" s="9">
        <v>-879.37142322916657</v>
      </c>
      <c r="AJ1045" t="s">
        <v>6</v>
      </c>
      <c r="AK1045">
        <f t="shared" si="326"/>
        <v>3.0150000000000001</v>
      </c>
      <c r="AL1045" s="8">
        <f t="shared" si="327"/>
        <v>4.0149999999999998E-2</v>
      </c>
      <c r="AM1045" s="35">
        <f t="shared" si="328"/>
        <v>2.0150000000000001E-2</v>
      </c>
      <c r="AN1045" s="4">
        <f t="shared" si="329"/>
        <v>2.0150000000000001E-2</v>
      </c>
      <c r="AO1045" s="36">
        <f t="shared" si="330"/>
        <v>-1058.2872773958331</v>
      </c>
      <c r="AP1045" s="37">
        <f t="shared" si="315"/>
        <v>-879.37142322916657</v>
      </c>
      <c r="AQ1045" s="36">
        <f t="shared" si="331"/>
        <v>-700.45556906249999</v>
      </c>
      <c r="AT1045" s="10"/>
      <c r="BU1045" s="1"/>
      <c r="CC1045" s="11"/>
      <c r="CD1045" s="11"/>
    </row>
    <row r="1046" spans="1:82" ht="15" customHeight="1" x14ac:dyDescent="0.25">
      <c r="A1046">
        <v>31353</v>
      </c>
      <c r="B1046" t="s">
        <v>1043</v>
      </c>
      <c r="C1046" t="s">
        <v>1044</v>
      </c>
      <c r="D1046">
        <v>31101</v>
      </c>
      <c r="E1046" t="s">
        <v>2</v>
      </c>
      <c r="F1046" t="s">
        <v>3</v>
      </c>
      <c r="G1046" t="s">
        <v>4</v>
      </c>
      <c r="H1046" t="s">
        <v>726</v>
      </c>
      <c r="I1046" s="1">
        <v>45014</v>
      </c>
      <c r="J1046" s="1">
        <v>45077</v>
      </c>
      <c r="K1046" s="1">
        <v>45107</v>
      </c>
      <c r="L1046" s="1">
        <v>45107</v>
      </c>
      <c r="M1046" s="2">
        <v>206265.33</v>
      </c>
      <c r="N1046" t="s">
        <v>6</v>
      </c>
      <c r="O1046" t="s">
        <v>7</v>
      </c>
      <c r="P1046" t="s">
        <v>8</v>
      </c>
      <c r="Q1046" s="4">
        <v>1.9E-2</v>
      </c>
      <c r="R1046" s="1">
        <v>45014</v>
      </c>
      <c r="S1046" s="1">
        <v>45077</v>
      </c>
      <c r="T1046" s="1">
        <v>45107</v>
      </c>
      <c r="U1046" s="1">
        <v>45107</v>
      </c>
      <c r="V1046" s="5">
        <v>8.3333333333333329E-2</v>
      </c>
      <c r="W1046">
        <v>30</v>
      </c>
      <c r="X1046" s="6">
        <v>0</v>
      </c>
      <c r="Y1046" s="6">
        <v>0</v>
      </c>
      <c r="Z1046" s="6">
        <v>-518.24164162499994</v>
      </c>
      <c r="AA1046" s="6">
        <v>-518.24164162499994</v>
      </c>
      <c r="AB1046">
        <v>0</v>
      </c>
      <c r="AC1046">
        <v>0</v>
      </c>
      <c r="AD1046" s="7">
        <v>206265.33</v>
      </c>
      <c r="AE1046" s="13">
        <v>3.015E-2</v>
      </c>
      <c r="AF1046" s="8">
        <v>1.9E-2</v>
      </c>
      <c r="AG1046" s="6">
        <v>0</v>
      </c>
      <c r="AH1046" s="6">
        <v>-326.58677249999994</v>
      </c>
      <c r="AI1046" s="9">
        <v>-844.82841412499988</v>
      </c>
      <c r="AJ1046" t="s">
        <v>6</v>
      </c>
      <c r="AK1046">
        <f t="shared" si="326"/>
        <v>3.0150000000000001</v>
      </c>
      <c r="AL1046" s="8">
        <f t="shared" si="327"/>
        <v>4.0149999999999998E-2</v>
      </c>
      <c r="AM1046" s="35">
        <f t="shared" si="328"/>
        <v>2.0150000000000001E-2</v>
      </c>
      <c r="AN1046" s="4">
        <f t="shared" si="329"/>
        <v>2.0150000000000001E-2</v>
      </c>
      <c r="AO1046" s="36">
        <f t="shared" si="330"/>
        <v>-1016.7161891249998</v>
      </c>
      <c r="AP1046" s="37">
        <f t="shared" si="315"/>
        <v>-844.82841412499988</v>
      </c>
      <c r="AQ1046" s="36">
        <f t="shared" si="331"/>
        <v>-672.94063912499996</v>
      </c>
      <c r="AT1046" s="10"/>
      <c r="BU1046" s="1"/>
      <c r="CC1046" s="11"/>
      <c r="CD1046" s="11"/>
    </row>
    <row r="1047" spans="1:82" ht="15" customHeight="1" x14ac:dyDescent="0.25">
      <c r="A1047">
        <v>55701</v>
      </c>
      <c r="B1047" t="s">
        <v>1049</v>
      </c>
      <c r="C1047" t="s">
        <v>1050</v>
      </c>
      <c r="D1047">
        <v>31107</v>
      </c>
      <c r="E1047" t="s">
        <v>2</v>
      </c>
      <c r="F1047" t="s">
        <v>3</v>
      </c>
      <c r="G1047" t="s">
        <v>4</v>
      </c>
      <c r="H1047" t="s">
        <v>95</v>
      </c>
      <c r="I1047" s="1">
        <v>45014</v>
      </c>
      <c r="J1047" s="1">
        <v>45016</v>
      </c>
      <c r="K1047" s="1">
        <v>45107</v>
      </c>
      <c r="L1047" s="1">
        <v>45107</v>
      </c>
      <c r="M1047" s="2">
        <v>700000000</v>
      </c>
      <c r="N1047" t="s">
        <v>6</v>
      </c>
      <c r="O1047" t="s">
        <v>7</v>
      </c>
      <c r="P1047" t="s">
        <v>8</v>
      </c>
      <c r="Q1047" s="4">
        <v>0.04</v>
      </c>
      <c r="R1047" s="1">
        <v>45014</v>
      </c>
      <c r="S1047" s="1">
        <v>45016</v>
      </c>
      <c r="T1047" s="1">
        <v>45107</v>
      </c>
      <c r="U1047" s="1">
        <v>45107</v>
      </c>
      <c r="V1047" s="5">
        <v>0.25277777777777777</v>
      </c>
      <c r="W1047">
        <v>91</v>
      </c>
      <c r="X1047" s="6">
        <v>0</v>
      </c>
      <c r="Y1047" s="6">
        <v>0</v>
      </c>
      <c r="Z1047" s="6">
        <v>-5334875</v>
      </c>
      <c r="AA1047" s="6">
        <v>-5334875</v>
      </c>
      <c r="AB1047">
        <v>0</v>
      </c>
      <c r="AC1047">
        <v>0</v>
      </c>
      <c r="AD1047" s="7">
        <v>700000000</v>
      </c>
      <c r="AE1047" s="13">
        <v>3.015E-2</v>
      </c>
      <c r="AF1047" s="8">
        <v>0.04</v>
      </c>
      <c r="AG1047" s="6">
        <v>0</v>
      </c>
      <c r="AH1047" s="6">
        <v>-7077777.7777777771</v>
      </c>
      <c r="AI1047" s="9">
        <v>-12412652.777777776</v>
      </c>
      <c r="AJ1047" t="s">
        <v>6</v>
      </c>
      <c r="AK1047">
        <f t="shared" si="326"/>
        <v>3.0150000000000001</v>
      </c>
      <c r="AL1047" s="8">
        <f t="shared" si="327"/>
        <v>4.0149999999999998E-2</v>
      </c>
      <c r="AM1047" s="35">
        <f t="shared" si="328"/>
        <v>2.0150000000000001E-2</v>
      </c>
      <c r="AN1047" s="4">
        <f t="shared" si="329"/>
        <v>2.0150000000000001E-2</v>
      </c>
      <c r="AO1047" s="36">
        <f t="shared" si="330"/>
        <v>-14182097.222222222</v>
      </c>
      <c r="AP1047" s="37">
        <f t="shared" si="315"/>
        <v>-12412652.777777776</v>
      </c>
      <c r="AQ1047" s="36">
        <f t="shared" si="331"/>
        <v>-10643208.333333332</v>
      </c>
      <c r="AT1047" s="10"/>
      <c r="BU1047" s="1"/>
      <c r="CC1047" s="11"/>
      <c r="CD1047" s="11"/>
    </row>
    <row r="1048" spans="1:82" ht="15" customHeight="1" x14ac:dyDescent="0.25">
      <c r="A1048">
        <v>55727</v>
      </c>
      <c r="B1048" t="s">
        <v>1051</v>
      </c>
      <c r="C1048" t="s">
        <v>1052</v>
      </c>
      <c r="D1048">
        <v>31108</v>
      </c>
      <c r="E1048" t="s">
        <v>2</v>
      </c>
      <c r="F1048" t="s">
        <v>3</v>
      </c>
      <c r="G1048" t="s">
        <v>4</v>
      </c>
      <c r="H1048" t="s">
        <v>95</v>
      </c>
      <c r="I1048" s="1">
        <v>45014</v>
      </c>
      <c r="J1048" s="1">
        <v>45016</v>
      </c>
      <c r="K1048" s="1">
        <v>45107</v>
      </c>
      <c r="L1048" s="1">
        <v>45107</v>
      </c>
      <c r="M1048" s="2">
        <v>600000000</v>
      </c>
      <c r="N1048" t="s">
        <v>6</v>
      </c>
      <c r="O1048" t="s">
        <v>7</v>
      </c>
      <c r="P1048" t="s">
        <v>8</v>
      </c>
      <c r="Q1048" s="4">
        <v>0.04</v>
      </c>
      <c r="R1048" s="1">
        <v>45014</v>
      </c>
      <c r="S1048" s="1">
        <v>45016</v>
      </c>
      <c r="T1048" s="1">
        <v>45107</v>
      </c>
      <c r="U1048" s="1">
        <v>45107</v>
      </c>
      <c r="V1048" s="5">
        <v>0.25277777777777777</v>
      </c>
      <c r="W1048">
        <v>91</v>
      </c>
      <c r="X1048" s="6">
        <v>0</v>
      </c>
      <c r="Y1048" s="6">
        <v>0</v>
      </c>
      <c r="Z1048" s="6">
        <v>-4572750</v>
      </c>
      <c r="AA1048" s="6">
        <v>-4572750</v>
      </c>
      <c r="AB1048">
        <v>0</v>
      </c>
      <c r="AC1048">
        <v>0</v>
      </c>
      <c r="AD1048" s="7">
        <v>600000000</v>
      </c>
      <c r="AE1048" s="13">
        <v>3.015E-2</v>
      </c>
      <c r="AF1048" s="8">
        <v>0.04</v>
      </c>
      <c r="AG1048" s="6">
        <v>0</v>
      </c>
      <c r="AH1048" s="6">
        <v>-6066666.666666666</v>
      </c>
      <c r="AI1048" s="9">
        <v>-10639416.666666666</v>
      </c>
      <c r="AJ1048" t="s">
        <v>6</v>
      </c>
      <c r="AK1048">
        <f t="shared" si="326"/>
        <v>3.0150000000000001</v>
      </c>
      <c r="AL1048" s="8">
        <f t="shared" si="327"/>
        <v>4.0149999999999998E-2</v>
      </c>
      <c r="AM1048" s="35">
        <f t="shared" si="328"/>
        <v>2.0150000000000001E-2</v>
      </c>
      <c r="AN1048" s="4">
        <f t="shared" si="329"/>
        <v>2.0150000000000001E-2</v>
      </c>
      <c r="AO1048" s="36">
        <f t="shared" si="330"/>
        <v>-12156083.333333332</v>
      </c>
      <c r="AP1048" s="37">
        <f t="shared" si="315"/>
        <v>-10639416.666666666</v>
      </c>
      <c r="AQ1048" s="36">
        <f t="shared" si="331"/>
        <v>-9122750</v>
      </c>
      <c r="AT1048" s="10"/>
      <c r="BU1048" s="1"/>
      <c r="CC1048" s="11"/>
      <c r="CD1048" s="11"/>
    </row>
    <row r="1049" spans="1:82" ht="15" customHeight="1" x14ac:dyDescent="0.25">
      <c r="A1049">
        <v>55750</v>
      </c>
      <c r="B1049" t="s">
        <v>1053</v>
      </c>
      <c r="C1049" t="s">
        <v>1054</v>
      </c>
      <c r="D1049">
        <v>31109</v>
      </c>
      <c r="E1049" t="s">
        <v>2</v>
      </c>
      <c r="F1049" t="s">
        <v>3</v>
      </c>
      <c r="G1049" t="s">
        <v>4</v>
      </c>
      <c r="H1049" t="s">
        <v>95</v>
      </c>
      <c r="I1049" s="1">
        <v>45014</v>
      </c>
      <c r="J1049" s="1">
        <v>45016</v>
      </c>
      <c r="K1049" s="1">
        <v>45107</v>
      </c>
      <c r="L1049" s="1">
        <v>45107</v>
      </c>
      <c r="M1049" s="2">
        <v>200000000</v>
      </c>
      <c r="N1049" t="s">
        <v>6</v>
      </c>
      <c r="O1049" t="s">
        <v>7</v>
      </c>
      <c r="P1049" t="s">
        <v>8</v>
      </c>
      <c r="Q1049" s="4">
        <v>3.5000000000000003E-2</v>
      </c>
      <c r="R1049" s="1">
        <v>45014</v>
      </c>
      <c r="S1049" s="1">
        <v>45016</v>
      </c>
      <c r="T1049" s="1">
        <v>45107</v>
      </c>
      <c r="U1049" s="1">
        <v>45107</v>
      </c>
      <c r="V1049" s="5">
        <v>0.25277777777777777</v>
      </c>
      <c r="W1049">
        <v>91</v>
      </c>
      <c r="X1049" s="6">
        <v>0</v>
      </c>
      <c r="Y1049" s="6">
        <v>0</v>
      </c>
      <c r="Z1049" s="6">
        <v>-1524250</v>
      </c>
      <c r="AA1049" s="6">
        <v>-1524250</v>
      </c>
      <c r="AB1049">
        <v>0</v>
      </c>
      <c r="AC1049">
        <v>0</v>
      </c>
      <c r="AD1049" s="7">
        <v>200000000</v>
      </c>
      <c r="AE1049" s="13">
        <v>3.015E-2</v>
      </c>
      <c r="AF1049" s="8">
        <v>3.5000000000000003E-2</v>
      </c>
      <c r="AG1049" s="6">
        <v>0</v>
      </c>
      <c r="AH1049" s="6">
        <v>-1769444.4444444445</v>
      </c>
      <c r="AI1049" s="9">
        <v>-3293694.4444444445</v>
      </c>
      <c r="AJ1049" t="s">
        <v>6</v>
      </c>
      <c r="AK1049">
        <f t="shared" si="326"/>
        <v>3.0150000000000001</v>
      </c>
      <c r="AL1049" s="8">
        <f t="shared" si="327"/>
        <v>4.0149999999999998E-2</v>
      </c>
      <c r="AM1049" s="35">
        <f t="shared" si="328"/>
        <v>2.0150000000000001E-2</v>
      </c>
      <c r="AN1049" s="4">
        <f t="shared" si="329"/>
        <v>2.0150000000000001E-2</v>
      </c>
      <c r="AO1049" s="36">
        <f t="shared" si="330"/>
        <v>-3799249.9999999995</v>
      </c>
      <c r="AP1049" s="37">
        <f t="shared" si="315"/>
        <v>-3293694.4444444445</v>
      </c>
      <c r="AQ1049" s="36">
        <f t="shared" si="331"/>
        <v>-2788138.888888889</v>
      </c>
      <c r="AT1049" s="10"/>
      <c r="BU1049" s="1"/>
      <c r="CC1049" s="11"/>
      <c r="CD1049" s="11"/>
    </row>
    <row r="1050" spans="1:82" ht="15" customHeight="1" x14ac:dyDescent="0.25">
      <c r="A1050">
        <v>55765</v>
      </c>
      <c r="B1050" t="s">
        <v>1055</v>
      </c>
      <c r="C1050" t="s">
        <v>1056</v>
      </c>
      <c r="D1050">
        <v>31110</v>
      </c>
      <c r="E1050" t="s">
        <v>2</v>
      </c>
      <c r="F1050" t="s">
        <v>3</v>
      </c>
      <c r="G1050" t="s">
        <v>4</v>
      </c>
      <c r="H1050" t="s">
        <v>95</v>
      </c>
      <c r="I1050" s="1">
        <v>45014</v>
      </c>
      <c r="J1050" s="1">
        <v>45016</v>
      </c>
      <c r="K1050" s="1">
        <v>45107</v>
      </c>
      <c r="L1050" s="1">
        <v>45107</v>
      </c>
      <c r="M1050" s="2">
        <v>227447266.19999999</v>
      </c>
      <c r="N1050" t="s">
        <v>6</v>
      </c>
      <c r="O1050" t="s">
        <v>7</v>
      </c>
      <c r="P1050" t="s">
        <v>8</v>
      </c>
      <c r="Q1050" s="4">
        <v>0.04</v>
      </c>
      <c r="R1050" s="1">
        <v>45014</v>
      </c>
      <c r="S1050" s="1">
        <v>45016</v>
      </c>
      <c r="T1050" s="1">
        <v>45107</v>
      </c>
      <c r="U1050" s="1">
        <v>45107</v>
      </c>
      <c r="V1050" s="5">
        <v>0.25277777777777777</v>
      </c>
      <c r="W1050">
        <v>91</v>
      </c>
      <c r="X1050" s="6">
        <v>0</v>
      </c>
      <c r="Y1050" s="6">
        <v>0</v>
      </c>
      <c r="Z1050" s="6">
        <v>-1733432.4775267497</v>
      </c>
      <c r="AA1050" s="6">
        <v>-1733432.4775267497</v>
      </c>
      <c r="AB1050">
        <v>0</v>
      </c>
      <c r="AC1050">
        <v>0</v>
      </c>
      <c r="AD1050" s="7">
        <v>227447266.19999999</v>
      </c>
      <c r="AE1050" s="13">
        <v>3.015E-2</v>
      </c>
      <c r="AF1050" s="8">
        <v>0.04</v>
      </c>
      <c r="AG1050" s="6">
        <v>0</v>
      </c>
      <c r="AH1050" s="6">
        <v>-2299744.5804666667</v>
      </c>
      <c r="AI1050" s="9">
        <v>-4033177.0579934167</v>
      </c>
      <c r="AJ1050" t="s">
        <v>6</v>
      </c>
      <c r="AK1050">
        <f t="shared" si="326"/>
        <v>3.0150000000000001</v>
      </c>
      <c r="AL1050" s="8">
        <f t="shared" si="327"/>
        <v>4.0149999999999998E-2</v>
      </c>
      <c r="AM1050" s="35">
        <f t="shared" si="328"/>
        <v>2.0150000000000001E-2</v>
      </c>
      <c r="AN1050" s="4">
        <f t="shared" si="329"/>
        <v>2.0150000000000001E-2</v>
      </c>
      <c r="AO1050" s="36">
        <f t="shared" si="330"/>
        <v>-4608113.203110083</v>
      </c>
      <c r="AP1050" s="37">
        <f t="shared" si="315"/>
        <v>-4033177.0579934167</v>
      </c>
      <c r="AQ1050" s="36">
        <f t="shared" si="331"/>
        <v>-3458240.9128767494</v>
      </c>
      <c r="AT1050" s="10"/>
      <c r="BU1050" s="1"/>
      <c r="CC1050" s="11"/>
      <c r="CD1050" s="11"/>
    </row>
    <row r="1051" spans="1:82" ht="15" customHeight="1" x14ac:dyDescent="0.25">
      <c r="A1051">
        <v>55791</v>
      </c>
      <c r="B1051" t="s">
        <v>1057</v>
      </c>
      <c r="C1051" t="s">
        <v>1058</v>
      </c>
      <c r="D1051">
        <v>31111</v>
      </c>
      <c r="E1051" t="s">
        <v>2</v>
      </c>
      <c r="F1051" t="s">
        <v>3</v>
      </c>
      <c r="G1051" t="s">
        <v>4</v>
      </c>
      <c r="H1051" t="s">
        <v>95</v>
      </c>
      <c r="I1051" s="1">
        <v>45014</v>
      </c>
      <c r="J1051" s="1">
        <v>45016</v>
      </c>
      <c r="K1051" s="1">
        <v>45107</v>
      </c>
      <c r="L1051" s="1">
        <v>45107</v>
      </c>
      <c r="M1051" s="2">
        <v>1500000000</v>
      </c>
      <c r="N1051" t="s">
        <v>6</v>
      </c>
      <c r="O1051" t="s">
        <v>7</v>
      </c>
      <c r="P1051" t="s">
        <v>8</v>
      </c>
      <c r="Q1051" s="4">
        <v>0.05</v>
      </c>
      <c r="R1051" s="1">
        <v>45014</v>
      </c>
      <c r="S1051" s="1">
        <v>45016</v>
      </c>
      <c r="T1051" s="1">
        <v>45107</v>
      </c>
      <c r="U1051" s="1">
        <v>45107</v>
      </c>
      <c r="V1051" s="5">
        <v>0.25277777777777777</v>
      </c>
      <c r="W1051">
        <v>91</v>
      </c>
      <c r="X1051" s="6">
        <v>0</v>
      </c>
      <c r="Y1051" s="6">
        <v>0</v>
      </c>
      <c r="Z1051" s="6">
        <v>-11431875</v>
      </c>
      <c r="AA1051" s="6">
        <v>-11431875</v>
      </c>
      <c r="AB1051">
        <v>0</v>
      </c>
      <c r="AC1051">
        <v>0</v>
      </c>
      <c r="AD1051" s="7">
        <v>1500000000</v>
      </c>
      <c r="AE1051" s="13">
        <v>3.015E-2</v>
      </c>
      <c r="AF1051" s="8">
        <v>0.05</v>
      </c>
      <c r="AG1051" s="6">
        <v>0</v>
      </c>
      <c r="AH1051" s="6">
        <v>-18958333.333333332</v>
      </c>
      <c r="AI1051" s="9">
        <v>-30390208.333333332</v>
      </c>
      <c r="AJ1051" t="s">
        <v>6</v>
      </c>
      <c r="AK1051">
        <f t="shared" si="326"/>
        <v>3.0150000000000001</v>
      </c>
      <c r="AL1051" s="8">
        <f t="shared" si="327"/>
        <v>4.0149999999999998E-2</v>
      </c>
      <c r="AM1051" s="35">
        <f t="shared" si="328"/>
        <v>2.0150000000000001E-2</v>
      </c>
      <c r="AN1051" s="4">
        <f t="shared" si="329"/>
        <v>2.0150000000000001E-2</v>
      </c>
      <c r="AO1051" s="41">
        <f t="shared" si="330"/>
        <v>-34181875</v>
      </c>
      <c r="AP1051" s="41">
        <f t="shared" si="315"/>
        <v>-30390208.333333332</v>
      </c>
      <c r="AQ1051" s="41">
        <f t="shared" si="331"/>
        <v>-26598541.666666664</v>
      </c>
      <c r="AT1051" s="10"/>
      <c r="BU1051" s="1"/>
      <c r="CC1051" s="11"/>
      <c r="CD1051" s="11"/>
    </row>
    <row r="1052" spans="1:82" ht="15" customHeight="1" x14ac:dyDescent="0.25">
      <c r="A1052">
        <v>31602</v>
      </c>
      <c r="B1052" t="s">
        <v>1059</v>
      </c>
      <c r="C1052" t="s">
        <v>1060</v>
      </c>
      <c r="D1052">
        <v>31113</v>
      </c>
      <c r="E1052" t="s">
        <v>127</v>
      </c>
      <c r="F1052" t="s">
        <v>3</v>
      </c>
      <c r="G1052" t="s">
        <v>4</v>
      </c>
      <c r="H1052" t="s">
        <v>1061</v>
      </c>
      <c r="I1052" s="1"/>
      <c r="J1052" s="1">
        <v>44954</v>
      </c>
      <c r="K1052" s="1">
        <v>44985</v>
      </c>
      <c r="L1052" s="1">
        <v>44985</v>
      </c>
      <c r="M1052" s="2">
        <v>135756.01</v>
      </c>
      <c r="N1052" t="s">
        <v>6</v>
      </c>
      <c r="O1052">
        <v>1.4999999999999999E-2</v>
      </c>
      <c r="P1052" t="s">
        <v>109</v>
      </c>
      <c r="Q1052" s="4"/>
      <c r="R1052" s="1">
        <v>44985</v>
      </c>
      <c r="S1052" s="1">
        <v>44954</v>
      </c>
      <c r="T1052" s="1">
        <v>44985</v>
      </c>
      <c r="U1052" s="1">
        <v>44985</v>
      </c>
      <c r="V1052" s="5">
        <v>8.3333333333333329E-2</v>
      </c>
      <c r="W1052">
        <v>30</v>
      </c>
      <c r="X1052" s="6">
        <v>0</v>
      </c>
      <c r="Y1052" s="6">
        <v>0</v>
      </c>
      <c r="Z1052" s="6">
        <v>-169.69501249999999</v>
      </c>
      <c r="AA1052" s="6">
        <v>-169.69501249999999</v>
      </c>
      <c r="AB1052">
        <v>0</v>
      </c>
      <c r="AC1052">
        <v>0</v>
      </c>
      <c r="AD1052" s="7">
        <v>135756.01</v>
      </c>
      <c r="AE1052" s="13">
        <v>1.4999999999999999E-2</v>
      </c>
      <c r="AF1052" s="8">
        <v>0</v>
      </c>
      <c r="AG1052" s="6">
        <v>0</v>
      </c>
      <c r="AH1052" s="6">
        <v>0</v>
      </c>
      <c r="AI1052" s="9">
        <v>-169.69501249999999</v>
      </c>
      <c r="AJ1052" t="s">
        <v>6</v>
      </c>
      <c r="AO1052" s="9">
        <f t="shared" ref="AO1052:AO1107" si="332">AI1052</f>
        <v>-169.69501249999999</v>
      </c>
      <c r="AP1052" s="37">
        <f t="shared" si="315"/>
        <v>-169.69501249999999</v>
      </c>
      <c r="AQ1052" s="9">
        <f t="shared" ref="AQ1052:AQ1107" si="333">AI1052</f>
        <v>-169.69501249999999</v>
      </c>
      <c r="AT1052" s="10"/>
      <c r="BU1052" s="1"/>
      <c r="CC1052" s="11"/>
      <c r="CD1052" s="11"/>
    </row>
    <row r="1053" spans="1:82" ht="15" customHeight="1" x14ac:dyDescent="0.25">
      <c r="A1053">
        <v>31603</v>
      </c>
      <c r="B1053" t="s">
        <v>1059</v>
      </c>
      <c r="C1053" t="s">
        <v>1060</v>
      </c>
      <c r="D1053">
        <v>31113</v>
      </c>
      <c r="E1053" t="s">
        <v>127</v>
      </c>
      <c r="F1053" t="s">
        <v>3</v>
      </c>
      <c r="G1053" t="s">
        <v>4</v>
      </c>
      <c r="H1053" t="s">
        <v>1061</v>
      </c>
      <c r="I1053" s="1"/>
      <c r="J1053" s="1">
        <v>44985</v>
      </c>
      <c r="K1053" s="1">
        <v>45013</v>
      </c>
      <c r="L1053" s="1">
        <v>45013</v>
      </c>
      <c r="M1053" s="2">
        <v>130809.24</v>
      </c>
      <c r="N1053" t="s">
        <v>6</v>
      </c>
      <c r="O1053">
        <v>1.4999999999999999E-2</v>
      </c>
      <c r="P1053" t="s">
        <v>109</v>
      </c>
      <c r="Q1053" s="4"/>
      <c r="R1053" s="1">
        <v>45013</v>
      </c>
      <c r="S1053" s="1">
        <v>44985</v>
      </c>
      <c r="T1053" s="1">
        <v>45013</v>
      </c>
      <c r="U1053" s="1">
        <v>45013</v>
      </c>
      <c r="V1053" s="5">
        <v>8.3333333333333329E-2</v>
      </c>
      <c r="W1053">
        <v>30</v>
      </c>
      <c r="X1053" s="6">
        <v>0</v>
      </c>
      <c r="Y1053" s="6">
        <v>0</v>
      </c>
      <c r="Z1053" s="6">
        <v>-163.51155</v>
      </c>
      <c r="AA1053" s="6">
        <v>-163.51155</v>
      </c>
      <c r="AB1053">
        <v>0</v>
      </c>
      <c r="AC1053">
        <v>0</v>
      </c>
      <c r="AD1053" s="7">
        <v>130809.24</v>
      </c>
      <c r="AE1053" s="13">
        <v>1.4999999999999999E-2</v>
      </c>
      <c r="AF1053" s="8">
        <v>0</v>
      </c>
      <c r="AG1053" s="6">
        <v>0</v>
      </c>
      <c r="AH1053" s="6">
        <v>0</v>
      </c>
      <c r="AI1053" s="9">
        <v>-163.51155</v>
      </c>
      <c r="AJ1053" t="s">
        <v>6</v>
      </c>
      <c r="AO1053" s="9">
        <f t="shared" si="332"/>
        <v>-163.51155</v>
      </c>
      <c r="AP1053" s="37">
        <f t="shared" si="315"/>
        <v>-163.51155</v>
      </c>
      <c r="AQ1053" s="9">
        <f t="shared" si="333"/>
        <v>-163.51155</v>
      </c>
      <c r="AT1053" s="10"/>
      <c r="BU1053" s="1"/>
      <c r="CC1053" s="11"/>
      <c r="CD1053" s="11"/>
    </row>
    <row r="1054" spans="1:82" ht="15" customHeight="1" x14ac:dyDescent="0.25">
      <c r="A1054">
        <v>31604</v>
      </c>
      <c r="B1054" t="s">
        <v>1059</v>
      </c>
      <c r="C1054" t="s">
        <v>1060</v>
      </c>
      <c r="D1054">
        <v>31113</v>
      </c>
      <c r="E1054" t="s">
        <v>127</v>
      </c>
      <c r="F1054" t="s">
        <v>3</v>
      </c>
      <c r="G1054" t="s">
        <v>4</v>
      </c>
      <c r="H1054" t="s">
        <v>1061</v>
      </c>
      <c r="I1054" s="1"/>
      <c r="J1054" s="1">
        <v>45013</v>
      </c>
      <c r="K1054" s="1">
        <v>45044</v>
      </c>
      <c r="L1054" s="1">
        <v>45044</v>
      </c>
      <c r="M1054" s="2">
        <v>125856.28</v>
      </c>
      <c r="N1054" t="s">
        <v>6</v>
      </c>
      <c r="O1054">
        <v>1.4999999999999999E-2</v>
      </c>
      <c r="P1054" t="s">
        <v>109</v>
      </c>
      <c r="Q1054" s="4"/>
      <c r="R1054" s="1">
        <v>45044</v>
      </c>
      <c r="S1054" s="1">
        <v>45013</v>
      </c>
      <c r="T1054" s="1">
        <v>45044</v>
      </c>
      <c r="U1054" s="1">
        <v>45044</v>
      </c>
      <c r="V1054" s="5">
        <v>8.3333333333333329E-2</v>
      </c>
      <c r="W1054">
        <v>30</v>
      </c>
      <c r="X1054" s="6">
        <v>0</v>
      </c>
      <c r="Y1054" s="6">
        <v>0</v>
      </c>
      <c r="Z1054" s="6">
        <v>-157.32034999999999</v>
      </c>
      <c r="AA1054" s="6">
        <v>-157.32034999999999</v>
      </c>
      <c r="AB1054">
        <v>0</v>
      </c>
      <c r="AC1054">
        <v>0</v>
      </c>
      <c r="AD1054" s="7">
        <v>125856.28</v>
      </c>
      <c r="AE1054" s="13">
        <v>1.4999999999999999E-2</v>
      </c>
      <c r="AF1054" s="8">
        <v>0</v>
      </c>
      <c r="AG1054" s="6">
        <v>0</v>
      </c>
      <c r="AH1054" s="6">
        <v>0</v>
      </c>
      <c r="AI1054" s="9">
        <v>-157.32034999999999</v>
      </c>
      <c r="AJ1054" t="s">
        <v>6</v>
      </c>
      <c r="AO1054" s="9">
        <f t="shared" si="332"/>
        <v>-157.32034999999999</v>
      </c>
      <c r="AP1054" s="37">
        <f t="shared" si="315"/>
        <v>-157.32034999999999</v>
      </c>
      <c r="AQ1054" s="9">
        <f t="shared" si="333"/>
        <v>-157.32034999999999</v>
      </c>
      <c r="AT1054" s="10"/>
      <c r="BU1054" s="1"/>
      <c r="CC1054" s="11"/>
      <c r="CD1054" s="11"/>
    </row>
    <row r="1055" spans="1:82" ht="15" customHeight="1" x14ac:dyDescent="0.25">
      <c r="A1055">
        <v>31605</v>
      </c>
      <c r="B1055" t="s">
        <v>1059</v>
      </c>
      <c r="C1055" t="s">
        <v>1060</v>
      </c>
      <c r="D1055">
        <v>31113</v>
      </c>
      <c r="E1055" t="s">
        <v>127</v>
      </c>
      <c r="F1055" t="s">
        <v>3</v>
      </c>
      <c r="G1055" t="s">
        <v>4</v>
      </c>
      <c r="H1055" t="s">
        <v>1061</v>
      </c>
      <c r="I1055" s="1"/>
      <c r="J1055" s="1">
        <v>45044</v>
      </c>
      <c r="K1055" s="1">
        <v>45074</v>
      </c>
      <c r="L1055" s="1">
        <v>45074</v>
      </c>
      <c r="M1055" s="2">
        <v>120897.13</v>
      </c>
      <c r="N1055" t="s">
        <v>6</v>
      </c>
      <c r="O1055">
        <v>1.4999999999999999E-2</v>
      </c>
      <c r="P1055" t="s">
        <v>109</v>
      </c>
      <c r="Q1055" s="4"/>
      <c r="R1055" s="1">
        <v>45074</v>
      </c>
      <c r="S1055" s="1">
        <v>45044</v>
      </c>
      <c r="T1055" s="1">
        <v>45074</v>
      </c>
      <c r="U1055" s="1">
        <v>45074</v>
      </c>
      <c r="V1055" s="5">
        <v>8.3333333333333329E-2</v>
      </c>
      <c r="W1055">
        <v>30</v>
      </c>
      <c r="X1055" s="6">
        <v>0</v>
      </c>
      <c r="Y1055" s="6">
        <v>0</v>
      </c>
      <c r="Z1055" s="6">
        <v>-151.12141249999999</v>
      </c>
      <c r="AA1055" s="6">
        <v>-151.12141249999999</v>
      </c>
      <c r="AB1055">
        <v>0</v>
      </c>
      <c r="AC1055">
        <v>0</v>
      </c>
      <c r="AD1055" s="7">
        <v>120897.13</v>
      </c>
      <c r="AE1055" s="13">
        <v>1.4999999999999999E-2</v>
      </c>
      <c r="AF1055" s="8">
        <v>0</v>
      </c>
      <c r="AG1055" s="6">
        <v>0</v>
      </c>
      <c r="AH1055" s="6">
        <v>0</v>
      </c>
      <c r="AI1055" s="9">
        <v>-151.12141249999999</v>
      </c>
      <c r="AJ1055" t="s">
        <v>6</v>
      </c>
      <c r="AO1055" s="9">
        <f t="shared" si="332"/>
        <v>-151.12141249999999</v>
      </c>
      <c r="AP1055" s="37">
        <f t="shared" si="315"/>
        <v>-151.12141249999999</v>
      </c>
      <c r="AQ1055" s="9">
        <f t="shared" si="333"/>
        <v>-151.12141249999999</v>
      </c>
      <c r="AT1055" s="10"/>
      <c r="BU1055" s="1"/>
      <c r="CC1055" s="11"/>
      <c r="CD1055" s="11"/>
    </row>
    <row r="1056" spans="1:82" ht="15" customHeight="1" x14ac:dyDescent="0.25">
      <c r="A1056">
        <v>31606</v>
      </c>
      <c r="B1056" t="s">
        <v>1059</v>
      </c>
      <c r="C1056" t="s">
        <v>1060</v>
      </c>
      <c r="D1056">
        <v>31113</v>
      </c>
      <c r="E1056" t="s">
        <v>127</v>
      </c>
      <c r="F1056" t="s">
        <v>3</v>
      </c>
      <c r="G1056" t="s">
        <v>4</v>
      </c>
      <c r="H1056" t="s">
        <v>1061</v>
      </c>
      <c r="I1056" s="1"/>
      <c r="J1056" s="1">
        <v>45074</v>
      </c>
      <c r="K1056" s="1">
        <v>45105</v>
      </c>
      <c r="L1056" s="1">
        <v>45105</v>
      </c>
      <c r="M1056" s="2">
        <v>115931.78</v>
      </c>
      <c r="N1056" t="s">
        <v>6</v>
      </c>
      <c r="O1056">
        <v>1.4999999999999999E-2</v>
      </c>
      <c r="P1056" t="s">
        <v>109</v>
      </c>
      <c r="Q1056" s="4"/>
      <c r="R1056" s="1">
        <v>45105</v>
      </c>
      <c r="S1056" s="1">
        <v>45074</v>
      </c>
      <c r="T1056" s="1">
        <v>45105</v>
      </c>
      <c r="U1056" s="1">
        <v>45105</v>
      </c>
      <c r="V1056" s="5">
        <v>8.3333333333333329E-2</v>
      </c>
      <c r="W1056">
        <v>30</v>
      </c>
      <c r="X1056" s="6">
        <v>0</v>
      </c>
      <c r="Y1056" s="6">
        <v>0</v>
      </c>
      <c r="Z1056" s="6">
        <v>-144.91472499999998</v>
      </c>
      <c r="AA1056" s="6">
        <v>-144.91472499999998</v>
      </c>
      <c r="AB1056">
        <v>0</v>
      </c>
      <c r="AC1056">
        <v>0</v>
      </c>
      <c r="AD1056" s="7">
        <v>115931.78</v>
      </c>
      <c r="AE1056" s="13">
        <v>1.4999999999999999E-2</v>
      </c>
      <c r="AF1056" s="8">
        <v>0</v>
      </c>
      <c r="AG1056" s="6">
        <v>0</v>
      </c>
      <c r="AH1056" s="6">
        <v>0</v>
      </c>
      <c r="AI1056" s="9">
        <v>-144.91472499999998</v>
      </c>
      <c r="AJ1056" t="s">
        <v>6</v>
      </c>
      <c r="AO1056" s="9">
        <f t="shared" si="332"/>
        <v>-144.91472499999998</v>
      </c>
      <c r="AP1056" s="37">
        <f t="shared" si="315"/>
        <v>-144.91472499999998</v>
      </c>
      <c r="AQ1056" s="9">
        <f t="shared" si="333"/>
        <v>-144.91472499999998</v>
      </c>
      <c r="AT1056" s="10"/>
      <c r="BU1056" s="1"/>
      <c r="CC1056" s="11"/>
      <c r="CD1056" s="11"/>
    </row>
    <row r="1057" spans="1:82" ht="15" customHeight="1" x14ac:dyDescent="0.25">
      <c r="A1057">
        <v>31661</v>
      </c>
      <c r="B1057" t="s">
        <v>1068</v>
      </c>
      <c r="C1057" t="s">
        <v>1069</v>
      </c>
      <c r="D1057">
        <v>31116</v>
      </c>
      <c r="E1057" t="s">
        <v>127</v>
      </c>
      <c r="F1057" t="s">
        <v>3</v>
      </c>
      <c r="G1057" t="s">
        <v>4</v>
      </c>
      <c r="H1057" t="s">
        <v>144</v>
      </c>
      <c r="I1057" s="1"/>
      <c r="J1057" s="1">
        <v>44927</v>
      </c>
      <c r="K1057" s="1">
        <v>44958</v>
      </c>
      <c r="L1057" s="1">
        <v>44927</v>
      </c>
      <c r="M1057" s="2">
        <v>10601953.460000001</v>
      </c>
      <c r="N1057" t="s">
        <v>6</v>
      </c>
      <c r="O1057">
        <v>1.15E-2</v>
      </c>
      <c r="P1057" t="s">
        <v>8</v>
      </c>
      <c r="Q1057" s="4"/>
      <c r="R1057" s="1">
        <v>44927</v>
      </c>
      <c r="S1057" s="1">
        <v>44927</v>
      </c>
      <c r="T1057" s="1">
        <v>44958</v>
      </c>
      <c r="U1057" s="1">
        <v>44927</v>
      </c>
      <c r="V1057" s="5">
        <v>8.611111111111111E-2</v>
      </c>
      <c r="W1057">
        <v>31</v>
      </c>
      <c r="X1057" s="6">
        <v>0</v>
      </c>
      <c r="Y1057" s="6">
        <v>0</v>
      </c>
      <c r="Z1057" s="6">
        <v>-10498.878912472223</v>
      </c>
      <c r="AA1057" s="6">
        <v>-10498.878912472223</v>
      </c>
      <c r="AB1057">
        <v>0</v>
      </c>
      <c r="AC1057">
        <v>0</v>
      </c>
      <c r="AD1057" s="7">
        <v>10601953.460000001</v>
      </c>
      <c r="AE1057" s="13">
        <v>1.15E-2</v>
      </c>
      <c r="AF1057" s="8">
        <v>0</v>
      </c>
      <c r="AG1057" s="6">
        <v>0</v>
      </c>
      <c r="AH1057" s="6">
        <v>0</v>
      </c>
      <c r="AI1057" s="9">
        <v>-10498.878912472223</v>
      </c>
      <c r="AJ1057" t="s">
        <v>6</v>
      </c>
      <c r="AO1057" s="9">
        <f t="shared" si="332"/>
        <v>-10498.878912472223</v>
      </c>
      <c r="AP1057" s="37">
        <f t="shared" si="315"/>
        <v>-10498.878912472223</v>
      </c>
      <c r="AQ1057" s="9">
        <f t="shared" si="333"/>
        <v>-10498.878912472223</v>
      </c>
      <c r="AT1057" s="10"/>
      <c r="BU1057" s="1"/>
      <c r="CC1057" s="11"/>
      <c r="CD1057" s="11"/>
    </row>
    <row r="1058" spans="1:82" ht="15" customHeight="1" x14ac:dyDescent="0.25">
      <c r="A1058">
        <v>31662</v>
      </c>
      <c r="B1058" t="s">
        <v>1068</v>
      </c>
      <c r="C1058" t="s">
        <v>1069</v>
      </c>
      <c r="D1058">
        <v>31116</v>
      </c>
      <c r="E1058" t="s">
        <v>127</v>
      </c>
      <c r="F1058" t="s">
        <v>3</v>
      </c>
      <c r="G1058" t="s">
        <v>4</v>
      </c>
      <c r="H1058" t="s">
        <v>144</v>
      </c>
      <c r="I1058" s="1"/>
      <c r="J1058" s="1">
        <v>44958</v>
      </c>
      <c r="K1058" s="1">
        <v>44986</v>
      </c>
      <c r="L1058" s="1">
        <v>44958</v>
      </c>
      <c r="M1058" s="2">
        <v>10354451.880000001</v>
      </c>
      <c r="N1058" t="s">
        <v>6</v>
      </c>
      <c r="O1058">
        <v>1.15E-2</v>
      </c>
      <c r="P1058" t="s">
        <v>8</v>
      </c>
      <c r="Q1058" s="4"/>
      <c r="R1058" s="1">
        <v>44958</v>
      </c>
      <c r="S1058" s="1">
        <v>44958</v>
      </c>
      <c r="T1058" s="1">
        <v>44986</v>
      </c>
      <c r="U1058" s="1">
        <v>44958</v>
      </c>
      <c r="V1058" s="5">
        <v>7.7777777777777779E-2</v>
      </c>
      <c r="W1058">
        <v>28</v>
      </c>
      <c r="X1058" s="6">
        <v>0</v>
      </c>
      <c r="Y1058" s="6">
        <v>0</v>
      </c>
      <c r="Z1058" s="6">
        <v>-9261.4819593333341</v>
      </c>
      <c r="AA1058" s="6">
        <v>-9261.4819593333341</v>
      </c>
      <c r="AB1058">
        <v>0</v>
      </c>
      <c r="AC1058">
        <v>0</v>
      </c>
      <c r="AD1058" s="7">
        <v>10354451.880000001</v>
      </c>
      <c r="AE1058" s="13">
        <v>1.15E-2</v>
      </c>
      <c r="AF1058" s="8">
        <v>0</v>
      </c>
      <c r="AG1058" s="6">
        <v>0</v>
      </c>
      <c r="AH1058" s="6">
        <v>0</v>
      </c>
      <c r="AI1058" s="9">
        <v>-9261.4819593333341</v>
      </c>
      <c r="AJ1058" t="s">
        <v>6</v>
      </c>
      <c r="AO1058" s="9">
        <f t="shared" si="332"/>
        <v>-9261.4819593333341</v>
      </c>
      <c r="AP1058" s="37">
        <f t="shared" si="315"/>
        <v>-9261.4819593333341</v>
      </c>
      <c r="AQ1058" s="9">
        <f t="shared" si="333"/>
        <v>-9261.4819593333341</v>
      </c>
      <c r="AT1058" s="10"/>
      <c r="BU1058" s="1"/>
      <c r="CC1058" s="11"/>
      <c r="CD1058" s="11"/>
    </row>
    <row r="1059" spans="1:82" ht="15" customHeight="1" x14ac:dyDescent="0.25">
      <c r="A1059">
        <v>31663</v>
      </c>
      <c r="B1059" t="s">
        <v>1068</v>
      </c>
      <c r="C1059" t="s">
        <v>1069</v>
      </c>
      <c r="D1059">
        <v>31116</v>
      </c>
      <c r="E1059" t="s">
        <v>127</v>
      </c>
      <c r="F1059" t="s">
        <v>3</v>
      </c>
      <c r="G1059" t="s">
        <v>4</v>
      </c>
      <c r="H1059" t="s">
        <v>144</v>
      </c>
      <c r="I1059" s="1"/>
      <c r="J1059" s="1">
        <v>44986</v>
      </c>
      <c r="K1059" s="1">
        <v>45017</v>
      </c>
      <c r="L1059" s="1">
        <v>44986</v>
      </c>
      <c r="M1059" s="2">
        <v>10106713.09</v>
      </c>
      <c r="N1059" t="s">
        <v>6</v>
      </c>
      <c r="O1059">
        <v>1.15E-2</v>
      </c>
      <c r="P1059" t="s">
        <v>8</v>
      </c>
      <c r="Q1059" s="4"/>
      <c r="R1059" s="1">
        <v>44986</v>
      </c>
      <c r="S1059" s="1">
        <v>44986</v>
      </c>
      <c r="T1059" s="1">
        <v>45017</v>
      </c>
      <c r="U1059" s="1">
        <v>44986</v>
      </c>
      <c r="V1059" s="5">
        <v>8.611111111111111E-2</v>
      </c>
      <c r="W1059">
        <v>31</v>
      </c>
      <c r="X1059" s="6">
        <v>0</v>
      </c>
      <c r="Y1059" s="6">
        <v>0</v>
      </c>
      <c r="Z1059" s="6">
        <v>-10008.453379402778</v>
      </c>
      <c r="AA1059" s="6">
        <v>-10008.453379402778</v>
      </c>
      <c r="AB1059">
        <v>0</v>
      </c>
      <c r="AC1059">
        <v>0</v>
      </c>
      <c r="AD1059" s="7">
        <v>10106713.09</v>
      </c>
      <c r="AE1059" s="13">
        <v>1.15E-2</v>
      </c>
      <c r="AF1059" s="8">
        <v>0</v>
      </c>
      <c r="AG1059" s="6">
        <v>0</v>
      </c>
      <c r="AH1059" s="6">
        <v>0</v>
      </c>
      <c r="AI1059" s="9">
        <v>-10008.453379402778</v>
      </c>
      <c r="AJ1059" t="s">
        <v>6</v>
      </c>
      <c r="AO1059" s="9">
        <f t="shared" si="332"/>
        <v>-10008.453379402778</v>
      </c>
      <c r="AP1059" s="37">
        <f t="shared" si="315"/>
        <v>-10008.453379402778</v>
      </c>
      <c r="AQ1059" s="9">
        <f t="shared" si="333"/>
        <v>-10008.453379402778</v>
      </c>
      <c r="AT1059" s="10"/>
      <c r="BU1059" s="1"/>
      <c r="CC1059" s="11"/>
      <c r="CD1059" s="11"/>
    </row>
    <row r="1060" spans="1:82" ht="15" customHeight="1" x14ac:dyDescent="0.25">
      <c r="A1060">
        <v>31664</v>
      </c>
      <c r="B1060" t="s">
        <v>1068</v>
      </c>
      <c r="C1060" t="s">
        <v>1069</v>
      </c>
      <c r="D1060">
        <v>31116</v>
      </c>
      <c r="E1060" t="s">
        <v>127</v>
      </c>
      <c r="F1060" t="s">
        <v>3</v>
      </c>
      <c r="G1060" t="s">
        <v>4</v>
      </c>
      <c r="H1060" t="s">
        <v>144</v>
      </c>
      <c r="I1060" s="1"/>
      <c r="J1060" s="1">
        <v>45017</v>
      </c>
      <c r="K1060" s="1">
        <v>45047</v>
      </c>
      <c r="L1060" s="1">
        <v>45017</v>
      </c>
      <c r="M1060" s="2">
        <v>9858736.8599999994</v>
      </c>
      <c r="N1060" t="s">
        <v>6</v>
      </c>
      <c r="O1060">
        <v>1.15E-2</v>
      </c>
      <c r="P1060" t="s">
        <v>8</v>
      </c>
      <c r="Q1060" s="4"/>
      <c r="R1060" s="1">
        <v>45017</v>
      </c>
      <c r="S1060" s="1">
        <v>45017</v>
      </c>
      <c r="T1060" s="1">
        <v>45047</v>
      </c>
      <c r="U1060" s="1">
        <v>45017</v>
      </c>
      <c r="V1060" s="5">
        <v>8.3333333333333329E-2</v>
      </c>
      <c r="W1060">
        <v>30</v>
      </c>
      <c r="X1060" s="6">
        <v>0</v>
      </c>
      <c r="Y1060" s="6">
        <v>0</v>
      </c>
      <c r="Z1060" s="6">
        <v>-9447.9561574999989</v>
      </c>
      <c r="AA1060" s="6">
        <v>-9447.9561574999989</v>
      </c>
      <c r="AB1060">
        <v>0</v>
      </c>
      <c r="AC1060">
        <v>0</v>
      </c>
      <c r="AD1060" s="7">
        <v>9858736.8599999994</v>
      </c>
      <c r="AE1060" s="13">
        <v>1.15E-2</v>
      </c>
      <c r="AF1060" s="8">
        <v>0</v>
      </c>
      <c r="AG1060" s="6">
        <v>0</v>
      </c>
      <c r="AH1060" s="6">
        <v>0</v>
      </c>
      <c r="AI1060" s="9">
        <v>-9447.9561574999989</v>
      </c>
      <c r="AJ1060" t="s">
        <v>6</v>
      </c>
      <c r="AO1060" s="9">
        <f t="shared" si="332"/>
        <v>-9447.9561574999989</v>
      </c>
      <c r="AP1060" s="37">
        <f t="shared" si="315"/>
        <v>-9447.9561574999989</v>
      </c>
      <c r="AQ1060" s="9">
        <f t="shared" si="333"/>
        <v>-9447.9561574999989</v>
      </c>
      <c r="AT1060" s="10"/>
      <c r="BU1060" s="1"/>
      <c r="CC1060" s="11"/>
      <c r="CD1060" s="11"/>
    </row>
    <row r="1061" spans="1:82" ht="15" customHeight="1" x14ac:dyDescent="0.25">
      <c r="A1061">
        <v>31665</v>
      </c>
      <c r="B1061" t="s">
        <v>1068</v>
      </c>
      <c r="C1061" t="s">
        <v>1069</v>
      </c>
      <c r="D1061">
        <v>31116</v>
      </c>
      <c r="E1061" t="s">
        <v>127</v>
      </c>
      <c r="F1061" t="s">
        <v>3</v>
      </c>
      <c r="G1061" t="s">
        <v>4</v>
      </c>
      <c r="H1061" t="s">
        <v>144</v>
      </c>
      <c r="I1061" s="1"/>
      <c r="J1061" s="1">
        <v>45047</v>
      </c>
      <c r="K1061" s="1">
        <v>45078</v>
      </c>
      <c r="L1061" s="1">
        <v>45047</v>
      </c>
      <c r="M1061" s="2">
        <v>9610522.9700000007</v>
      </c>
      <c r="N1061" t="s">
        <v>6</v>
      </c>
      <c r="O1061">
        <v>1.15E-2</v>
      </c>
      <c r="P1061" t="s">
        <v>8</v>
      </c>
      <c r="Q1061" s="4"/>
      <c r="R1061" s="1">
        <v>45047</v>
      </c>
      <c r="S1061" s="1">
        <v>45047</v>
      </c>
      <c r="T1061" s="1">
        <v>45078</v>
      </c>
      <c r="U1061" s="1">
        <v>45047</v>
      </c>
      <c r="V1061" s="5">
        <v>8.611111111111111E-2</v>
      </c>
      <c r="W1061">
        <v>31</v>
      </c>
      <c r="X1061" s="6">
        <v>0</v>
      </c>
      <c r="Y1061" s="6">
        <v>0</v>
      </c>
      <c r="Z1061" s="6">
        <v>-9517.0873300138901</v>
      </c>
      <c r="AA1061" s="6">
        <v>-9517.0873300138901</v>
      </c>
      <c r="AB1061">
        <v>0</v>
      </c>
      <c r="AC1061">
        <v>0</v>
      </c>
      <c r="AD1061" s="7">
        <v>9610522.9700000007</v>
      </c>
      <c r="AE1061" s="13">
        <v>1.15E-2</v>
      </c>
      <c r="AF1061" s="8">
        <v>0</v>
      </c>
      <c r="AG1061" s="6">
        <v>0</v>
      </c>
      <c r="AH1061" s="6">
        <v>0</v>
      </c>
      <c r="AI1061" s="9">
        <v>-9517.0873300138901</v>
      </c>
      <c r="AJ1061" t="s">
        <v>6</v>
      </c>
      <c r="AO1061" s="9">
        <f t="shared" si="332"/>
        <v>-9517.0873300138901</v>
      </c>
      <c r="AP1061" s="37">
        <f t="shared" si="315"/>
        <v>-9517.0873300138901</v>
      </c>
      <c r="AQ1061" s="9">
        <f t="shared" si="333"/>
        <v>-9517.0873300138901</v>
      </c>
      <c r="AT1061" s="10"/>
      <c r="BU1061" s="1"/>
      <c r="CC1061" s="11"/>
      <c r="CD1061" s="11"/>
    </row>
    <row r="1062" spans="1:82" ht="15" customHeight="1" x14ac:dyDescent="0.25">
      <c r="A1062">
        <v>31721</v>
      </c>
      <c r="B1062" t="s">
        <v>1070</v>
      </c>
      <c r="C1062" t="s">
        <v>1071</v>
      </c>
      <c r="D1062">
        <v>31117</v>
      </c>
      <c r="E1062" t="s">
        <v>127</v>
      </c>
      <c r="F1062" t="s">
        <v>3</v>
      </c>
      <c r="G1062" t="s">
        <v>4</v>
      </c>
      <c r="H1062" t="s">
        <v>1072</v>
      </c>
      <c r="I1062" s="1"/>
      <c r="J1062" s="1">
        <v>44927</v>
      </c>
      <c r="K1062" s="1">
        <v>44958</v>
      </c>
      <c r="L1062" s="1">
        <v>44927</v>
      </c>
      <c r="M1062" s="2">
        <v>6321811.7000000002</v>
      </c>
      <c r="N1062" t="s">
        <v>6</v>
      </c>
      <c r="O1062">
        <v>1.15E-2</v>
      </c>
      <c r="P1062" t="s">
        <v>8</v>
      </c>
      <c r="Q1062" s="4"/>
      <c r="R1062" s="1">
        <v>44927</v>
      </c>
      <c r="S1062" s="1">
        <v>44927</v>
      </c>
      <c r="T1062" s="1">
        <v>44958</v>
      </c>
      <c r="U1062" s="1">
        <v>44927</v>
      </c>
      <c r="V1062" s="5">
        <v>8.611111111111111E-2</v>
      </c>
      <c r="W1062">
        <v>31</v>
      </c>
      <c r="X1062" s="6">
        <v>0</v>
      </c>
      <c r="Y1062" s="6">
        <v>0</v>
      </c>
      <c r="Z1062" s="6">
        <v>-6260.3496418055556</v>
      </c>
      <c r="AA1062" s="6">
        <v>-6260.3496418055556</v>
      </c>
      <c r="AB1062">
        <v>0</v>
      </c>
      <c r="AC1062">
        <v>0</v>
      </c>
      <c r="AD1062" s="7">
        <v>6321811.7000000002</v>
      </c>
      <c r="AE1062" s="13">
        <v>1.15E-2</v>
      </c>
      <c r="AF1062" s="8">
        <v>0</v>
      </c>
      <c r="AG1062" s="6">
        <v>0</v>
      </c>
      <c r="AH1062" s="6">
        <v>0</v>
      </c>
      <c r="AI1062" s="9">
        <v>-6260.3496418055556</v>
      </c>
      <c r="AJ1062" t="s">
        <v>6</v>
      </c>
      <c r="AO1062" s="9">
        <f t="shared" si="332"/>
        <v>-6260.3496418055556</v>
      </c>
      <c r="AP1062" s="37">
        <f t="shared" si="315"/>
        <v>-6260.3496418055556</v>
      </c>
      <c r="AQ1062" s="9">
        <f t="shared" si="333"/>
        <v>-6260.3496418055556</v>
      </c>
      <c r="AT1062" s="10"/>
      <c r="BU1062" s="1"/>
      <c r="CC1062" s="11"/>
      <c r="CD1062" s="11"/>
    </row>
    <row r="1063" spans="1:82" ht="15" customHeight="1" x14ac:dyDescent="0.25">
      <c r="A1063">
        <v>31722</v>
      </c>
      <c r="B1063" t="s">
        <v>1070</v>
      </c>
      <c r="C1063" t="s">
        <v>1071</v>
      </c>
      <c r="D1063">
        <v>31117</v>
      </c>
      <c r="E1063" t="s">
        <v>127</v>
      </c>
      <c r="F1063" t="s">
        <v>3</v>
      </c>
      <c r="G1063" t="s">
        <v>4</v>
      </c>
      <c r="H1063" t="s">
        <v>1072</v>
      </c>
      <c r="I1063" s="1"/>
      <c r="J1063" s="1">
        <v>44958</v>
      </c>
      <c r="K1063" s="1">
        <v>44986</v>
      </c>
      <c r="L1063" s="1">
        <v>44958</v>
      </c>
      <c r="M1063" s="2">
        <v>6174229.96</v>
      </c>
      <c r="N1063" t="s">
        <v>6</v>
      </c>
      <c r="O1063">
        <v>1.15E-2</v>
      </c>
      <c r="P1063" t="s">
        <v>8</v>
      </c>
      <c r="Q1063" s="4"/>
      <c r="R1063" s="1">
        <v>44958</v>
      </c>
      <c r="S1063" s="1">
        <v>44958</v>
      </c>
      <c r="T1063" s="1">
        <v>44986</v>
      </c>
      <c r="U1063" s="1">
        <v>44958</v>
      </c>
      <c r="V1063" s="5">
        <v>7.7777777777777779E-2</v>
      </c>
      <c r="W1063">
        <v>28</v>
      </c>
      <c r="X1063" s="6">
        <v>0</v>
      </c>
      <c r="Y1063" s="6">
        <v>0</v>
      </c>
      <c r="Z1063" s="6">
        <v>-5522.5056864444441</v>
      </c>
      <c r="AA1063" s="6">
        <v>-5522.5056864444441</v>
      </c>
      <c r="AB1063">
        <v>0</v>
      </c>
      <c r="AC1063">
        <v>0</v>
      </c>
      <c r="AD1063" s="7">
        <v>6174229.96</v>
      </c>
      <c r="AE1063" s="13">
        <v>1.15E-2</v>
      </c>
      <c r="AF1063" s="8">
        <v>0</v>
      </c>
      <c r="AG1063" s="6">
        <v>0</v>
      </c>
      <c r="AH1063" s="6">
        <v>0</v>
      </c>
      <c r="AI1063" s="9">
        <v>-5522.5056864444441</v>
      </c>
      <c r="AJ1063" t="s">
        <v>6</v>
      </c>
      <c r="AO1063" s="9">
        <f t="shared" si="332"/>
        <v>-5522.5056864444441</v>
      </c>
      <c r="AP1063" s="37">
        <f t="shared" si="315"/>
        <v>-5522.5056864444441</v>
      </c>
      <c r="AQ1063" s="9">
        <f t="shared" si="333"/>
        <v>-5522.5056864444441</v>
      </c>
      <c r="AT1063" s="10"/>
      <c r="BU1063" s="1"/>
      <c r="CC1063" s="11"/>
      <c r="CD1063" s="11"/>
    </row>
    <row r="1064" spans="1:82" ht="15" customHeight="1" x14ac:dyDescent="0.25">
      <c r="A1064">
        <v>31723</v>
      </c>
      <c r="B1064" t="s">
        <v>1070</v>
      </c>
      <c r="C1064" t="s">
        <v>1071</v>
      </c>
      <c r="D1064">
        <v>31117</v>
      </c>
      <c r="E1064" t="s">
        <v>127</v>
      </c>
      <c r="F1064" t="s">
        <v>3</v>
      </c>
      <c r="G1064" t="s">
        <v>4</v>
      </c>
      <c r="H1064" t="s">
        <v>1072</v>
      </c>
      <c r="I1064" s="1"/>
      <c r="J1064" s="1">
        <v>44986</v>
      </c>
      <c r="K1064" s="1">
        <v>45017</v>
      </c>
      <c r="L1064" s="1">
        <v>44986</v>
      </c>
      <c r="M1064" s="2">
        <v>6026506.7699999996</v>
      </c>
      <c r="N1064" t="s">
        <v>6</v>
      </c>
      <c r="O1064">
        <v>1.15E-2</v>
      </c>
      <c r="P1064" t="s">
        <v>8</v>
      </c>
      <c r="Q1064" s="4"/>
      <c r="R1064" s="1">
        <v>44986</v>
      </c>
      <c r="S1064" s="1">
        <v>44986</v>
      </c>
      <c r="T1064" s="1">
        <v>45017</v>
      </c>
      <c r="U1064" s="1">
        <v>44986</v>
      </c>
      <c r="V1064" s="5">
        <v>8.611111111111111E-2</v>
      </c>
      <c r="W1064">
        <v>31</v>
      </c>
      <c r="X1064" s="6">
        <v>0</v>
      </c>
      <c r="Y1064" s="6">
        <v>0</v>
      </c>
      <c r="Z1064" s="6">
        <v>-5967.9157319583328</v>
      </c>
      <c r="AA1064" s="6">
        <v>-5967.9157319583328</v>
      </c>
      <c r="AB1064">
        <v>0</v>
      </c>
      <c r="AC1064">
        <v>0</v>
      </c>
      <c r="AD1064" s="7">
        <v>6026506.7699999996</v>
      </c>
      <c r="AE1064" s="13">
        <v>1.15E-2</v>
      </c>
      <c r="AF1064" s="8">
        <v>0</v>
      </c>
      <c r="AG1064" s="6">
        <v>0</v>
      </c>
      <c r="AH1064" s="6">
        <v>0</v>
      </c>
      <c r="AI1064" s="9">
        <v>-5967.9157319583328</v>
      </c>
      <c r="AJ1064" t="s">
        <v>6</v>
      </c>
      <c r="AO1064" s="9">
        <f t="shared" si="332"/>
        <v>-5967.9157319583328</v>
      </c>
      <c r="AP1064" s="37">
        <f t="shared" si="315"/>
        <v>-5967.9157319583328</v>
      </c>
      <c r="AQ1064" s="9">
        <f t="shared" si="333"/>
        <v>-5967.9157319583328</v>
      </c>
      <c r="AT1064" s="10"/>
      <c r="BU1064" s="1"/>
      <c r="CC1064" s="11"/>
      <c r="CD1064" s="11"/>
    </row>
    <row r="1065" spans="1:82" ht="15" customHeight="1" x14ac:dyDescent="0.25">
      <c r="A1065">
        <v>31724</v>
      </c>
      <c r="B1065" t="s">
        <v>1070</v>
      </c>
      <c r="C1065" t="s">
        <v>1071</v>
      </c>
      <c r="D1065">
        <v>31117</v>
      </c>
      <c r="E1065" t="s">
        <v>127</v>
      </c>
      <c r="F1065" t="s">
        <v>3</v>
      </c>
      <c r="G1065" t="s">
        <v>4</v>
      </c>
      <c r="H1065" t="s">
        <v>1072</v>
      </c>
      <c r="I1065" s="1"/>
      <c r="J1065" s="1">
        <v>45017</v>
      </c>
      <c r="K1065" s="1">
        <v>45047</v>
      </c>
      <c r="L1065" s="1">
        <v>45017</v>
      </c>
      <c r="M1065" s="2">
        <v>5878641.9800000004</v>
      </c>
      <c r="N1065" t="s">
        <v>6</v>
      </c>
      <c r="O1065">
        <v>1.15E-2</v>
      </c>
      <c r="P1065" t="s">
        <v>8</v>
      </c>
      <c r="Q1065" s="4"/>
      <c r="R1065" s="1">
        <v>45017</v>
      </c>
      <c r="S1065" s="1">
        <v>45017</v>
      </c>
      <c r="T1065" s="1">
        <v>45047</v>
      </c>
      <c r="U1065" s="1">
        <v>45017</v>
      </c>
      <c r="V1065" s="5">
        <v>8.3333333333333329E-2</v>
      </c>
      <c r="W1065">
        <v>30</v>
      </c>
      <c r="X1065" s="6">
        <v>0</v>
      </c>
      <c r="Y1065" s="6">
        <v>0</v>
      </c>
      <c r="Z1065" s="6">
        <v>-5633.698564166667</v>
      </c>
      <c r="AA1065" s="6">
        <v>-5633.698564166667</v>
      </c>
      <c r="AB1065">
        <v>0</v>
      </c>
      <c r="AC1065">
        <v>0</v>
      </c>
      <c r="AD1065" s="7">
        <v>5878641.9800000004</v>
      </c>
      <c r="AE1065" s="13">
        <v>1.15E-2</v>
      </c>
      <c r="AF1065" s="8">
        <v>0</v>
      </c>
      <c r="AG1065" s="6">
        <v>0</v>
      </c>
      <c r="AH1065" s="6">
        <v>0</v>
      </c>
      <c r="AI1065" s="9">
        <v>-5633.698564166667</v>
      </c>
      <c r="AJ1065" t="s">
        <v>6</v>
      </c>
      <c r="AO1065" s="9">
        <f t="shared" si="332"/>
        <v>-5633.698564166667</v>
      </c>
      <c r="AP1065" s="37">
        <f t="shared" si="315"/>
        <v>-5633.698564166667</v>
      </c>
      <c r="AQ1065" s="9">
        <f t="shared" si="333"/>
        <v>-5633.698564166667</v>
      </c>
      <c r="AT1065" s="10"/>
      <c r="BU1065" s="1"/>
      <c r="CC1065" s="11"/>
      <c r="CD1065" s="11"/>
    </row>
    <row r="1066" spans="1:82" ht="15" customHeight="1" x14ac:dyDescent="0.25">
      <c r="A1066">
        <v>31725</v>
      </c>
      <c r="B1066" t="s">
        <v>1070</v>
      </c>
      <c r="C1066" t="s">
        <v>1071</v>
      </c>
      <c r="D1066">
        <v>31117</v>
      </c>
      <c r="E1066" t="s">
        <v>127</v>
      </c>
      <c r="F1066" t="s">
        <v>3</v>
      </c>
      <c r="G1066" t="s">
        <v>4</v>
      </c>
      <c r="H1066" t="s">
        <v>1072</v>
      </c>
      <c r="I1066" s="1"/>
      <c r="J1066" s="1">
        <v>45047</v>
      </c>
      <c r="K1066" s="1">
        <v>45078</v>
      </c>
      <c r="L1066" s="1">
        <v>45047</v>
      </c>
      <c r="M1066" s="2">
        <v>5730635.4699999997</v>
      </c>
      <c r="N1066" t="s">
        <v>6</v>
      </c>
      <c r="O1066">
        <v>1.15E-2</v>
      </c>
      <c r="P1066" t="s">
        <v>8</v>
      </c>
      <c r="Q1066" s="4"/>
      <c r="R1066" s="1">
        <v>45047</v>
      </c>
      <c r="S1066" s="1">
        <v>45047</v>
      </c>
      <c r="T1066" s="1">
        <v>45078</v>
      </c>
      <c r="U1066" s="1">
        <v>45047</v>
      </c>
      <c r="V1066" s="5">
        <v>8.611111111111111E-2</v>
      </c>
      <c r="W1066">
        <v>31</v>
      </c>
      <c r="X1066" s="6">
        <v>0</v>
      </c>
      <c r="Y1066" s="6">
        <v>0</v>
      </c>
      <c r="Z1066" s="6">
        <v>-5674.920958486111</v>
      </c>
      <c r="AA1066" s="6">
        <v>-5674.920958486111</v>
      </c>
      <c r="AB1066">
        <v>0</v>
      </c>
      <c r="AC1066">
        <v>0</v>
      </c>
      <c r="AD1066" s="7">
        <v>5730635.4699999997</v>
      </c>
      <c r="AE1066" s="13">
        <v>1.15E-2</v>
      </c>
      <c r="AF1066" s="8">
        <v>0</v>
      </c>
      <c r="AG1066" s="6">
        <v>0</v>
      </c>
      <c r="AH1066" s="6">
        <v>0</v>
      </c>
      <c r="AI1066" s="9">
        <v>-5674.920958486111</v>
      </c>
      <c r="AJ1066" t="s">
        <v>6</v>
      </c>
      <c r="AO1066" s="9">
        <f t="shared" si="332"/>
        <v>-5674.920958486111</v>
      </c>
      <c r="AP1066" s="37">
        <f t="shared" si="315"/>
        <v>-5674.920958486111</v>
      </c>
      <c r="AQ1066" s="9">
        <f t="shared" si="333"/>
        <v>-5674.920958486111</v>
      </c>
      <c r="AT1066" s="10"/>
      <c r="BU1066" s="1"/>
      <c r="CC1066" s="11"/>
      <c r="CD1066" s="11"/>
    </row>
    <row r="1067" spans="1:82" ht="15" customHeight="1" x14ac:dyDescent="0.25">
      <c r="A1067">
        <v>31781</v>
      </c>
      <c r="B1067" t="s">
        <v>1073</v>
      </c>
      <c r="C1067" t="s">
        <v>1074</v>
      </c>
      <c r="D1067">
        <v>31118</v>
      </c>
      <c r="E1067" t="s">
        <v>127</v>
      </c>
      <c r="F1067" t="s">
        <v>3</v>
      </c>
      <c r="G1067" t="s">
        <v>4</v>
      </c>
      <c r="H1067" t="s">
        <v>1075</v>
      </c>
      <c r="I1067" s="1"/>
      <c r="J1067" s="1">
        <v>44927</v>
      </c>
      <c r="K1067" s="1">
        <v>44958</v>
      </c>
      <c r="L1067" s="1">
        <v>44927</v>
      </c>
      <c r="M1067" s="2">
        <v>7050762.3099999996</v>
      </c>
      <c r="N1067" t="s">
        <v>6</v>
      </c>
      <c r="O1067">
        <v>1.15E-2</v>
      </c>
      <c r="P1067" t="s">
        <v>8</v>
      </c>
      <c r="Q1067" s="4"/>
      <c r="R1067" s="1">
        <v>44927</v>
      </c>
      <c r="S1067" s="1">
        <v>44927</v>
      </c>
      <c r="T1067" s="1">
        <v>44958</v>
      </c>
      <c r="U1067" s="1">
        <v>44927</v>
      </c>
      <c r="V1067" s="5">
        <v>8.611111111111111E-2</v>
      </c>
      <c r="W1067">
        <v>31</v>
      </c>
      <c r="X1067" s="6">
        <v>0</v>
      </c>
      <c r="Y1067" s="6">
        <v>0</v>
      </c>
      <c r="Z1067" s="6">
        <v>-6982.2132319861112</v>
      </c>
      <c r="AA1067" s="6">
        <v>-6982.2132319861112</v>
      </c>
      <c r="AB1067">
        <v>0</v>
      </c>
      <c r="AC1067">
        <v>0</v>
      </c>
      <c r="AD1067" s="7">
        <v>7050762.3099999996</v>
      </c>
      <c r="AE1067" s="13">
        <v>1.15E-2</v>
      </c>
      <c r="AF1067" s="8">
        <v>0</v>
      </c>
      <c r="AG1067" s="6">
        <v>0</v>
      </c>
      <c r="AH1067" s="6">
        <v>0</v>
      </c>
      <c r="AI1067" s="9">
        <v>-6982.2132319861112</v>
      </c>
      <c r="AJ1067" t="s">
        <v>6</v>
      </c>
      <c r="AO1067" s="9">
        <f t="shared" si="332"/>
        <v>-6982.2132319861112</v>
      </c>
      <c r="AP1067" s="37">
        <f t="shared" si="315"/>
        <v>-6982.2132319861112</v>
      </c>
      <c r="AQ1067" s="9">
        <f t="shared" si="333"/>
        <v>-6982.2132319861112</v>
      </c>
      <c r="AT1067" s="10"/>
      <c r="BU1067" s="1"/>
      <c r="CC1067" s="11"/>
      <c r="CD1067" s="11"/>
    </row>
    <row r="1068" spans="1:82" ht="15" customHeight="1" x14ac:dyDescent="0.25">
      <c r="A1068">
        <v>31782</v>
      </c>
      <c r="B1068" t="s">
        <v>1073</v>
      </c>
      <c r="C1068" t="s">
        <v>1074</v>
      </c>
      <c r="D1068">
        <v>31118</v>
      </c>
      <c r="E1068" t="s">
        <v>127</v>
      </c>
      <c r="F1068" t="s">
        <v>3</v>
      </c>
      <c r="G1068" t="s">
        <v>4</v>
      </c>
      <c r="H1068" t="s">
        <v>1075</v>
      </c>
      <c r="I1068" s="1"/>
      <c r="J1068" s="1">
        <v>44958</v>
      </c>
      <c r="K1068" s="1">
        <v>44986</v>
      </c>
      <c r="L1068" s="1">
        <v>44958</v>
      </c>
      <c r="M1068" s="2">
        <v>6886162.2999999998</v>
      </c>
      <c r="N1068" t="s">
        <v>6</v>
      </c>
      <c r="O1068">
        <v>1.15E-2</v>
      </c>
      <c r="P1068" t="s">
        <v>8</v>
      </c>
      <c r="Q1068" s="4"/>
      <c r="R1068" s="1">
        <v>44958</v>
      </c>
      <c r="S1068" s="1">
        <v>44958</v>
      </c>
      <c r="T1068" s="1">
        <v>44986</v>
      </c>
      <c r="U1068" s="1">
        <v>44958</v>
      </c>
      <c r="V1068" s="5">
        <v>7.7777777777777779E-2</v>
      </c>
      <c r="W1068">
        <v>28</v>
      </c>
      <c r="X1068" s="6">
        <v>0</v>
      </c>
      <c r="Y1068" s="6">
        <v>0</v>
      </c>
      <c r="Z1068" s="6">
        <v>-6159.2896127777776</v>
      </c>
      <c r="AA1068" s="6">
        <v>-6159.2896127777776</v>
      </c>
      <c r="AB1068">
        <v>0</v>
      </c>
      <c r="AC1068">
        <v>0</v>
      </c>
      <c r="AD1068" s="7">
        <v>6886162.2999999998</v>
      </c>
      <c r="AE1068" s="13">
        <v>1.15E-2</v>
      </c>
      <c r="AF1068" s="8">
        <v>0</v>
      </c>
      <c r="AG1068" s="6">
        <v>0</v>
      </c>
      <c r="AH1068" s="6">
        <v>0</v>
      </c>
      <c r="AI1068" s="9">
        <v>-6159.2896127777776</v>
      </c>
      <c r="AJ1068" t="s">
        <v>6</v>
      </c>
      <c r="AO1068" s="9">
        <f t="shared" si="332"/>
        <v>-6159.2896127777776</v>
      </c>
      <c r="AP1068" s="37">
        <f t="shared" si="315"/>
        <v>-6159.2896127777776</v>
      </c>
      <c r="AQ1068" s="9">
        <f t="shared" si="333"/>
        <v>-6159.2896127777776</v>
      </c>
      <c r="AT1068" s="10"/>
      <c r="BU1068" s="1"/>
      <c r="CC1068" s="11"/>
      <c r="CD1068" s="11"/>
    </row>
    <row r="1069" spans="1:82" ht="15" customHeight="1" x14ac:dyDescent="0.25">
      <c r="A1069">
        <v>31783</v>
      </c>
      <c r="B1069" t="s">
        <v>1073</v>
      </c>
      <c r="C1069" t="s">
        <v>1074</v>
      </c>
      <c r="D1069">
        <v>31118</v>
      </c>
      <c r="E1069" t="s">
        <v>127</v>
      </c>
      <c r="F1069" t="s">
        <v>3</v>
      </c>
      <c r="G1069" t="s">
        <v>4</v>
      </c>
      <c r="H1069" t="s">
        <v>1075</v>
      </c>
      <c r="I1069" s="1"/>
      <c r="J1069" s="1">
        <v>44986</v>
      </c>
      <c r="K1069" s="1">
        <v>45017</v>
      </c>
      <c r="L1069" s="1">
        <v>44986</v>
      </c>
      <c r="M1069" s="2">
        <v>6721404.5700000003</v>
      </c>
      <c r="N1069" t="s">
        <v>6</v>
      </c>
      <c r="O1069">
        <v>1.15E-2</v>
      </c>
      <c r="P1069" t="s">
        <v>8</v>
      </c>
      <c r="Q1069" s="4"/>
      <c r="R1069" s="1">
        <v>44986</v>
      </c>
      <c r="S1069" s="1">
        <v>44986</v>
      </c>
      <c r="T1069" s="1">
        <v>45017</v>
      </c>
      <c r="U1069" s="1">
        <v>44986</v>
      </c>
      <c r="V1069" s="5">
        <v>8.611111111111111E-2</v>
      </c>
      <c r="W1069">
        <v>31</v>
      </c>
      <c r="X1069" s="6">
        <v>0</v>
      </c>
      <c r="Y1069" s="6">
        <v>0</v>
      </c>
      <c r="Z1069" s="6">
        <v>-6656.057581125001</v>
      </c>
      <c r="AA1069" s="6">
        <v>-6656.057581125001</v>
      </c>
      <c r="AB1069">
        <v>0</v>
      </c>
      <c r="AC1069">
        <v>0</v>
      </c>
      <c r="AD1069" s="7">
        <v>6721404.5700000003</v>
      </c>
      <c r="AE1069" s="13">
        <v>1.15E-2</v>
      </c>
      <c r="AF1069" s="8">
        <v>0</v>
      </c>
      <c r="AG1069" s="6">
        <v>0</v>
      </c>
      <c r="AH1069" s="6">
        <v>0</v>
      </c>
      <c r="AI1069" s="9">
        <v>-6656.057581125001</v>
      </c>
      <c r="AJ1069" t="s">
        <v>6</v>
      </c>
      <c r="AO1069" s="9">
        <f t="shared" si="332"/>
        <v>-6656.057581125001</v>
      </c>
      <c r="AP1069" s="37">
        <f t="shared" si="315"/>
        <v>-6656.057581125001</v>
      </c>
      <c r="AQ1069" s="9">
        <f t="shared" si="333"/>
        <v>-6656.057581125001</v>
      </c>
      <c r="AT1069" s="10"/>
      <c r="BU1069" s="1"/>
      <c r="CC1069" s="11"/>
      <c r="CD1069" s="11"/>
    </row>
    <row r="1070" spans="1:82" ht="15" customHeight="1" x14ac:dyDescent="0.25">
      <c r="A1070">
        <v>31784</v>
      </c>
      <c r="B1070" t="s">
        <v>1073</v>
      </c>
      <c r="C1070" t="s">
        <v>1074</v>
      </c>
      <c r="D1070">
        <v>31118</v>
      </c>
      <c r="E1070" t="s">
        <v>127</v>
      </c>
      <c r="F1070" t="s">
        <v>3</v>
      </c>
      <c r="G1070" t="s">
        <v>4</v>
      </c>
      <c r="H1070" t="s">
        <v>1075</v>
      </c>
      <c r="I1070" s="1"/>
      <c r="J1070" s="1">
        <v>45017</v>
      </c>
      <c r="K1070" s="1">
        <v>45047</v>
      </c>
      <c r="L1070" s="1">
        <v>45017</v>
      </c>
      <c r="M1070" s="2">
        <v>6556488.9699999997</v>
      </c>
      <c r="N1070" t="s">
        <v>6</v>
      </c>
      <c r="O1070">
        <v>1.15E-2</v>
      </c>
      <c r="P1070" t="s">
        <v>8</v>
      </c>
      <c r="Q1070" s="4"/>
      <c r="R1070" s="1">
        <v>45017</v>
      </c>
      <c r="S1070" s="1">
        <v>45017</v>
      </c>
      <c r="T1070" s="1">
        <v>45047</v>
      </c>
      <c r="U1070" s="1">
        <v>45017</v>
      </c>
      <c r="V1070" s="5">
        <v>8.3333333333333329E-2</v>
      </c>
      <c r="W1070">
        <v>30</v>
      </c>
      <c r="X1070" s="6">
        <v>0</v>
      </c>
      <c r="Y1070" s="6">
        <v>0</v>
      </c>
      <c r="Z1070" s="6">
        <v>-6283.3019295833328</v>
      </c>
      <c r="AA1070" s="6">
        <v>-6283.3019295833328</v>
      </c>
      <c r="AB1070">
        <v>0</v>
      </c>
      <c r="AC1070">
        <v>0</v>
      </c>
      <c r="AD1070" s="7">
        <v>6556488.9699999997</v>
      </c>
      <c r="AE1070" s="13">
        <v>1.15E-2</v>
      </c>
      <c r="AF1070" s="8">
        <v>0</v>
      </c>
      <c r="AG1070" s="6">
        <v>0</v>
      </c>
      <c r="AH1070" s="6">
        <v>0</v>
      </c>
      <c r="AI1070" s="9">
        <v>-6283.3019295833328</v>
      </c>
      <c r="AJ1070" t="s">
        <v>6</v>
      </c>
      <c r="AO1070" s="9">
        <f t="shared" si="332"/>
        <v>-6283.3019295833328</v>
      </c>
      <c r="AP1070" s="37">
        <f t="shared" si="315"/>
        <v>-6283.3019295833328</v>
      </c>
      <c r="AQ1070" s="9">
        <f t="shared" si="333"/>
        <v>-6283.3019295833328</v>
      </c>
      <c r="AT1070" s="10"/>
      <c r="BU1070" s="1"/>
      <c r="CC1070" s="11"/>
      <c r="CD1070" s="11"/>
    </row>
    <row r="1071" spans="1:82" ht="15" customHeight="1" x14ac:dyDescent="0.25">
      <c r="A1071">
        <v>31785</v>
      </c>
      <c r="B1071" t="s">
        <v>1073</v>
      </c>
      <c r="C1071" t="s">
        <v>1074</v>
      </c>
      <c r="D1071">
        <v>31118</v>
      </c>
      <c r="E1071" t="s">
        <v>127</v>
      </c>
      <c r="F1071" t="s">
        <v>3</v>
      </c>
      <c r="G1071" t="s">
        <v>4</v>
      </c>
      <c r="H1071" t="s">
        <v>1075</v>
      </c>
      <c r="I1071" s="1"/>
      <c r="J1071" s="1">
        <v>45047</v>
      </c>
      <c r="K1071" s="1">
        <v>45078</v>
      </c>
      <c r="L1071" s="1">
        <v>45047</v>
      </c>
      <c r="M1071" s="2">
        <v>6391415.3499999996</v>
      </c>
      <c r="N1071" t="s">
        <v>6</v>
      </c>
      <c r="O1071">
        <v>1.15E-2</v>
      </c>
      <c r="P1071" t="s">
        <v>8</v>
      </c>
      <c r="Q1071" s="4"/>
      <c r="R1071" s="1">
        <v>45047</v>
      </c>
      <c r="S1071" s="1">
        <v>45047</v>
      </c>
      <c r="T1071" s="1">
        <v>45078</v>
      </c>
      <c r="U1071" s="1">
        <v>45047</v>
      </c>
      <c r="V1071" s="5">
        <v>8.611111111111111E-2</v>
      </c>
      <c r="W1071">
        <v>31</v>
      </c>
      <c r="X1071" s="6">
        <v>0</v>
      </c>
      <c r="Y1071" s="6">
        <v>0</v>
      </c>
      <c r="Z1071" s="6">
        <v>-6329.2765896527771</v>
      </c>
      <c r="AA1071" s="6">
        <v>-6329.2765896527771</v>
      </c>
      <c r="AB1071">
        <v>0</v>
      </c>
      <c r="AC1071">
        <v>0</v>
      </c>
      <c r="AD1071" s="7">
        <v>6391415.3499999996</v>
      </c>
      <c r="AE1071" s="13">
        <v>1.15E-2</v>
      </c>
      <c r="AF1071" s="8">
        <v>0</v>
      </c>
      <c r="AG1071" s="6">
        <v>0</v>
      </c>
      <c r="AH1071" s="6">
        <v>0</v>
      </c>
      <c r="AI1071" s="9">
        <v>-6329.2765896527771</v>
      </c>
      <c r="AJ1071" t="s">
        <v>6</v>
      </c>
      <c r="AO1071" s="9">
        <f t="shared" si="332"/>
        <v>-6329.2765896527771</v>
      </c>
      <c r="AP1071" s="37">
        <f t="shared" si="315"/>
        <v>-6329.2765896527771</v>
      </c>
      <c r="AQ1071" s="9">
        <f t="shared" si="333"/>
        <v>-6329.2765896527771</v>
      </c>
      <c r="AT1071" s="10"/>
      <c r="BU1071" s="1"/>
      <c r="CC1071" s="11"/>
      <c r="CD1071" s="11"/>
    </row>
    <row r="1072" spans="1:82" ht="15" customHeight="1" x14ac:dyDescent="0.25">
      <c r="A1072">
        <v>31841</v>
      </c>
      <c r="B1072" t="s">
        <v>1076</v>
      </c>
      <c r="C1072" t="s">
        <v>1077</v>
      </c>
      <c r="D1072">
        <v>31119</v>
      </c>
      <c r="E1072" t="s">
        <v>127</v>
      </c>
      <c r="F1072" t="s">
        <v>3</v>
      </c>
      <c r="G1072" t="s">
        <v>4</v>
      </c>
      <c r="H1072" t="s">
        <v>910</v>
      </c>
      <c r="I1072" s="1"/>
      <c r="J1072" s="1">
        <v>44927</v>
      </c>
      <c r="K1072" s="1">
        <v>44958</v>
      </c>
      <c r="L1072" s="1">
        <v>44927</v>
      </c>
      <c r="M1072" s="2">
        <v>9860119.6999999993</v>
      </c>
      <c r="N1072" t="s">
        <v>6</v>
      </c>
      <c r="O1072">
        <v>1.15E-2</v>
      </c>
      <c r="P1072" t="s">
        <v>8</v>
      </c>
      <c r="Q1072" s="4"/>
      <c r="R1072" s="1">
        <v>44927</v>
      </c>
      <c r="S1072" s="1">
        <v>44927</v>
      </c>
      <c r="T1072" s="1">
        <v>44958</v>
      </c>
      <c r="U1072" s="1">
        <v>44927</v>
      </c>
      <c r="V1072" s="5">
        <v>8.611111111111111E-2</v>
      </c>
      <c r="W1072">
        <v>31</v>
      </c>
      <c r="X1072" s="6">
        <v>0</v>
      </c>
      <c r="Y1072" s="6">
        <v>0</v>
      </c>
      <c r="Z1072" s="6">
        <v>-9764.2574251388869</v>
      </c>
      <c r="AA1072" s="6">
        <v>-9764.2574251388869</v>
      </c>
      <c r="AB1072">
        <v>0</v>
      </c>
      <c r="AC1072">
        <v>0</v>
      </c>
      <c r="AD1072" s="7">
        <v>9860119.6999999993</v>
      </c>
      <c r="AE1072" s="13">
        <v>1.15E-2</v>
      </c>
      <c r="AF1072" s="8">
        <v>0</v>
      </c>
      <c r="AG1072" s="6">
        <v>0</v>
      </c>
      <c r="AH1072" s="6">
        <v>0</v>
      </c>
      <c r="AI1072" s="9">
        <v>-9764.2574251388869</v>
      </c>
      <c r="AJ1072" t="s">
        <v>6</v>
      </c>
      <c r="AO1072" s="9">
        <f t="shared" si="332"/>
        <v>-9764.2574251388869</v>
      </c>
      <c r="AP1072" s="37">
        <f t="shared" si="315"/>
        <v>-9764.2574251388869</v>
      </c>
      <c r="AQ1072" s="9">
        <f t="shared" si="333"/>
        <v>-9764.2574251388869</v>
      </c>
      <c r="AT1072" s="10"/>
      <c r="BU1072" s="1"/>
      <c r="CC1072" s="11"/>
      <c r="CD1072" s="11"/>
    </row>
    <row r="1073" spans="1:82" ht="15" customHeight="1" x14ac:dyDescent="0.25">
      <c r="A1073">
        <v>31842</v>
      </c>
      <c r="B1073" t="s">
        <v>1076</v>
      </c>
      <c r="C1073" t="s">
        <v>1077</v>
      </c>
      <c r="D1073">
        <v>31119</v>
      </c>
      <c r="E1073" t="s">
        <v>127</v>
      </c>
      <c r="F1073" t="s">
        <v>3</v>
      </c>
      <c r="G1073" t="s">
        <v>4</v>
      </c>
      <c r="H1073" t="s">
        <v>910</v>
      </c>
      <c r="I1073" s="1"/>
      <c r="J1073" s="1">
        <v>44958</v>
      </c>
      <c r="K1073" s="1">
        <v>44986</v>
      </c>
      <c r="L1073" s="1">
        <v>44958</v>
      </c>
      <c r="M1073" s="2">
        <v>9629935.9700000007</v>
      </c>
      <c r="N1073" t="s">
        <v>6</v>
      </c>
      <c r="O1073">
        <v>1.15E-2</v>
      </c>
      <c r="P1073" t="s">
        <v>8</v>
      </c>
      <c r="Q1073" s="4"/>
      <c r="R1073" s="1">
        <v>44958</v>
      </c>
      <c r="S1073" s="1">
        <v>44958</v>
      </c>
      <c r="T1073" s="1">
        <v>44986</v>
      </c>
      <c r="U1073" s="1">
        <v>44958</v>
      </c>
      <c r="V1073" s="5">
        <v>7.7777777777777779E-2</v>
      </c>
      <c r="W1073">
        <v>28</v>
      </c>
      <c r="X1073" s="6">
        <v>0</v>
      </c>
      <c r="Y1073" s="6">
        <v>0</v>
      </c>
      <c r="Z1073" s="6">
        <v>-8613.4427287222225</v>
      </c>
      <c r="AA1073" s="6">
        <v>-8613.4427287222225</v>
      </c>
      <c r="AB1073">
        <v>0</v>
      </c>
      <c r="AC1073">
        <v>0</v>
      </c>
      <c r="AD1073" s="7">
        <v>9629935.9700000007</v>
      </c>
      <c r="AE1073" s="13">
        <v>1.15E-2</v>
      </c>
      <c r="AF1073" s="8">
        <v>0</v>
      </c>
      <c r="AG1073" s="6">
        <v>0</v>
      </c>
      <c r="AH1073" s="6">
        <v>0</v>
      </c>
      <c r="AI1073" s="9">
        <v>-8613.4427287222225</v>
      </c>
      <c r="AJ1073" t="s">
        <v>6</v>
      </c>
      <c r="AO1073" s="9">
        <f t="shared" si="332"/>
        <v>-8613.4427287222225</v>
      </c>
      <c r="AP1073" s="37">
        <f t="shared" si="315"/>
        <v>-8613.4427287222225</v>
      </c>
      <c r="AQ1073" s="9">
        <f t="shared" si="333"/>
        <v>-8613.4427287222225</v>
      </c>
      <c r="AT1073" s="10"/>
      <c r="BU1073" s="1"/>
      <c r="CC1073" s="11"/>
      <c r="CD1073" s="11"/>
    </row>
    <row r="1074" spans="1:82" ht="15" customHeight="1" x14ac:dyDescent="0.25">
      <c r="A1074">
        <v>31843</v>
      </c>
      <c r="B1074" t="s">
        <v>1076</v>
      </c>
      <c r="C1074" t="s">
        <v>1077</v>
      </c>
      <c r="D1074">
        <v>31119</v>
      </c>
      <c r="E1074" t="s">
        <v>127</v>
      </c>
      <c r="F1074" t="s">
        <v>3</v>
      </c>
      <c r="G1074" t="s">
        <v>4</v>
      </c>
      <c r="H1074" t="s">
        <v>910</v>
      </c>
      <c r="I1074" s="1"/>
      <c r="J1074" s="1">
        <v>44986</v>
      </c>
      <c r="K1074" s="1">
        <v>45017</v>
      </c>
      <c r="L1074" s="1">
        <v>44986</v>
      </c>
      <c r="M1074" s="2">
        <v>9399531.6400000006</v>
      </c>
      <c r="N1074" t="s">
        <v>6</v>
      </c>
      <c r="O1074">
        <v>1.15E-2</v>
      </c>
      <c r="P1074" t="s">
        <v>8</v>
      </c>
      <c r="Q1074" s="4"/>
      <c r="R1074" s="1">
        <v>44986</v>
      </c>
      <c r="S1074" s="1">
        <v>44986</v>
      </c>
      <c r="T1074" s="1">
        <v>45017</v>
      </c>
      <c r="U1074" s="1">
        <v>44986</v>
      </c>
      <c r="V1074" s="5">
        <v>8.611111111111111E-2</v>
      </c>
      <c r="W1074">
        <v>31</v>
      </c>
      <c r="X1074" s="6">
        <v>0</v>
      </c>
      <c r="Y1074" s="6">
        <v>0</v>
      </c>
      <c r="Z1074" s="6">
        <v>-9308.1473046111114</v>
      </c>
      <c r="AA1074" s="6">
        <v>-9308.1473046111114</v>
      </c>
      <c r="AB1074">
        <v>0</v>
      </c>
      <c r="AC1074">
        <v>0</v>
      </c>
      <c r="AD1074" s="7">
        <v>9399531.6400000006</v>
      </c>
      <c r="AE1074" s="13">
        <v>1.15E-2</v>
      </c>
      <c r="AF1074" s="8">
        <v>0</v>
      </c>
      <c r="AG1074" s="6">
        <v>0</v>
      </c>
      <c r="AH1074" s="6">
        <v>0</v>
      </c>
      <c r="AI1074" s="9">
        <v>-9308.1473046111114</v>
      </c>
      <c r="AJ1074" t="s">
        <v>6</v>
      </c>
      <c r="AO1074" s="9">
        <f t="shared" si="332"/>
        <v>-9308.1473046111114</v>
      </c>
      <c r="AP1074" s="37">
        <f t="shared" si="315"/>
        <v>-9308.1473046111114</v>
      </c>
      <c r="AQ1074" s="9">
        <f t="shared" si="333"/>
        <v>-9308.1473046111114</v>
      </c>
      <c r="AT1074" s="10"/>
      <c r="BU1074" s="1"/>
      <c r="CC1074" s="11"/>
      <c r="CD1074" s="11"/>
    </row>
    <row r="1075" spans="1:82" ht="15" customHeight="1" x14ac:dyDescent="0.25">
      <c r="A1075">
        <v>31844</v>
      </c>
      <c r="B1075" t="s">
        <v>1076</v>
      </c>
      <c r="C1075" t="s">
        <v>1077</v>
      </c>
      <c r="D1075">
        <v>31119</v>
      </c>
      <c r="E1075" t="s">
        <v>127</v>
      </c>
      <c r="F1075" t="s">
        <v>3</v>
      </c>
      <c r="G1075" t="s">
        <v>4</v>
      </c>
      <c r="H1075" t="s">
        <v>910</v>
      </c>
      <c r="I1075" s="1"/>
      <c r="J1075" s="1">
        <v>45017</v>
      </c>
      <c r="K1075" s="1">
        <v>45047</v>
      </c>
      <c r="L1075" s="1">
        <v>45017</v>
      </c>
      <c r="M1075" s="2">
        <v>9168906.4900000002</v>
      </c>
      <c r="N1075" t="s">
        <v>6</v>
      </c>
      <c r="O1075">
        <v>1.15E-2</v>
      </c>
      <c r="P1075" t="s">
        <v>8</v>
      </c>
      <c r="Q1075" s="4"/>
      <c r="R1075" s="1">
        <v>45017</v>
      </c>
      <c r="S1075" s="1">
        <v>45017</v>
      </c>
      <c r="T1075" s="1">
        <v>45047</v>
      </c>
      <c r="U1075" s="1">
        <v>45017</v>
      </c>
      <c r="V1075" s="5">
        <v>8.3333333333333329E-2</v>
      </c>
      <c r="W1075">
        <v>30</v>
      </c>
      <c r="X1075" s="6">
        <v>0</v>
      </c>
      <c r="Y1075" s="6">
        <v>0</v>
      </c>
      <c r="Z1075" s="6">
        <v>-8786.8687195833336</v>
      </c>
      <c r="AA1075" s="6">
        <v>-8786.8687195833336</v>
      </c>
      <c r="AB1075">
        <v>0</v>
      </c>
      <c r="AC1075">
        <v>0</v>
      </c>
      <c r="AD1075" s="7">
        <v>9168906.4900000002</v>
      </c>
      <c r="AE1075" s="13">
        <v>1.15E-2</v>
      </c>
      <c r="AF1075" s="8">
        <v>0</v>
      </c>
      <c r="AG1075" s="6">
        <v>0</v>
      </c>
      <c r="AH1075" s="6">
        <v>0</v>
      </c>
      <c r="AI1075" s="9">
        <v>-8786.8687195833336</v>
      </c>
      <c r="AJ1075" t="s">
        <v>6</v>
      </c>
      <c r="AO1075" s="9">
        <f t="shared" si="332"/>
        <v>-8786.8687195833336</v>
      </c>
      <c r="AP1075" s="37">
        <f t="shared" si="315"/>
        <v>-8786.8687195833336</v>
      </c>
      <c r="AQ1075" s="9">
        <f t="shared" si="333"/>
        <v>-8786.8687195833336</v>
      </c>
      <c r="AT1075" s="10"/>
      <c r="BU1075" s="1"/>
      <c r="CC1075" s="11"/>
      <c r="CD1075" s="11"/>
    </row>
    <row r="1076" spans="1:82" ht="15" customHeight="1" x14ac:dyDescent="0.25">
      <c r="A1076">
        <v>31845</v>
      </c>
      <c r="B1076" t="s">
        <v>1076</v>
      </c>
      <c r="C1076" t="s">
        <v>1077</v>
      </c>
      <c r="D1076">
        <v>31119</v>
      </c>
      <c r="E1076" t="s">
        <v>127</v>
      </c>
      <c r="F1076" t="s">
        <v>3</v>
      </c>
      <c r="G1076" t="s">
        <v>4</v>
      </c>
      <c r="H1076" t="s">
        <v>910</v>
      </c>
      <c r="I1076" s="1"/>
      <c r="J1076" s="1">
        <v>45047</v>
      </c>
      <c r="K1076" s="1">
        <v>45078</v>
      </c>
      <c r="L1076" s="1">
        <v>45047</v>
      </c>
      <c r="M1076" s="2">
        <v>8938060.3200000003</v>
      </c>
      <c r="N1076" t="s">
        <v>6</v>
      </c>
      <c r="O1076">
        <v>1.15E-2</v>
      </c>
      <c r="P1076" t="s">
        <v>8</v>
      </c>
      <c r="Q1076" s="4"/>
      <c r="R1076" s="1">
        <v>45047</v>
      </c>
      <c r="S1076" s="1">
        <v>45047</v>
      </c>
      <c r="T1076" s="1">
        <v>45078</v>
      </c>
      <c r="U1076" s="1">
        <v>45047</v>
      </c>
      <c r="V1076" s="5">
        <v>8.611111111111111E-2</v>
      </c>
      <c r="W1076">
        <v>31</v>
      </c>
      <c r="X1076" s="6">
        <v>0</v>
      </c>
      <c r="Y1076" s="6">
        <v>0</v>
      </c>
      <c r="Z1076" s="6">
        <v>-8851.1625113333321</v>
      </c>
      <c r="AA1076" s="6">
        <v>-8851.1625113333321</v>
      </c>
      <c r="AB1076">
        <v>0</v>
      </c>
      <c r="AC1076">
        <v>0</v>
      </c>
      <c r="AD1076" s="7">
        <v>8938060.3200000003</v>
      </c>
      <c r="AE1076" s="13">
        <v>1.15E-2</v>
      </c>
      <c r="AF1076" s="8">
        <v>0</v>
      </c>
      <c r="AG1076" s="6">
        <v>0</v>
      </c>
      <c r="AH1076" s="6">
        <v>0</v>
      </c>
      <c r="AI1076" s="9">
        <v>-8851.1625113333321</v>
      </c>
      <c r="AJ1076" t="s">
        <v>6</v>
      </c>
      <c r="AO1076" s="9">
        <f t="shared" si="332"/>
        <v>-8851.1625113333321</v>
      </c>
      <c r="AP1076" s="37">
        <f t="shared" si="315"/>
        <v>-8851.1625113333321</v>
      </c>
      <c r="AQ1076" s="9">
        <f t="shared" si="333"/>
        <v>-8851.1625113333321</v>
      </c>
      <c r="AT1076" s="10"/>
      <c r="BU1076" s="1"/>
      <c r="CC1076" s="11"/>
      <c r="CD1076" s="11"/>
    </row>
    <row r="1077" spans="1:82" ht="15" customHeight="1" x14ac:dyDescent="0.25">
      <c r="A1077">
        <v>31902</v>
      </c>
      <c r="B1077" t="s">
        <v>1078</v>
      </c>
      <c r="C1077" t="s">
        <v>1079</v>
      </c>
      <c r="D1077">
        <v>31120</v>
      </c>
      <c r="E1077" t="s">
        <v>127</v>
      </c>
      <c r="F1077" t="s">
        <v>3</v>
      </c>
      <c r="G1077" t="s">
        <v>4</v>
      </c>
      <c r="H1077" t="s">
        <v>751</v>
      </c>
      <c r="I1077" s="1"/>
      <c r="J1077" s="1">
        <v>44957</v>
      </c>
      <c r="K1077" s="1">
        <v>44985</v>
      </c>
      <c r="L1077" s="1">
        <v>44957</v>
      </c>
      <c r="M1077" s="2">
        <v>1173054.95</v>
      </c>
      <c r="N1077" t="s">
        <v>6</v>
      </c>
      <c r="O1077">
        <v>6.7000000000000002E-3</v>
      </c>
      <c r="P1077" t="s">
        <v>8</v>
      </c>
      <c r="Q1077" s="4"/>
      <c r="R1077" s="1">
        <v>44957</v>
      </c>
      <c r="S1077" s="1">
        <v>44957</v>
      </c>
      <c r="T1077" s="1">
        <v>44985</v>
      </c>
      <c r="U1077" s="1">
        <v>44957</v>
      </c>
      <c r="V1077" s="5">
        <v>7.7777777777777779E-2</v>
      </c>
      <c r="W1077">
        <v>28</v>
      </c>
      <c r="X1077" s="6">
        <v>0</v>
      </c>
      <c r="Y1077" s="6">
        <v>0</v>
      </c>
      <c r="Z1077" s="6">
        <v>-611.2919683888889</v>
      </c>
      <c r="AA1077" s="6">
        <v>-611.2919683888889</v>
      </c>
      <c r="AB1077">
        <v>0</v>
      </c>
      <c r="AC1077">
        <v>0</v>
      </c>
      <c r="AD1077" s="7">
        <v>1173054.95</v>
      </c>
      <c r="AE1077" s="13">
        <v>6.7000000000000002E-3</v>
      </c>
      <c r="AF1077" s="8">
        <v>0</v>
      </c>
      <c r="AG1077" s="6">
        <v>0</v>
      </c>
      <c r="AH1077" s="6">
        <v>0</v>
      </c>
      <c r="AI1077" s="9">
        <v>-611.2919683888889</v>
      </c>
      <c r="AJ1077" t="s">
        <v>6</v>
      </c>
      <c r="AO1077" s="9">
        <f t="shared" si="332"/>
        <v>-611.2919683888889</v>
      </c>
      <c r="AP1077" s="37">
        <f t="shared" si="315"/>
        <v>-611.2919683888889</v>
      </c>
      <c r="AQ1077" s="9">
        <f t="shared" si="333"/>
        <v>-611.2919683888889</v>
      </c>
      <c r="AT1077" s="10"/>
      <c r="BU1077" s="1"/>
      <c r="CC1077" s="11"/>
      <c r="CD1077" s="11"/>
    </row>
    <row r="1078" spans="1:82" ht="15" customHeight="1" x14ac:dyDescent="0.25">
      <c r="A1078">
        <v>31903</v>
      </c>
      <c r="B1078" t="s">
        <v>1078</v>
      </c>
      <c r="C1078" t="s">
        <v>1079</v>
      </c>
      <c r="D1078">
        <v>31120</v>
      </c>
      <c r="E1078" t="s">
        <v>127</v>
      </c>
      <c r="F1078" t="s">
        <v>3</v>
      </c>
      <c r="G1078" t="s">
        <v>4</v>
      </c>
      <c r="H1078" t="s">
        <v>751</v>
      </c>
      <c r="I1078" s="1"/>
      <c r="J1078" s="1">
        <v>44985</v>
      </c>
      <c r="K1078" s="1">
        <v>45016</v>
      </c>
      <c r="L1078" s="1">
        <v>44985</v>
      </c>
      <c r="M1078" s="2">
        <v>1151535.92</v>
      </c>
      <c r="N1078" t="s">
        <v>6</v>
      </c>
      <c r="O1078">
        <v>6.7000000000000002E-3</v>
      </c>
      <c r="P1078" t="s">
        <v>8</v>
      </c>
      <c r="Q1078" s="4"/>
      <c r="R1078" s="1">
        <v>44985</v>
      </c>
      <c r="S1078" s="1">
        <v>44985</v>
      </c>
      <c r="T1078" s="1">
        <v>45016</v>
      </c>
      <c r="U1078" s="1">
        <v>44985</v>
      </c>
      <c r="V1078" s="5">
        <v>8.611111111111111E-2</v>
      </c>
      <c r="W1078">
        <v>31</v>
      </c>
      <c r="X1078" s="6">
        <v>0</v>
      </c>
      <c r="Y1078" s="6">
        <v>0</v>
      </c>
      <c r="Z1078" s="6">
        <v>-664.37225162222228</v>
      </c>
      <c r="AA1078" s="6">
        <v>-664.37225162222228</v>
      </c>
      <c r="AB1078">
        <v>0</v>
      </c>
      <c r="AC1078">
        <v>0</v>
      </c>
      <c r="AD1078" s="7">
        <v>1151535.92</v>
      </c>
      <c r="AE1078" s="13">
        <v>6.7000000000000002E-3</v>
      </c>
      <c r="AF1078" s="8">
        <v>0</v>
      </c>
      <c r="AG1078" s="6">
        <v>0</v>
      </c>
      <c r="AH1078" s="6">
        <v>0</v>
      </c>
      <c r="AI1078" s="9">
        <v>-664.37225162222228</v>
      </c>
      <c r="AJ1078" t="s">
        <v>6</v>
      </c>
      <c r="AO1078" s="9">
        <f t="shared" si="332"/>
        <v>-664.37225162222228</v>
      </c>
      <c r="AP1078" s="37">
        <f t="shared" si="315"/>
        <v>-664.37225162222228</v>
      </c>
      <c r="AQ1078" s="9">
        <f t="shared" si="333"/>
        <v>-664.37225162222228</v>
      </c>
      <c r="AT1078" s="10"/>
      <c r="BU1078" s="1"/>
      <c r="CC1078" s="11"/>
      <c r="CD1078" s="11"/>
    </row>
    <row r="1079" spans="1:82" ht="15" customHeight="1" x14ac:dyDescent="0.25">
      <c r="A1079">
        <v>31904</v>
      </c>
      <c r="B1079" t="s">
        <v>1078</v>
      </c>
      <c r="C1079" t="s">
        <v>1079</v>
      </c>
      <c r="D1079">
        <v>31120</v>
      </c>
      <c r="E1079" t="s">
        <v>127</v>
      </c>
      <c r="F1079" t="s">
        <v>3</v>
      </c>
      <c r="G1079" t="s">
        <v>4</v>
      </c>
      <c r="H1079" t="s">
        <v>751</v>
      </c>
      <c r="I1079" s="1"/>
      <c r="J1079" s="1">
        <v>45016</v>
      </c>
      <c r="K1079" s="1">
        <v>45046</v>
      </c>
      <c r="L1079" s="1">
        <v>45016</v>
      </c>
      <c r="M1079" s="2">
        <v>1130004.8500000001</v>
      </c>
      <c r="N1079" t="s">
        <v>6</v>
      </c>
      <c r="O1079">
        <v>6.7000000000000002E-3</v>
      </c>
      <c r="P1079" t="s">
        <v>8</v>
      </c>
      <c r="Q1079" s="4"/>
      <c r="R1079" s="1">
        <v>45016</v>
      </c>
      <c r="S1079" s="1">
        <v>45016</v>
      </c>
      <c r="T1079" s="1">
        <v>45046</v>
      </c>
      <c r="U1079" s="1">
        <v>45016</v>
      </c>
      <c r="V1079" s="5">
        <v>8.3333333333333329E-2</v>
      </c>
      <c r="W1079">
        <v>30</v>
      </c>
      <c r="X1079" s="6">
        <v>0</v>
      </c>
      <c r="Y1079" s="6">
        <v>0</v>
      </c>
      <c r="Z1079" s="6">
        <v>-630.91937458333337</v>
      </c>
      <c r="AA1079" s="6">
        <v>-630.91937458333337</v>
      </c>
      <c r="AB1079">
        <v>0</v>
      </c>
      <c r="AC1079">
        <v>0</v>
      </c>
      <c r="AD1079" s="7">
        <v>1130004.8500000001</v>
      </c>
      <c r="AE1079" s="13">
        <v>6.7000000000000002E-3</v>
      </c>
      <c r="AF1079" s="8">
        <v>0</v>
      </c>
      <c r="AG1079" s="6">
        <v>0</v>
      </c>
      <c r="AH1079" s="6">
        <v>0</v>
      </c>
      <c r="AI1079" s="9">
        <v>-630.91937458333337</v>
      </c>
      <c r="AJ1079" t="s">
        <v>6</v>
      </c>
      <c r="AO1079" s="9">
        <f t="shared" si="332"/>
        <v>-630.91937458333337</v>
      </c>
      <c r="AP1079" s="37">
        <f t="shared" si="315"/>
        <v>-630.91937458333337</v>
      </c>
      <c r="AQ1079" s="9">
        <f t="shared" si="333"/>
        <v>-630.91937458333337</v>
      </c>
      <c r="AT1079" s="10"/>
      <c r="BU1079" s="1"/>
      <c r="CC1079" s="11"/>
      <c r="CD1079" s="11"/>
    </row>
    <row r="1080" spans="1:82" ht="15" customHeight="1" x14ac:dyDescent="0.25">
      <c r="A1080">
        <v>31905</v>
      </c>
      <c r="B1080" t="s">
        <v>1078</v>
      </c>
      <c r="C1080" t="s">
        <v>1079</v>
      </c>
      <c r="D1080">
        <v>31120</v>
      </c>
      <c r="E1080" t="s">
        <v>127</v>
      </c>
      <c r="F1080" t="s">
        <v>3</v>
      </c>
      <c r="G1080" t="s">
        <v>4</v>
      </c>
      <c r="H1080" t="s">
        <v>751</v>
      </c>
      <c r="I1080" s="1"/>
      <c r="J1080" s="1">
        <v>45046</v>
      </c>
      <c r="K1080" s="1">
        <v>45077</v>
      </c>
      <c r="L1080" s="1">
        <v>45046</v>
      </c>
      <c r="M1080" s="2">
        <v>1108461.74</v>
      </c>
      <c r="N1080" t="s">
        <v>6</v>
      </c>
      <c r="O1080">
        <v>6.7000000000000002E-3</v>
      </c>
      <c r="P1080" t="s">
        <v>8</v>
      </c>
      <c r="Q1080" s="4"/>
      <c r="R1080" s="1">
        <v>45046</v>
      </c>
      <c r="S1080" s="1">
        <v>45046</v>
      </c>
      <c r="T1080" s="1">
        <v>45077</v>
      </c>
      <c r="U1080" s="1">
        <v>45046</v>
      </c>
      <c r="V1080" s="5">
        <v>8.611111111111111E-2</v>
      </c>
      <c r="W1080">
        <v>31</v>
      </c>
      <c r="X1080" s="6">
        <v>0</v>
      </c>
      <c r="Y1080" s="6">
        <v>0</v>
      </c>
      <c r="Z1080" s="6">
        <v>-639.52084277222218</v>
      </c>
      <c r="AA1080" s="6">
        <v>-639.52084277222218</v>
      </c>
      <c r="AB1080">
        <v>0</v>
      </c>
      <c r="AC1080">
        <v>0</v>
      </c>
      <c r="AD1080" s="7">
        <v>1108461.74</v>
      </c>
      <c r="AE1080" s="13">
        <v>6.7000000000000002E-3</v>
      </c>
      <c r="AF1080" s="8">
        <v>0</v>
      </c>
      <c r="AG1080" s="6">
        <v>0</v>
      </c>
      <c r="AH1080" s="6">
        <v>0</v>
      </c>
      <c r="AI1080" s="9">
        <v>-639.52084277222218</v>
      </c>
      <c r="AJ1080" t="s">
        <v>6</v>
      </c>
      <c r="AO1080" s="9">
        <f t="shared" si="332"/>
        <v>-639.52084277222218</v>
      </c>
      <c r="AP1080" s="37">
        <f t="shared" si="315"/>
        <v>-639.52084277222218</v>
      </c>
      <c r="AQ1080" s="9">
        <f t="shared" si="333"/>
        <v>-639.52084277222218</v>
      </c>
      <c r="AT1080" s="10"/>
      <c r="BU1080" s="1"/>
      <c r="CC1080" s="11"/>
      <c r="CD1080" s="11"/>
    </row>
    <row r="1081" spans="1:82" ht="15" customHeight="1" x14ac:dyDescent="0.25">
      <c r="A1081">
        <v>31906</v>
      </c>
      <c r="B1081" t="s">
        <v>1078</v>
      </c>
      <c r="C1081" t="s">
        <v>1079</v>
      </c>
      <c r="D1081">
        <v>31120</v>
      </c>
      <c r="E1081" t="s">
        <v>127</v>
      </c>
      <c r="F1081" t="s">
        <v>3</v>
      </c>
      <c r="G1081" t="s">
        <v>4</v>
      </c>
      <c r="H1081" t="s">
        <v>751</v>
      </c>
      <c r="I1081" s="1"/>
      <c r="J1081" s="1">
        <v>45077</v>
      </c>
      <c r="K1081" s="1">
        <v>45107</v>
      </c>
      <c r="L1081" s="1">
        <v>45077</v>
      </c>
      <c r="M1081" s="2">
        <v>1086906.57</v>
      </c>
      <c r="N1081" t="s">
        <v>6</v>
      </c>
      <c r="O1081">
        <v>6.7000000000000002E-3</v>
      </c>
      <c r="P1081" t="s">
        <v>8</v>
      </c>
      <c r="Q1081" s="4"/>
      <c r="R1081" s="1">
        <v>45077</v>
      </c>
      <c r="S1081" s="1">
        <v>45077</v>
      </c>
      <c r="T1081" s="1">
        <v>45107</v>
      </c>
      <c r="U1081" s="1">
        <v>45077</v>
      </c>
      <c r="V1081" s="5">
        <v>8.3333333333333329E-2</v>
      </c>
      <c r="W1081">
        <v>30</v>
      </c>
      <c r="X1081" s="6">
        <v>0</v>
      </c>
      <c r="Y1081" s="6">
        <v>0</v>
      </c>
      <c r="Z1081" s="6">
        <v>-606.85616825</v>
      </c>
      <c r="AA1081" s="6">
        <v>-606.85616825</v>
      </c>
      <c r="AB1081">
        <v>0</v>
      </c>
      <c r="AC1081">
        <v>0</v>
      </c>
      <c r="AD1081" s="7">
        <v>1086906.57</v>
      </c>
      <c r="AE1081" s="13">
        <v>6.7000000000000002E-3</v>
      </c>
      <c r="AF1081" s="8">
        <v>0</v>
      </c>
      <c r="AG1081" s="6">
        <v>0</v>
      </c>
      <c r="AH1081" s="6">
        <v>0</v>
      </c>
      <c r="AI1081" s="9">
        <v>-606.85616825</v>
      </c>
      <c r="AJ1081" t="s">
        <v>6</v>
      </c>
      <c r="AO1081" s="9">
        <f t="shared" si="332"/>
        <v>-606.85616825</v>
      </c>
      <c r="AP1081" s="37">
        <f t="shared" si="315"/>
        <v>-606.85616825</v>
      </c>
      <c r="AQ1081" s="9">
        <f t="shared" si="333"/>
        <v>-606.85616825</v>
      </c>
      <c r="AT1081" s="10"/>
      <c r="BU1081" s="1"/>
      <c r="CC1081" s="11"/>
      <c r="CD1081" s="11"/>
    </row>
    <row r="1082" spans="1:82" ht="15" customHeight="1" x14ac:dyDescent="0.25">
      <c r="A1082">
        <v>31968</v>
      </c>
      <c r="B1082" t="s">
        <v>1080</v>
      </c>
      <c r="C1082" t="s">
        <v>1081</v>
      </c>
      <c r="D1082">
        <v>31121</v>
      </c>
      <c r="E1082" t="s">
        <v>127</v>
      </c>
      <c r="F1082" t="s">
        <v>3</v>
      </c>
      <c r="G1082" t="s">
        <v>4</v>
      </c>
      <c r="H1082" t="s">
        <v>1075</v>
      </c>
      <c r="I1082" s="1"/>
      <c r="J1082" s="1">
        <v>44927</v>
      </c>
      <c r="K1082" s="1">
        <v>44958</v>
      </c>
      <c r="L1082" s="1">
        <v>44927</v>
      </c>
      <c r="M1082" s="2">
        <v>9968958.4000000004</v>
      </c>
      <c r="N1082" t="s">
        <v>6</v>
      </c>
      <c r="O1082">
        <v>1.15E-2</v>
      </c>
      <c r="P1082" t="s">
        <v>8</v>
      </c>
      <c r="Q1082" s="4"/>
      <c r="R1082" s="1">
        <v>44927</v>
      </c>
      <c r="S1082" s="1">
        <v>44927</v>
      </c>
      <c r="T1082" s="1">
        <v>44958</v>
      </c>
      <c r="U1082" s="1">
        <v>44927</v>
      </c>
      <c r="V1082" s="5">
        <v>8.611111111111111E-2</v>
      </c>
      <c r="W1082">
        <v>31</v>
      </c>
      <c r="X1082" s="6">
        <v>0</v>
      </c>
      <c r="Y1082" s="6">
        <v>0</v>
      </c>
      <c r="Z1082" s="6">
        <v>-9872.0379711111109</v>
      </c>
      <c r="AA1082" s="6">
        <v>-9872.0379711111109</v>
      </c>
      <c r="AB1082">
        <v>0</v>
      </c>
      <c r="AC1082">
        <v>0</v>
      </c>
      <c r="AD1082" s="7">
        <v>9968958.4000000004</v>
      </c>
      <c r="AE1082" s="13">
        <v>1.15E-2</v>
      </c>
      <c r="AF1082" s="8">
        <v>0</v>
      </c>
      <c r="AG1082" s="6">
        <v>0</v>
      </c>
      <c r="AH1082" s="6">
        <v>0</v>
      </c>
      <c r="AI1082" s="9">
        <v>-9872.0379711111109</v>
      </c>
      <c r="AJ1082" t="s">
        <v>6</v>
      </c>
      <c r="AO1082" s="9">
        <f t="shared" si="332"/>
        <v>-9872.0379711111109</v>
      </c>
      <c r="AP1082" s="37">
        <f t="shared" si="315"/>
        <v>-9872.0379711111109</v>
      </c>
      <c r="AQ1082" s="9">
        <f t="shared" si="333"/>
        <v>-9872.0379711111109</v>
      </c>
      <c r="AT1082" s="10"/>
      <c r="BU1082" s="1"/>
      <c r="CC1082" s="11"/>
      <c r="CD1082" s="11"/>
    </row>
    <row r="1083" spans="1:82" ht="15" customHeight="1" x14ac:dyDescent="0.25">
      <c r="A1083">
        <v>31969</v>
      </c>
      <c r="B1083" t="s">
        <v>1080</v>
      </c>
      <c r="C1083" t="s">
        <v>1081</v>
      </c>
      <c r="D1083">
        <v>31121</v>
      </c>
      <c r="E1083" t="s">
        <v>127</v>
      </c>
      <c r="F1083" t="s">
        <v>3</v>
      </c>
      <c r="G1083" t="s">
        <v>4</v>
      </c>
      <c r="H1083" t="s">
        <v>1075</v>
      </c>
      <c r="I1083" s="1"/>
      <c r="J1083" s="1">
        <v>44958</v>
      </c>
      <c r="K1083" s="1">
        <v>44986</v>
      </c>
      <c r="L1083" s="1">
        <v>44958</v>
      </c>
      <c r="M1083" s="2">
        <v>9765913.0399999991</v>
      </c>
      <c r="N1083" t="s">
        <v>6</v>
      </c>
      <c r="O1083">
        <v>1.15E-2</v>
      </c>
      <c r="P1083" t="s">
        <v>8</v>
      </c>
      <c r="Q1083" s="4"/>
      <c r="R1083" s="1">
        <v>44958</v>
      </c>
      <c r="S1083" s="1">
        <v>44958</v>
      </c>
      <c r="T1083" s="1">
        <v>44986</v>
      </c>
      <c r="U1083" s="1">
        <v>44958</v>
      </c>
      <c r="V1083" s="5">
        <v>7.7777777777777779E-2</v>
      </c>
      <c r="W1083">
        <v>28</v>
      </c>
      <c r="X1083" s="6">
        <v>0</v>
      </c>
      <c r="Y1083" s="6">
        <v>0</v>
      </c>
      <c r="Z1083" s="6">
        <v>-8735.0666635555554</v>
      </c>
      <c r="AA1083" s="6">
        <v>-8735.0666635555554</v>
      </c>
      <c r="AB1083">
        <v>0</v>
      </c>
      <c r="AC1083">
        <v>0</v>
      </c>
      <c r="AD1083" s="7">
        <v>9765913.0399999991</v>
      </c>
      <c r="AE1083" s="13">
        <v>1.15E-2</v>
      </c>
      <c r="AF1083" s="8">
        <v>0</v>
      </c>
      <c r="AG1083" s="6">
        <v>0</v>
      </c>
      <c r="AH1083" s="6">
        <v>0</v>
      </c>
      <c r="AI1083" s="9">
        <v>-8735.0666635555554</v>
      </c>
      <c r="AJ1083" t="s">
        <v>6</v>
      </c>
      <c r="AO1083" s="9">
        <f t="shared" si="332"/>
        <v>-8735.0666635555554</v>
      </c>
      <c r="AP1083" s="37">
        <f t="shared" si="315"/>
        <v>-8735.0666635555554</v>
      </c>
      <c r="AQ1083" s="9">
        <f t="shared" si="333"/>
        <v>-8735.0666635555554</v>
      </c>
      <c r="AT1083" s="10"/>
      <c r="BU1083" s="1"/>
      <c r="CC1083" s="11"/>
      <c r="CD1083" s="11"/>
    </row>
    <row r="1084" spans="1:82" ht="15" customHeight="1" x14ac:dyDescent="0.25">
      <c r="A1084">
        <v>31970</v>
      </c>
      <c r="B1084" t="s">
        <v>1080</v>
      </c>
      <c r="C1084" t="s">
        <v>1081</v>
      </c>
      <c r="D1084">
        <v>31121</v>
      </c>
      <c r="E1084" t="s">
        <v>127</v>
      </c>
      <c r="F1084" t="s">
        <v>3</v>
      </c>
      <c r="G1084" t="s">
        <v>4</v>
      </c>
      <c r="H1084" t="s">
        <v>1075</v>
      </c>
      <c r="I1084" s="1"/>
      <c r="J1084" s="1">
        <v>44986</v>
      </c>
      <c r="K1084" s="1">
        <v>45017</v>
      </c>
      <c r="L1084" s="1">
        <v>44986</v>
      </c>
      <c r="M1084" s="2">
        <v>9562673.0800000001</v>
      </c>
      <c r="N1084" t="s">
        <v>6</v>
      </c>
      <c r="O1084">
        <v>1.15E-2</v>
      </c>
      <c r="P1084" t="s">
        <v>8</v>
      </c>
      <c r="Q1084" s="4"/>
      <c r="R1084" s="1">
        <v>44986</v>
      </c>
      <c r="S1084" s="1">
        <v>44986</v>
      </c>
      <c r="T1084" s="1">
        <v>45017</v>
      </c>
      <c r="U1084" s="1">
        <v>44986</v>
      </c>
      <c r="V1084" s="5">
        <v>8.611111111111111E-2</v>
      </c>
      <c r="W1084">
        <v>31</v>
      </c>
      <c r="X1084" s="6">
        <v>0</v>
      </c>
      <c r="Y1084" s="6">
        <v>0</v>
      </c>
      <c r="Z1084" s="6">
        <v>-9469.7026472777779</v>
      </c>
      <c r="AA1084" s="6">
        <v>-9469.7026472777779</v>
      </c>
      <c r="AB1084">
        <v>0</v>
      </c>
      <c r="AC1084">
        <v>0</v>
      </c>
      <c r="AD1084" s="7">
        <v>9562673.0800000001</v>
      </c>
      <c r="AE1084" s="13">
        <v>1.15E-2</v>
      </c>
      <c r="AF1084" s="8">
        <v>0</v>
      </c>
      <c r="AG1084" s="6">
        <v>0</v>
      </c>
      <c r="AH1084" s="6">
        <v>0</v>
      </c>
      <c r="AI1084" s="9">
        <v>-9469.7026472777779</v>
      </c>
      <c r="AJ1084" t="s">
        <v>6</v>
      </c>
      <c r="AO1084" s="9">
        <f t="shared" si="332"/>
        <v>-9469.7026472777779</v>
      </c>
      <c r="AP1084" s="37">
        <f t="shared" si="315"/>
        <v>-9469.7026472777779</v>
      </c>
      <c r="AQ1084" s="9">
        <f t="shared" si="333"/>
        <v>-9469.7026472777779</v>
      </c>
      <c r="AT1084" s="10"/>
      <c r="BU1084" s="1"/>
      <c r="CC1084" s="11"/>
      <c r="CD1084" s="11"/>
    </row>
    <row r="1085" spans="1:82" ht="15" customHeight="1" x14ac:dyDescent="0.25">
      <c r="A1085">
        <v>31971</v>
      </c>
      <c r="B1085" t="s">
        <v>1080</v>
      </c>
      <c r="C1085" t="s">
        <v>1081</v>
      </c>
      <c r="D1085">
        <v>31121</v>
      </c>
      <c r="E1085" t="s">
        <v>127</v>
      </c>
      <c r="F1085" t="s">
        <v>3</v>
      </c>
      <c r="G1085" t="s">
        <v>4</v>
      </c>
      <c r="H1085" t="s">
        <v>1075</v>
      </c>
      <c r="I1085" s="1"/>
      <c r="J1085" s="1">
        <v>45017</v>
      </c>
      <c r="K1085" s="1">
        <v>45047</v>
      </c>
      <c r="L1085" s="1">
        <v>45017</v>
      </c>
      <c r="M1085" s="2">
        <v>9359238.3399999999</v>
      </c>
      <c r="N1085" t="s">
        <v>6</v>
      </c>
      <c r="O1085">
        <v>1.15E-2</v>
      </c>
      <c r="P1085" t="s">
        <v>8</v>
      </c>
      <c r="Q1085" s="4"/>
      <c r="R1085" s="1">
        <v>45017</v>
      </c>
      <c r="S1085" s="1">
        <v>45017</v>
      </c>
      <c r="T1085" s="1">
        <v>45047</v>
      </c>
      <c r="U1085" s="1">
        <v>45017</v>
      </c>
      <c r="V1085" s="5">
        <v>8.3333333333333329E-2</v>
      </c>
      <c r="W1085">
        <v>30</v>
      </c>
      <c r="X1085" s="6">
        <v>0</v>
      </c>
      <c r="Y1085" s="6">
        <v>0</v>
      </c>
      <c r="Z1085" s="6">
        <v>-8969.2700758333322</v>
      </c>
      <c r="AA1085" s="6">
        <v>-8969.2700758333322</v>
      </c>
      <c r="AB1085">
        <v>0</v>
      </c>
      <c r="AC1085">
        <v>0</v>
      </c>
      <c r="AD1085" s="7">
        <v>9359238.3399999999</v>
      </c>
      <c r="AE1085" s="13">
        <v>1.15E-2</v>
      </c>
      <c r="AF1085" s="8">
        <v>0</v>
      </c>
      <c r="AG1085" s="6">
        <v>0</v>
      </c>
      <c r="AH1085" s="6">
        <v>0</v>
      </c>
      <c r="AI1085" s="9">
        <v>-8969.2700758333322</v>
      </c>
      <c r="AJ1085" t="s">
        <v>6</v>
      </c>
      <c r="AO1085" s="9">
        <f t="shared" si="332"/>
        <v>-8969.2700758333322</v>
      </c>
      <c r="AP1085" s="37">
        <f t="shared" si="315"/>
        <v>-8969.2700758333322</v>
      </c>
      <c r="AQ1085" s="9">
        <f t="shared" si="333"/>
        <v>-8969.2700758333322</v>
      </c>
      <c r="AT1085" s="10"/>
      <c r="BU1085" s="1"/>
      <c r="CC1085" s="11"/>
      <c r="CD1085" s="11"/>
    </row>
    <row r="1086" spans="1:82" ht="15" customHeight="1" x14ac:dyDescent="0.25">
      <c r="A1086">
        <v>31972</v>
      </c>
      <c r="B1086" t="s">
        <v>1080</v>
      </c>
      <c r="C1086" t="s">
        <v>1081</v>
      </c>
      <c r="D1086">
        <v>31121</v>
      </c>
      <c r="E1086" t="s">
        <v>127</v>
      </c>
      <c r="F1086" t="s">
        <v>3</v>
      </c>
      <c r="G1086" t="s">
        <v>4</v>
      </c>
      <c r="H1086" t="s">
        <v>1075</v>
      </c>
      <c r="I1086" s="1"/>
      <c r="J1086" s="1">
        <v>45047</v>
      </c>
      <c r="K1086" s="1">
        <v>45078</v>
      </c>
      <c r="L1086" s="1">
        <v>45047</v>
      </c>
      <c r="M1086" s="2">
        <v>9155608.6300000008</v>
      </c>
      <c r="N1086" t="s">
        <v>6</v>
      </c>
      <c r="O1086">
        <v>1.15E-2</v>
      </c>
      <c r="P1086" t="s">
        <v>8</v>
      </c>
      <c r="Q1086" s="4"/>
      <c r="R1086" s="1">
        <v>45047</v>
      </c>
      <c r="S1086" s="1">
        <v>45047</v>
      </c>
      <c r="T1086" s="1">
        <v>45078</v>
      </c>
      <c r="U1086" s="1">
        <v>45047</v>
      </c>
      <c r="V1086" s="5">
        <v>8.611111111111111E-2</v>
      </c>
      <c r="W1086">
        <v>31</v>
      </c>
      <c r="X1086" s="6">
        <v>0</v>
      </c>
      <c r="Y1086" s="6">
        <v>0</v>
      </c>
      <c r="Z1086" s="6">
        <v>-9066.5957683194447</v>
      </c>
      <c r="AA1086" s="6">
        <v>-9066.5957683194447</v>
      </c>
      <c r="AB1086">
        <v>0</v>
      </c>
      <c r="AC1086">
        <v>0</v>
      </c>
      <c r="AD1086" s="7">
        <v>9155608.6300000008</v>
      </c>
      <c r="AE1086" s="13">
        <v>1.15E-2</v>
      </c>
      <c r="AF1086" s="8">
        <v>0</v>
      </c>
      <c r="AG1086" s="6">
        <v>0</v>
      </c>
      <c r="AH1086" s="6">
        <v>0</v>
      </c>
      <c r="AI1086" s="9">
        <v>-9066.5957683194447</v>
      </c>
      <c r="AJ1086" t="s">
        <v>6</v>
      </c>
      <c r="AO1086" s="9">
        <f t="shared" si="332"/>
        <v>-9066.5957683194447</v>
      </c>
      <c r="AP1086" s="37">
        <f t="shared" si="315"/>
        <v>-9066.5957683194447</v>
      </c>
      <c r="AQ1086" s="9">
        <f t="shared" si="333"/>
        <v>-9066.5957683194447</v>
      </c>
      <c r="AT1086" s="10"/>
      <c r="BU1086" s="1"/>
      <c r="CC1086" s="11"/>
      <c r="CD1086" s="11"/>
    </row>
    <row r="1087" spans="1:82" ht="15" customHeight="1" x14ac:dyDescent="0.25">
      <c r="A1087">
        <v>32029</v>
      </c>
      <c r="B1087" t="s">
        <v>1082</v>
      </c>
      <c r="C1087" t="s">
        <v>1083</v>
      </c>
      <c r="D1087">
        <v>31122</v>
      </c>
      <c r="E1087" t="s">
        <v>127</v>
      </c>
      <c r="F1087" t="s">
        <v>3</v>
      </c>
      <c r="G1087" t="s">
        <v>4</v>
      </c>
      <c r="H1087" t="s">
        <v>357</v>
      </c>
      <c r="I1087" s="1"/>
      <c r="J1087" s="1">
        <v>44946</v>
      </c>
      <c r="K1087" s="1">
        <v>44977</v>
      </c>
      <c r="L1087" s="1">
        <v>44946</v>
      </c>
      <c r="M1087" s="2">
        <v>1575108.71</v>
      </c>
      <c r="N1087" t="s">
        <v>6</v>
      </c>
      <c r="O1087">
        <v>0.01</v>
      </c>
      <c r="P1087" t="s">
        <v>8</v>
      </c>
      <c r="Q1087" s="4"/>
      <c r="R1087" s="1">
        <v>44946</v>
      </c>
      <c r="S1087" s="1">
        <v>44946</v>
      </c>
      <c r="T1087" s="1">
        <v>44977</v>
      </c>
      <c r="U1087" s="1">
        <v>44946</v>
      </c>
      <c r="V1087" s="5">
        <v>8.611111111111111E-2</v>
      </c>
      <c r="W1087">
        <v>31</v>
      </c>
      <c r="X1087" s="6">
        <v>0</v>
      </c>
      <c r="Y1087" s="6">
        <v>0</v>
      </c>
      <c r="Z1087" s="6">
        <v>-1356.343611388889</v>
      </c>
      <c r="AA1087" s="6">
        <v>-1356.343611388889</v>
      </c>
      <c r="AB1087">
        <v>0</v>
      </c>
      <c r="AC1087">
        <v>0</v>
      </c>
      <c r="AD1087" s="7">
        <v>1575108.71</v>
      </c>
      <c r="AE1087" s="13">
        <v>0.01</v>
      </c>
      <c r="AF1087" s="8">
        <v>0</v>
      </c>
      <c r="AG1087" s="6">
        <v>0</v>
      </c>
      <c r="AH1087" s="6">
        <v>0</v>
      </c>
      <c r="AI1087" s="9">
        <v>-1356.343611388889</v>
      </c>
      <c r="AJ1087" t="s">
        <v>6</v>
      </c>
      <c r="AO1087" s="9">
        <f t="shared" si="332"/>
        <v>-1356.343611388889</v>
      </c>
      <c r="AP1087" s="37">
        <f t="shared" si="315"/>
        <v>-1356.343611388889</v>
      </c>
      <c r="AQ1087" s="9">
        <f t="shared" si="333"/>
        <v>-1356.343611388889</v>
      </c>
      <c r="AT1087" s="10"/>
      <c r="BU1087" s="1"/>
      <c r="CC1087" s="11"/>
      <c r="CD1087" s="11"/>
    </row>
    <row r="1088" spans="1:82" ht="15" customHeight="1" x14ac:dyDescent="0.25">
      <c r="A1088">
        <v>32030</v>
      </c>
      <c r="B1088" t="s">
        <v>1082</v>
      </c>
      <c r="C1088" t="s">
        <v>1083</v>
      </c>
      <c r="D1088">
        <v>31122</v>
      </c>
      <c r="E1088" t="s">
        <v>127</v>
      </c>
      <c r="F1088" t="s">
        <v>3</v>
      </c>
      <c r="G1088" t="s">
        <v>4</v>
      </c>
      <c r="H1088" t="s">
        <v>357</v>
      </c>
      <c r="I1088" s="1"/>
      <c r="J1088" s="1">
        <v>44977</v>
      </c>
      <c r="K1088" s="1">
        <v>45005</v>
      </c>
      <c r="L1088" s="1">
        <v>44977</v>
      </c>
      <c r="M1088" s="2">
        <v>1542233.79</v>
      </c>
      <c r="N1088" t="s">
        <v>6</v>
      </c>
      <c r="O1088">
        <v>0.01</v>
      </c>
      <c r="P1088" t="s">
        <v>8</v>
      </c>
      <c r="Q1088" s="4"/>
      <c r="R1088" s="1">
        <v>44977</v>
      </c>
      <c r="S1088" s="1">
        <v>44977</v>
      </c>
      <c r="T1088" s="1">
        <v>45005</v>
      </c>
      <c r="U1088" s="1">
        <v>44977</v>
      </c>
      <c r="V1088" s="5">
        <v>7.7777777777777779E-2</v>
      </c>
      <c r="W1088">
        <v>28</v>
      </c>
      <c r="X1088" s="6">
        <v>0</v>
      </c>
      <c r="Y1088" s="6">
        <v>0</v>
      </c>
      <c r="Z1088" s="6">
        <v>-1199.5151700000001</v>
      </c>
      <c r="AA1088" s="6">
        <v>-1199.5151700000001</v>
      </c>
      <c r="AB1088">
        <v>0</v>
      </c>
      <c r="AC1088">
        <v>0</v>
      </c>
      <c r="AD1088" s="7">
        <v>1542233.79</v>
      </c>
      <c r="AE1088" s="13">
        <v>0.01</v>
      </c>
      <c r="AF1088" s="8">
        <v>0</v>
      </c>
      <c r="AG1088" s="6">
        <v>0</v>
      </c>
      <c r="AH1088" s="6">
        <v>0</v>
      </c>
      <c r="AI1088" s="9">
        <v>-1199.5151700000001</v>
      </c>
      <c r="AJ1088" t="s">
        <v>6</v>
      </c>
      <c r="AO1088" s="9">
        <f t="shared" si="332"/>
        <v>-1199.5151700000001</v>
      </c>
      <c r="AP1088" s="37">
        <f t="shared" si="315"/>
        <v>-1199.5151700000001</v>
      </c>
      <c r="AQ1088" s="9">
        <f t="shared" si="333"/>
        <v>-1199.5151700000001</v>
      </c>
      <c r="AT1088" s="10"/>
      <c r="BU1088" s="1"/>
      <c r="CC1088" s="11"/>
      <c r="CD1088" s="11"/>
    </row>
    <row r="1089" spans="1:82" ht="15" customHeight="1" x14ac:dyDescent="0.25">
      <c r="A1089">
        <v>32031</v>
      </c>
      <c r="B1089" t="s">
        <v>1082</v>
      </c>
      <c r="C1089" t="s">
        <v>1083</v>
      </c>
      <c r="D1089">
        <v>31122</v>
      </c>
      <c r="E1089" t="s">
        <v>127</v>
      </c>
      <c r="F1089" t="s">
        <v>3</v>
      </c>
      <c r="G1089" t="s">
        <v>4</v>
      </c>
      <c r="H1089" t="s">
        <v>357</v>
      </c>
      <c r="I1089" s="1"/>
      <c r="J1089" s="1">
        <v>45005</v>
      </c>
      <c r="K1089" s="1">
        <v>45036</v>
      </c>
      <c r="L1089" s="1">
        <v>45005</v>
      </c>
      <c r="M1089" s="2">
        <v>1509331.48</v>
      </c>
      <c r="N1089" t="s">
        <v>6</v>
      </c>
      <c r="O1089">
        <v>0.01</v>
      </c>
      <c r="P1089" t="s">
        <v>8</v>
      </c>
      <c r="Q1089" s="4"/>
      <c r="R1089" s="1">
        <v>45005</v>
      </c>
      <c r="S1089" s="1">
        <v>45005</v>
      </c>
      <c r="T1089" s="1">
        <v>45036</v>
      </c>
      <c r="U1089" s="1">
        <v>45005</v>
      </c>
      <c r="V1089" s="5">
        <v>8.611111111111111E-2</v>
      </c>
      <c r="W1089">
        <v>31</v>
      </c>
      <c r="X1089" s="6">
        <v>0</v>
      </c>
      <c r="Y1089" s="6">
        <v>0</v>
      </c>
      <c r="Z1089" s="6">
        <v>-1299.7021077777779</v>
      </c>
      <c r="AA1089" s="6">
        <v>-1299.7021077777779</v>
      </c>
      <c r="AB1089">
        <v>0</v>
      </c>
      <c r="AC1089">
        <v>0</v>
      </c>
      <c r="AD1089" s="7">
        <v>1509331.48</v>
      </c>
      <c r="AE1089" s="13">
        <v>0.01</v>
      </c>
      <c r="AF1089" s="8">
        <v>0</v>
      </c>
      <c r="AG1089" s="6">
        <v>0</v>
      </c>
      <c r="AH1089" s="6">
        <v>0</v>
      </c>
      <c r="AI1089" s="9">
        <v>-1299.7021077777779</v>
      </c>
      <c r="AJ1089" t="s">
        <v>6</v>
      </c>
      <c r="AO1089" s="9">
        <f t="shared" si="332"/>
        <v>-1299.7021077777779</v>
      </c>
      <c r="AP1089" s="37">
        <f t="shared" si="315"/>
        <v>-1299.7021077777779</v>
      </c>
      <c r="AQ1089" s="9">
        <f t="shared" si="333"/>
        <v>-1299.7021077777779</v>
      </c>
      <c r="AT1089" s="10"/>
      <c r="BU1089" s="1"/>
      <c r="CC1089" s="11"/>
      <c r="CD1089" s="11"/>
    </row>
    <row r="1090" spans="1:82" ht="15" customHeight="1" x14ac:dyDescent="0.25">
      <c r="A1090">
        <v>32032</v>
      </c>
      <c r="B1090" t="s">
        <v>1082</v>
      </c>
      <c r="C1090" t="s">
        <v>1083</v>
      </c>
      <c r="D1090">
        <v>31122</v>
      </c>
      <c r="E1090" t="s">
        <v>127</v>
      </c>
      <c r="F1090" t="s">
        <v>3</v>
      </c>
      <c r="G1090" t="s">
        <v>4</v>
      </c>
      <c r="H1090" t="s">
        <v>357</v>
      </c>
      <c r="I1090" s="1"/>
      <c r="J1090" s="1">
        <v>45036</v>
      </c>
      <c r="K1090" s="1">
        <v>45066</v>
      </c>
      <c r="L1090" s="1">
        <v>45036</v>
      </c>
      <c r="M1090" s="2">
        <v>1476401.75</v>
      </c>
      <c r="N1090" t="s">
        <v>6</v>
      </c>
      <c r="O1090">
        <v>0.01</v>
      </c>
      <c r="P1090" t="s">
        <v>8</v>
      </c>
      <c r="Q1090" s="4"/>
      <c r="R1090" s="1">
        <v>45036</v>
      </c>
      <c r="S1090" s="1">
        <v>45036</v>
      </c>
      <c r="T1090" s="1">
        <v>45066</v>
      </c>
      <c r="U1090" s="1">
        <v>45036</v>
      </c>
      <c r="V1090" s="5">
        <v>8.3333333333333329E-2</v>
      </c>
      <c r="W1090">
        <v>30</v>
      </c>
      <c r="X1090" s="6">
        <v>0</v>
      </c>
      <c r="Y1090" s="6">
        <v>0</v>
      </c>
      <c r="Z1090" s="6">
        <v>-1230.3347916666667</v>
      </c>
      <c r="AA1090" s="6">
        <v>-1230.3347916666667</v>
      </c>
      <c r="AB1090">
        <v>0</v>
      </c>
      <c r="AC1090">
        <v>0</v>
      </c>
      <c r="AD1090" s="7">
        <v>1476401.75</v>
      </c>
      <c r="AE1090" s="13">
        <v>0.01</v>
      </c>
      <c r="AF1090" s="8">
        <v>0</v>
      </c>
      <c r="AG1090" s="6">
        <v>0</v>
      </c>
      <c r="AH1090" s="6">
        <v>0</v>
      </c>
      <c r="AI1090" s="9">
        <v>-1230.3347916666667</v>
      </c>
      <c r="AJ1090" t="s">
        <v>6</v>
      </c>
      <c r="AO1090" s="9">
        <f t="shared" si="332"/>
        <v>-1230.3347916666667</v>
      </c>
      <c r="AP1090" s="37">
        <f t="shared" si="315"/>
        <v>-1230.3347916666667</v>
      </c>
      <c r="AQ1090" s="9">
        <f t="shared" si="333"/>
        <v>-1230.3347916666667</v>
      </c>
      <c r="AT1090" s="10"/>
      <c r="BU1090" s="1"/>
      <c r="CC1090" s="11"/>
      <c r="CD1090" s="11"/>
    </row>
    <row r="1091" spans="1:82" ht="15" customHeight="1" x14ac:dyDescent="0.25">
      <c r="A1091">
        <v>32033</v>
      </c>
      <c r="B1091" t="s">
        <v>1082</v>
      </c>
      <c r="C1091" t="s">
        <v>1083</v>
      </c>
      <c r="D1091">
        <v>31122</v>
      </c>
      <c r="E1091" t="s">
        <v>127</v>
      </c>
      <c r="F1091" t="s">
        <v>3</v>
      </c>
      <c r="G1091" t="s">
        <v>4</v>
      </c>
      <c r="H1091" t="s">
        <v>357</v>
      </c>
      <c r="I1091" s="1"/>
      <c r="J1091" s="1">
        <v>45066</v>
      </c>
      <c r="K1091" s="1">
        <v>45097</v>
      </c>
      <c r="L1091" s="1">
        <v>45066</v>
      </c>
      <c r="M1091" s="2">
        <v>1443444.58</v>
      </c>
      <c r="N1091" t="s">
        <v>6</v>
      </c>
      <c r="O1091">
        <v>0.01</v>
      </c>
      <c r="P1091" t="s">
        <v>8</v>
      </c>
      <c r="Q1091" s="4"/>
      <c r="R1091" s="1">
        <v>45066</v>
      </c>
      <c r="S1091" s="1">
        <v>45066</v>
      </c>
      <c r="T1091" s="1">
        <v>45097</v>
      </c>
      <c r="U1091" s="1">
        <v>45066</v>
      </c>
      <c r="V1091" s="5">
        <v>8.611111111111111E-2</v>
      </c>
      <c r="W1091">
        <v>31</v>
      </c>
      <c r="X1091" s="6">
        <v>0</v>
      </c>
      <c r="Y1091" s="6">
        <v>0</v>
      </c>
      <c r="Z1091" s="6">
        <v>-1242.9661661111113</v>
      </c>
      <c r="AA1091" s="6">
        <v>-1242.9661661111113</v>
      </c>
      <c r="AB1091">
        <v>0</v>
      </c>
      <c r="AC1091">
        <v>0</v>
      </c>
      <c r="AD1091" s="7">
        <v>1443444.58</v>
      </c>
      <c r="AE1091" s="13">
        <v>0.01</v>
      </c>
      <c r="AF1091" s="8">
        <v>0</v>
      </c>
      <c r="AG1091" s="6">
        <v>0</v>
      </c>
      <c r="AH1091" s="6">
        <v>0</v>
      </c>
      <c r="AI1091" s="9">
        <v>-1242.9661661111113</v>
      </c>
      <c r="AJ1091" t="s">
        <v>6</v>
      </c>
      <c r="AO1091" s="9">
        <f t="shared" si="332"/>
        <v>-1242.9661661111113</v>
      </c>
      <c r="AP1091" s="37">
        <f t="shared" ref="AP1091:AP1154" si="334">AI1091</f>
        <v>-1242.9661661111113</v>
      </c>
      <c r="AQ1091" s="9">
        <f t="shared" si="333"/>
        <v>-1242.9661661111113</v>
      </c>
      <c r="AT1091" s="10"/>
      <c r="BU1091" s="1"/>
      <c r="CC1091" s="11"/>
      <c r="CD1091" s="11"/>
    </row>
    <row r="1092" spans="1:82" ht="15" customHeight="1" x14ac:dyDescent="0.25">
      <c r="A1092">
        <v>32088</v>
      </c>
      <c r="B1092" t="s">
        <v>1084</v>
      </c>
      <c r="C1092" t="s">
        <v>1085</v>
      </c>
      <c r="D1092">
        <v>31123</v>
      </c>
      <c r="E1092" t="s">
        <v>127</v>
      </c>
      <c r="F1092" t="s">
        <v>3</v>
      </c>
      <c r="G1092" t="s">
        <v>4</v>
      </c>
      <c r="H1092" t="s">
        <v>965</v>
      </c>
      <c r="I1092" s="1"/>
      <c r="J1092" s="1">
        <v>44946</v>
      </c>
      <c r="K1092" s="1">
        <v>44977</v>
      </c>
      <c r="L1092" s="1">
        <v>44946</v>
      </c>
      <c r="M1092" s="2">
        <v>6299850.6900000004</v>
      </c>
      <c r="N1092" t="s">
        <v>6</v>
      </c>
      <c r="O1092">
        <v>0.01</v>
      </c>
      <c r="P1092" t="s">
        <v>8</v>
      </c>
      <c r="Q1092" s="4"/>
      <c r="R1092" s="1">
        <v>44946</v>
      </c>
      <c r="S1092" s="1">
        <v>44946</v>
      </c>
      <c r="T1092" s="1">
        <v>44977</v>
      </c>
      <c r="U1092" s="1">
        <v>44946</v>
      </c>
      <c r="V1092" s="5">
        <v>8.611111111111111E-2</v>
      </c>
      <c r="W1092">
        <v>31</v>
      </c>
      <c r="X1092" s="6">
        <v>0</v>
      </c>
      <c r="Y1092" s="6">
        <v>0</v>
      </c>
      <c r="Z1092" s="6">
        <v>-5424.8714275000002</v>
      </c>
      <c r="AA1092" s="6">
        <v>-5424.8714275000002</v>
      </c>
      <c r="AB1092">
        <v>0</v>
      </c>
      <c r="AC1092">
        <v>0</v>
      </c>
      <c r="AD1092" s="7">
        <v>6299850.6900000004</v>
      </c>
      <c r="AE1092" s="13">
        <v>0.01</v>
      </c>
      <c r="AF1092" s="8">
        <v>0</v>
      </c>
      <c r="AG1092" s="6">
        <v>0</v>
      </c>
      <c r="AH1092" s="6">
        <v>0</v>
      </c>
      <c r="AI1092" s="9">
        <v>-5424.8714275000002</v>
      </c>
      <c r="AJ1092" t="s">
        <v>6</v>
      </c>
      <c r="AO1092" s="9">
        <f t="shared" si="332"/>
        <v>-5424.8714275000002</v>
      </c>
      <c r="AP1092" s="37">
        <f t="shared" si="334"/>
        <v>-5424.8714275000002</v>
      </c>
      <c r="AQ1092" s="9">
        <f t="shared" si="333"/>
        <v>-5424.8714275000002</v>
      </c>
      <c r="AT1092" s="10"/>
      <c r="BU1092" s="1"/>
      <c r="CC1092" s="11"/>
      <c r="CD1092" s="11"/>
    </row>
    <row r="1093" spans="1:82" ht="15" customHeight="1" x14ac:dyDescent="0.25">
      <c r="A1093">
        <v>32089</v>
      </c>
      <c r="B1093" t="s">
        <v>1084</v>
      </c>
      <c r="C1093" t="s">
        <v>1085</v>
      </c>
      <c r="D1093">
        <v>31123</v>
      </c>
      <c r="E1093" t="s">
        <v>127</v>
      </c>
      <c r="F1093" t="s">
        <v>3</v>
      </c>
      <c r="G1093" t="s">
        <v>4</v>
      </c>
      <c r="H1093" t="s">
        <v>965</v>
      </c>
      <c r="I1093" s="1"/>
      <c r="J1093" s="1">
        <v>44977</v>
      </c>
      <c r="K1093" s="1">
        <v>45005</v>
      </c>
      <c r="L1093" s="1">
        <v>44977</v>
      </c>
      <c r="M1093" s="2">
        <v>6168363.2999999998</v>
      </c>
      <c r="N1093" t="s">
        <v>6</v>
      </c>
      <c r="O1093">
        <v>0.01</v>
      </c>
      <c r="P1093" t="s">
        <v>8</v>
      </c>
      <c r="Q1093" s="4"/>
      <c r="R1093" s="1">
        <v>44977</v>
      </c>
      <c r="S1093" s="1">
        <v>44977</v>
      </c>
      <c r="T1093" s="1">
        <v>45005</v>
      </c>
      <c r="U1093" s="1">
        <v>44977</v>
      </c>
      <c r="V1093" s="5">
        <v>7.7777777777777779E-2</v>
      </c>
      <c r="W1093">
        <v>28</v>
      </c>
      <c r="X1093" s="6">
        <v>0</v>
      </c>
      <c r="Y1093" s="6">
        <v>0</v>
      </c>
      <c r="Z1093" s="6">
        <v>-4797.6158999999998</v>
      </c>
      <c r="AA1093" s="6">
        <v>-4797.6158999999998</v>
      </c>
      <c r="AB1093">
        <v>0</v>
      </c>
      <c r="AC1093">
        <v>0</v>
      </c>
      <c r="AD1093" s="7">
        <v>6168363.2999999998</v>
      </c>
      <c r="AE1093" s="13">
        <v>0.01</v>
      </c>
      <c r="AF1093" s="8">
        <v>0</v>
      </c>
      <c r="AG1093" s="6">
        <v>0</v>
      </c>
      <c r="AH1093" s="6">
        <v>0</v>
      </c>
      <c r="AI1093" s="9">
        <v>-4797.6158999999998</v>
      </c>
      <c r="AJ1093" t="s">
        <v>6</v>
      </c>
      <c r="AO1093" s="9">
        <f t="shared" si="332"/>
        <v>-4797.6158999999998</v>
      </c>
      <c r="AP1093" s="37">
        <f t="shared" si="334"/>
        <v>-4797.6158999999998</v>
      </c>
      <c r="AQ1093" s="9">
        <f t="shared" si="333"/>
        <v>-4797.6158999999998</v>
      </c>
      <c r="AT1093" s="10"/>
      <c r="BU1093" s="1"/>
      <c r="CC1093" s="11"/>
      <c r="CD1093" s="11"/>
    </row>
    <row r="1094" spans="1:82" ht="15" customHeight="1" x14ac:dyDescent="0.25">
      <c r="A1094">
        <v>32090</v>
      </c>
      <c r="B1094" t="s">
        <v>1084</v>
      </c>
      <c r="C1094" t="s">
        <v>1085</v>
      </c>
      <c r="D1094">
        <v>31123</v>
      </c>
      <c r="E1094" t="s">
        <v>127</v>
      </c>
      <c r="F1094" t="s">
        <v>3</v>
      </c>
      <c r="G1094" t="s">
        <v>4</v>
      </c>
      <c r="H1094" t="s">
        <v>965</v>
      </c>
      <c r="I1094" s="1"/>
      <c r="J1094" s="1">
        <v>45005</v>
      </c>
      <c r="K1094" s="1">
        <v>45036</v>
      </c>
      <c r="L1094" s="1">
        <v>45005</v>
      </c>
      <c r="M1094" s="2">
        <v>6036766.3300000001</v>
      </c>
      <c r="N1094" t="s">
        <v>6</v>
      </c>
      <c r="O1094">
        <v>0.01</v>
      </c>
      <c r="P1094" t="s">
        <v>8</v>
      </c>
      <c r="Q1094" s="4"/>
      <c r="R1094" s="1">
        <v>45005</v>
      </c>
      <c r="S1094" s="1">
        <v>45005</v>
      </c>
      <c r="T1094" s="1">
        <v>45036</v>
      </c>
      <c r="U1094" s="1">
        <v>45005</v>
      </c>
      <c r="V1094" s="5">
        <v>8.611111111111111E-2</v>
      </c>
      <c r="W1094">
        <v>31</v>
      </c>
      <c r="X1094" s="6">
        <v>0</v>
      </c>
      <c r="Y1094" s="6">
        <v>0</v>
      </c>
      <c r="Z1094" s="6">
        <v>-5198.3265619444446</v>
      </c>
      <c r="AA1094" s="6">
        <v>-5198.3265619444446</v>
      </c>
      <c r="AB1094">
        <v>0</v>
      </c>
      <c r="AC1094">
        <v>0</v>
      </c>
      <c r="AD1094" s="7">
        <v>6036766.3300000001</v>
      </c>
      <c r="AE1094" s="13">
        <v>0.01</v>
      </c>
      <c r="AF1094" s="8">
        <v>0</v>
      </c>
      <c r="AG1094" s="6">
        <v>0</v>
      </c>
      <c r="AH1094" s="6">
        <v>0</v>
      </c>
      <c r="AI1094" s="9">
        <v>-5198.3265619444446</v>
      </c>
      <c r="AJ1094" t="s">
        <v>6</v>
      </c>
      <c r="AO1094" s="9">
        <f t="shared" si="332"/>
        <v>-5198.3265619444446</v>
      </c>
      <c r="AP1094" s="37">
        <f t="shared" si="334"/>
        <v>-5198.3265619444446</v>
      </c>
      <c r="AQ1094" s="9">
        <f t="shared" si="333"/>
        <v>-5198.3265619444446</v>
      </c>
      <c r="AT1094" s="10"/>
      <c r="BU1094" s="1"/>
      <c r="CC1094" s="11"/>
      <c r="CD1094" s="11"/>
    </row>
    <row r="1095" spans="1:82" ht="15" customHeight="1" x14ac:dyDescent="0.25">
      <c r="A1095">
        <v>32091</v>
      </c>
      <c r="B1095" t="s">
        <v>1084</v>
      </c>
      <c r="C1095" t="s">
        <v>1085</v>
      </c>
      <c r="D1095">
        <v>31123</v>
      </c>
      <c r="E1095" t="s">
        <v>127</v>
      </c>
      <c r="F1095" t="s">
        <v>3</v>
      </c>
      <c r="G1095" t="s">
        <v>4</v>
      </c>
      <c r="H1095" t="s">
        <v>965</v>
      </c>
      <c r="I1095" s="1"/>
      <c r="J1095" s="1">
        <v>45036</v>
      </c>
      <c r="K1095" s="1">
        <v>45066</v>
      </c>
      <c r="L1095" s="1">
        <v>45036</v>
      </c>
      <c r="M1095" s="2">
        <v>5905059.7000000002</v>
      </c>
      <c r="N1095" t="s">
        <v>6</v>
      </c>
      <c r="O1095">
        <v>0.01</v>
      </c>
      <c r="P1095" t="s">
        <v>8</v>
      </c>
      <c r="Q1095" s="4"/>
      <c r="R1095" s="1">
        <v>45036</v>
      </c>
      <c r="S1095" s="1">
        <v>45036</v>
      </c>
      <c r="T1095" s="1">
        <v>45066</v>
      </c>
      <c r="U1095" s="1">
        <v>45036</v>
      </c>
      <c r="V1095" s="5">
        <v>8.3333333333333329E-2</v>
      </c>
      <c r="W1095">
        <v>30</v>
      </c>
      <c r="X1095" s="6">
        <v>0</v>
      </c>
      <c r="Y1095" s="6">
        <v>0</v>
      </c>
      <c r="Z1095" s="6">
        <v>-4920.8830833333332</v>
      </c>
      <c r="AA1095" s="6">
        <v>-4920.8830833333332</v>
      </c>
      <c r="AB1095">
        <v>0</v>
      </c>
      <c r="AC1095">
        <v>0</v>
      </c>
      <c r="AD1095" s="7">
        <v>5905059.7000000002</v>
      </c>
      <c r="AE1095" s="13">
        <v>0.01</v>
      </c>
      <c r="AF1095" s="8">
        <v>0</v>
      </c>
      <c r="AG1095" s="6">
        <v>0</v>
      </c>
      <c r="AH1095" s="6">
        <v>0</v>
      </c>
      <c r="AI1095" s="9">
        <v>-4920.8830833333332</v>
      </c>
      <c r="AJ1095" t="s">
        <v>6</v>
      </c>
      <c r="AO1095" s="9">
        <f t="shared" si="332"/>
        <v>-4920.8830833333332</v>
      </c>
      <c r="AP1095" s="37">
        <f t="shared" si="334"/>
        <v>-4920.8830833333332</v>
      </c>
      <c r="AQ1095" s="9">
        <f t="shared" si="333"/>
        <v>-4920.8830833333332</v>
      </c>
      <c r="AT1095" s="10"/>
      <c r="BU1095" s="1"/>
      <c r="CC1095" s="11"/>
      <c r="CD1095" s="11"/>
    </row>
    <row r="1096" spans="1:82" ht="15" customHeight="1" x14ac:dyDescent="0.25">
      <c r="A1096">
        <v>32092</v>
      </c>
      <c r="B1096" t="s">
        <v>1084</v>
      </c>
      <c r="C1096" t="s">
        <v>1085</v>
      </c>
      <c r="D1096">
        <v>31123</v>
      </c>
      <c r="E1096" t="s">
        <v>127</v>
      </c>
      <c r="F1096" t="s">
        <v>3</v>
      </c>
      <c r="G1096" t="s">
        <v>4</v>
      </c>
      <c r="H1096" t="s">
        <v>965</v>
      </c>
      <c r="I1096" s="1"/>
      <c r="J1096" s="1">
        <v>45066</v>
      </c>
      <c r="K1096" s="1">
        <v>45097</v>
      </c>
      <c r="L1096" s="1">
        <v>45066</v>
      </c>
      <c r="M1096" s="2">
        <v>5773243.3200000003</v>
      </c>
      <c r="N1096" t="s">
        <v>6</v>
      </c>
      <c r="O1096">
        <v>0.01</v>
      </c>
      <c r="P1096" t="s">
        <v>8</v>
      </c>
      <c r="Q1096" s="4"/>
      <c r="R1096" s="1">
        <v>45066</v>
      </c>
      <c r="S1096" s="1">
        <v>45066</v>
      </c>
      <c r="T1096" s="1">
        <v>45097</v>
      </c>
      <c r="U1096" s="1">
        <v>45066</v>
      </c>
      <c r="V1096" s="5">
        <v>8.611111111111111E-2</v>
      </c>
      <c r="W1096">
        <v>31</v>
      </c>
      <c r="X1096" s="6">
        <v>0</v>
      </c>
      <c r="Y1096" s="6">
        <v>0</v>
      </c>
      <c r="Z1096" s="6">
        <v>-4971.4039700000003</v>
      </c>
      <c r="AA1096" s="6">
        <v>-4971.4039700000003</v>
      </c>
      <c r="AB1096">
        <v>0</v>
      </c>
      <c r="AC1096">
        <v>0</v>
      </c>
      <c r="AD1096" s="7">
        <v>5773243.3200000003</v>
      </c>
      <c r="AE1096" s="13">
        <v>0.01</v>
      </c>
      <c r="AF1096" s="8">
        <v>0</v>
      </c>
      <c r="AG1096" s="6">
        <v>0</v>
      </c>
      <c r="AH1096" s="6">
        <v>0</v>
      </c>
      <c r="AI1096" s="9">
        <v>-4971.4039700000003</v>
      </c>
      <c r="AJ1096" t="s">
        <v>6</v>
      </c>
      <c r="AO1096" s="9">
        <f t="shared" si="332"/>
        <v>-4971.4039700000003</v>
      </c>
      <c r="AP1096" s="37">
        <f t="shared" si="334"/>
        <v>-4971.4039700000003</v>
      </c>
      <c r="AQ1096" s="9">
        <f t="shared" si="333"/>
        <v>-4971.4039700000003</v>
      </c>
      <c r="AT1096" s="10"/>
      <c r="BU1096" s="1"/>
      <c r="CC1096" s="11"/>
      <c r="CD1096" s="11"/>
    </row>
    <row r="1097" spans="1:82" ht="15" customHeight="1" x14ac:dyDescent="0.25">
      <c r="A1097">
        <v>32140</v>
      </c>
      <c r="B1097" t="s">
        <v>1086</v>
      </c>
      <c r="C1097" t="s">
        <v>1087</v>
      </c>
      <c r="D1097">
        <v>31124</v>
      </c>
      <c r="E1097" t="s">
        <v>127</v>
      </c>
      <c r="F1097" t="s">
        <v>3</v>
      </c>
      <c r="G1097" t="s">
        <v>4</v>
      </c>
      <c r="H1097" t="s">
        <v>927</v>
      </c>
      <c r="I1097" s="1"/>
      <c r="J1097" s="1">
        <v>45007</v>
      </c>
      <c r="K1097" s="1">
        <v>45099</v>
      </c>
      <c r="L1097" s="1">
        <v>45007</v>
      </c>
      <c r="M1097" s="2">
        <v>7523288.3300000001</v>
      </c>
      <c r="N1097" t="s">
        <v>6</v>
      </c>
      <c r="O1097">
        <v>5.0000000000000001E-3</v>
      </c>
      <c r="P1097" t="s">
        <v>8</v>
      </c>
      <c r="Q1097" s="4"/>
      <c r="R1097" s="1">
        <v>45007</v>
      </c>
      <c r="S1097" s="1">
        <v>45007</v>
      </c>
      <c r="T1097" s="1">
        <v>45099</v>
      </c>
      <c r="U1097" s="1">
        <v>45007</v>
      </c>
      <c r="V1097" s="5">
        <v>0.25555555555555554</v>
      </c>
      <c r="W1097">
        <v>92</v>
      </c>
      <c r="X1097" s="6">
        <v>0</v>
      </c>
      <c r="Y1097" s="6">
        <v>0</v>
      </c>
      <c r="Z1097" s="6">
        <v>-9613.0906438888887</v>
      </c>
      <c r="AA1097" s="6">
        <v>-9613.0906438888887</v>
      </c>
      <c r="AB1097">
        <v>0</v>
      </c>
      <c r="AC1097">
        <v>0</v>
      </c>
      <c r="AD1097" s="7">
        <v>7523288.3300000001</v>
      </c>
      <c r="AE1097" s="13">
        <v>5.0000000000000001E-3</v>
      </c>
      <c r="AF1097" s="8">
        <v>0</v>
      </c>
      <c r="AG1097" s="6">
        <v>0</v>
      </c>
      <c r="AH1097" s="6">
        <v>0</v>
      </c>
      <c r="AI1097" s="9">
        <v>-9613.0906438888887</v>
      </c>
      <c r="AJ1097" t="s">
        <v>6</v>
      </c>
      <c r="AO1097" s="9">
        <f t="shared" si="332"/>
        <v>-9613.0906438888887</v>
      </c>
      <c r="AP1097" s="37">
        <f t="shared" si="334"/>
        <v>-9613.0906438888887</v>
      </c>
      <c r="AQ1097" s="9">
        <f t="shared" si="333"/>
        <v>-9613.0906438888887</v>
      </c>
      <c r="AT1097" s="10"/>
      <c r="BU1097" s="1"/>
      <c r="CC1097" s="11"/>
      <c r="CD1097" s="11"/>
    </row>
    <row r="1098" spans="1:82" ht="15" customHeight="1" x14ac:dyDescent="0.25">
      <c r="A1098">
        <v>32168</v>
      </c>
      <c r="B1098" t="s">
        <v>1088</v>
      </c>
      <c r="C1098" t="s">
        <v>1089</v>
      </c>
      <c r="D1098">
        <v>31125</v>
      </c>
      <c r="E1098" t="s">
        <v>127</v>
      </c>
      <c r="F1098" t="s">
        <v>3</v>
      </c>
      <c r="G1098" t="s">
        <v>4</v>
      </c>
      <c r="H1098" t="s">
        <v>751</v>
      </c>
      <c r="I1098" s="1"/>
      <c r="J1098" s="1">
        <v>44957</v>
      </c>
      <c r="K1098" s="1">
        <v>44985</v>
      </c>
      <c r="L1098" s="1">
        <v>44957</v>
      </c>
      <c r="M1098" s="2">
        <v>4125913.55</v>
      </c>
      <c r="N1098" t="s">
        <v>6</v>
      </c>
      <c r="O1098">
        <v>8.9999999999999993E-3</v>
      </c>
      <c r="P1098" t="s">
        <v>8</v>
      </c>
      <c r="Q1098" s="4"/>
      <c r="R1098" s="1">
        <v>44957</v>
      </c>
      <c r="S1098" s="1">
        <v>44957</v>
      </c>
      <c r="T1098" s="1">
        <v>44985</v>
      </c>
      <c r="U1098" s="1">
        <v>44957</v>
      </c>
      <c r="V1098" s="5">
        <v>7.7777777777777779E-2</v>
      </c>
      <c r="W1098">
        <v>28</v>
      </c>
      <c r="X1098" s="6">
        <v>0</v>
      </c>
      <c r="Y1098" s="6">
        <v>0</v>
      </c>
      <c r="Z1098" s="6">
        <v>-2888.1394849999992</v>
      </c>
      <c r="AA1098" s="6">
        <v>-2888.1394849999992</v>
      </c>
      <c r="AB1098">
        <v>0</v>
      </c>
      <c r="AC1098">
        <v>0</v>
      </c>
      <c r="AD1098" s="7">
        <v>4125913.55</v>
      </c>
      <c r="AE1098" s="13">
        <v>8.9999999999999993E-3</v>
      </c>
      <c r="AF1098" s="8">
        <v>0</v>
      </c>
      <c r="AG1098" s="6">
        <v>0</v>
      </c>
      <c r="AH1098" s="6">
        <v>0</v>
      </c>
      <c r="AI1098" s="9">
        <v>-2888.1394849999992</v>
      </c>
      <c r="AJ1098" t="s">
        <v>6</v>
      </c>
      <c r="AO1098" s="9">
        <f t="shared" si="332"/>
        <v>-2888.1394849999992</v>
      </c>
      <c r="AP1098" s="37">
        <f t="shared" si="334"/>
        <v>-2888.1394849999992</v>
      </c>
      <c r="AQ1098" s="9">
        <f t="shared" si="333"/>
        <v>-2888.1394849999992</v>
      </c>
      <c r="AT1098" s="10"/>
      <c r="BU1098" s="1"/>
      <c r="CC1098" s="11"/>
      <c r="CD1098" s="11"/>
    </row>
    <row r="1099" spans="1:82" ht="15" customHeight="1" x14ac:dyDescent="0.25">
      <c r="A1099">
        <v>32169</v>
      </c>
      <c r="B1099" t="s">
        <v>1088</v>
      </c>
      <c r="C1099" t="s">
        <v>1089</v>
      </c>
      <c r="D1099">
        <v>31125</v>
      </c>
      <c r="E1099" t="s">
        <v>127</v>
      </c>
      <c r="F1099" t="s">
        <v>3</v>
      </c>
      <c r="G1099" t="s">
        <v>4</v>
      </c>
      <c r="H1099" t="s">
        <v>751</v>
      </c>
      <c r="I1099" s="1"/>
      <c r="J1099" s="1">
        <v>44985</v>
      </c>
      <c r="K1099" s="1">
        <v>45016</v>
      </c>
      <c r="L1099" s="1">
        <v>44985</v>
      </c>
      <c r="M1099" s="2">
        <v>4058322.92</v>
      </c>
      <c r="N1099" t="s">
        <v>6</v>
      </c>
      <c r="O1099">
        <v>8.9999999999999993E-3</v>
      </c>
      <c r="P1099" t="s">
        <v>8</v>
      </c>
      <c r="Q1099" s="4"/>
      <c r="R1099" s="1">
        <v>44985</v>
      </c>
      <c r="S1099" s="1">
        <v>44985</v>
      </c>
      <c r="T1099" s="1">
        <v>45016</v>
      </c>
      <c r="U1099" s="1">
        <v>44985</v>
      </c>
      <c r="V1099" s="5">
        <v>8.611111111111111E-2</v>
      </c>
      <c r="W1099">
        <v>31</v>
      </c>
      <c r="X1099" s="6">
        <v>0</v>
      </c>
      <c r="Y1099" s="6">
        <v>0</v>
      </c>
      <c r="Z1099" s="6">
        <v>-3145.2002629999997</v>
      </c>
      <c r="AA1099" s="6">
        <v>-3145.2002629999997</v>
      </c>
      <c r="AB1099">
        <v>0</v>
      </c>
      <c r="AC1099">
        <v>0</v>
      </c>
      <c r="AD1099" s="7">
        <v>4058322.92</v>
      </c>
      <c r="AE1099" s="13">
        <v>8.9999999999999993E-3</v>
      </c>
      <c r="AF1099" s="8">
        <v>0</v>
      </c>
      <c r="AG1099" s="6">
        <v>0</v>
      </c>
      <c r="AH1099" s="6">
        <v>0</v>
      </c>
      <c r="AI1099" s="9">
        <v>-3145.2002629999997</v>
      </c>
      <c r="AJ1099" t="s">
        <v>6</v>
      </c>
      <c r="AO1099" s="9">
        <f t="shared" si="332"/>
        <v>-3145.2002629999997</v>
      </c>
      <c r="AP1099" s="37">
        <f t="shared" si="334"/>
        <v>-3145.2002629999997</v>
      </c>
      <c r="AQ1099" s="9">
        <f t="shared" si="333"/>
        <v>-3145.2002629999997</v>
      </c>
      <c r="AT1099" s="10"/>
      <c r="BU1099" s="1"/>
      <c r="CC1099" s="11"/>
      <c r="CD1099" s="11"/>
    </row>
    <row r="1100" spans="1:82" ht="15" customHeight="1" x14ac:dyDescent="0.25">
      <c r="A1100">
        <v>32170</v>
      </c>
      <c r="B1100" t="s">
        <v>1088</v>
      </c>
      <c r="C1100" t="s">
        <v>1089</v>
      </c>
      <c r="D1100">
        <v>31125</v>
      </c>
      <c r="E1100" t="s">
        <v>127</v>
      </c>
      <c r="F1100" t="s">
        <v>3</v>
      </c>
      <c r="G1100" t="s">
        <v>4</v>
      </c>
      <c r="H1100" t="s">
        <v>751</v>
      </c>
      <c r="I1100" s="1"/>
      <c r="J1100" s="1">
        <v>45016</v>
      </c>
      <c r="K1100" s="1">
        <v>45046</v>
      </c>
      <c r="L1100" s="1">
        <v>45016</v>
      </c>
      <c r="M1100" s="2">
        <v>3990681.55</v>
      </c>
      <c r="N1100" t="s">
        <v>6</v>
      </c>
      <c r="O1100">
        <v>8.9999999999999993E-3</v>
      </c>
      <c r="P1100" t="s">
        <v>8</v>
      </c>
      <c r="Q1100" s="4"/>
      <c r="R1100" s="1">
        <v>45016</v>
      </c>
      <c r="S1100" s="1">
        <v>45016</v>
      </c>
      <c r="T1100" s="1">
        <v>45046</v>
      </c>
      <c r="U1100" s="1">
        <v>45016</v>
      </c>
      <c r="V1100" s="5">
        <v>8.3333333333333329E-2</v>
      </c>
      <c r="W1100">
        <v>30</v>
      </c>
      <c r="X1100" s="6">
        <v>0</v>
      </c>
      <c r="Y1100" s="6">
        <v>0</v>
      </c>
      <c r="Z1100" s="6">
        <v>-2993.0111624999995</v>
      </c>
      <c r="AA1100" s="6">
        <v>-2993.0111624999995</v>
      </c>
      <c r="AB1100">
        <v>0</v>
      </c>
      <c r="AC1100">
        <v>0</v>
      </c>
      <c r="AD1100" s="7">
        <v>3990681.55</v>
      </c>
      <c r="AE1100" s="13">
        <v>8.9999999999999993E-3</v>
      </c>
      <c r="AF1100" s="8">
        <v>0</v>
      </c>
      <c r="AG1100" s="6">
        <v>0</v>
      </c>
      <c r="AH1100" s="6">
        <v>0</v>
      </c>
      <c r="AI1100" s="9">
        <v>-2993.0111624999995</v>
      </c>
      <c r="AJ1100" t="s">
        <v>6</v>
      </c>
      <c r="AO1100" s="9">
        <f t="shared" si="332"/>
        <v>-2993.0111624999995</v>
      </c>
      <c r="AP1100" s="37">
        <f t="shared" si="334"/>
        <v>-2993.0111624999995</v>
      </c>
      <c r="AQ1100" s="9">
        <f t="shared" si="333"/>
        <v>-2993.0111624999995</v>
      </c>
      <c r="AT1100" s="10"/>
      <c r="BU1100" s="1"/>
      <c r="CC1100" s="11"/>
      <c r="CD1100" s="11"/>
    </row>
    <row r="1101" spans="1:82" ht="15" customHeight="1" x14ac:dyDescent="0.25">
      <c r="A1101">
        <v>32171</v>
      </c>
      <c r="B1101" t="s">
        <v>1088</v>
      </c>
      <c r="C1101" t="s">
        <v>1089</v>
      </c>
      <c r="D1101">
        <v>31125</v>
      </c>
      <c r="E1101" t="s">
        <v>127</v>
      </c>
      <c r="F1101" t="s">
        <v>3</v>
      </c>
      <c r="G1101" t="s">
        <v>4</v>
      </c>
      <c r="H1101" t="s">
        <v>751</v>
      </c>
      <c r="I1101" s="1"/>
      <c r="J1101" s="1">
        <v>45046</v>
      </c>
      <c r="K1101" s="1">
        <v>45077</v>
      </c>
      <c r="L1101" s="1">
        <v>45046</v>
      </c>
      <c r="M1101" s="2">
        <v>3922989.4</v>
      </c>
      <c r="N1101" t="s">
        <v>6</v>
      </c>
      <c r="O1101">
        <v>8.9999999999999993E-3</v>
      </c>
      <c r="P1101" t="s">
        <v>8</v>
      </c>
      <c r="Q1101" s="4"/>
      <c r="R1101" s="1">
        <v>45046</v>
      </c>
      <c r="S1101" s="1">
        <v>45046</v>
      </c>
      <c r="T1101" s="1">
        <v>45077</v>
      </c>
      <c r="U1101" s="1">
        <v>45046</v>
      </c>
      <c r="V1101" s="5">
        <v>8.611111111111111E-2</v>
      </c>
      <c r="W1101">
        <v>31</v>
      </c>
      <c r="X1101" s="6">
        <v>0</v>
      </c>
      <c r="Y1101" s="6">
        <v>0</v>
      </c>
      <c r="Z1101" s="6">
        <v>-3040.3167849999995</v>
      </c>
      <c r="AA1101" s="6">
        <v>-3040.3167849999995</v>
      </c>
      <c r="AB1101">
        <v>0</v>
      </c>
      <c r="AC1101">
        <v>0</v>
      </c>
      <c r="AD1101" s="7">
        <v>3922989.4</v>
      </c>
      <c r="AE1101" s="13">
        <v>8.9999999999999993E-3</v>
      </c>
      <c r="AF1101" s="8">
        <v>0</v>
      </c>
      <c r="AG1101" s="6">
        <v>0</v>
      </c>
      <c r="AH1101" s="6">
        <v>0</v>
      </c>
      <c r="AI1101" s="9">
        <v>-3040.3167849999995</v>
      </c>
      <c r="AJ1101" t="s">
        <v>6</v>
      </c>
      <c r="AO1101" s="9">
        <f t="shared" si="332"/>
        <v>-3040.3167849999995</v>
      </c>
      <c r="AP1101" s="37">
        <f t="shared" si="334"/>
        <v>-3040.3167849999995</v>
      </c>
      <c r="AQ1101" s="9">
        <f t="shared" si="333"/>
        <v>-3040.3167849999995</v>
      </c>
      <c r="AT1101" s="10"/>
      <c r="BU1101" s="1"/>
      <c r="CC1101" s="11"/>
      <c r="CD1101" s="11"/>
    </row>
    <row r="1102" spans="1:82" ht="15" customHeight="1" x14ac:dyDescent="0.25">
      <c r="A1102">
        <v>32172</v>
      </c>
      <c r="B1102" t="s">
        <v>1088</v>
      </c>
      <c r="C1102" t="s">
        <v>1089</v>
      </c>
      <c r="D1102">
        <v>31125</v>
      </c>
      <c r="E1102" t="s">
        <v>127</v>
      </c>
      <c r="F1102" t="s">
        <v>3</v>
      </c>
      <c r="G1102" t="s">
        <v>4</v>
      </c>
      <c r="H1102" t="s">
        <v>751</v>
      </c>
      <c r="I1102" s="1"/>
      <c r="J1102" s="1">
        <v>45077</v>
      </c>
      <c r="K1102" s="1">
        <v>45107</v>
      </c>
      <c r="L1102" s="1">
        <v>45077</v>
      </c>
      <c r="M1102" s="2">
        <v>3855246.43</v>
      </c>
      <c r="N1102" t="s">
        <v>6</v>
      </c>
      <c r="O1102">
        <v>8.9999999999999993E-3</v>
      </c>
      <c r="P1102" t="s">
        <v>8</v>
      </c>
      <c r="Q1102" s="4"/>
      <c r="R1102" s="1">
        <v>45077</v>
      </c>
      <c r="S1102" s="1">
        <v>45077</v>
      </c>
      <c r="T1102" s="1">
        <v>45107</v>
      </c>
      <c r="U1102" s="1">
        <v>45077</v>
      </c>
      <c r="V1102" s="5">
        <v>8.3333333333333329E-2</v>
      </c>
      <c r="W1102">
        <v>30</v>
      </c>
      <c r="X1102" s="6">
        <v>0</v>
      </c>
      <c r="Y1102" s="6">
        <v>0</v>
      </c>
      <c r="Z1102" s="6">
        <v>-2891.4348224999999</v>
      </c>
      <c r="AA1102" s="6">
        <v>-2891.4348224999999</v>
      </c>
      <c r="AB1102">
        <v>0</v>
      </c>
      <c r="AC1102">
        <v>0</v>
      </c>
      <c r="AD1102" s="7">
        <v>3855246.43</v>
      </c>
      <c r="AE1102" s="13">
        <v>8.9999999999999993E-3</v>
      </c>
      <c r="AF1102" s="8">
        <v>0</v>
      </c>
      <c r="AG1102" s="6">
        <v>0</v>
      </c>
      <c r="AH1102" s="6">
        <v>0</v>
      </c>
      <c r="AI1102" s="9">
        <v>-2891.4348224999999</v>
      </c>
      <c r="AJ1102" t="s">
        <v>6</v>
      </c>
      <c r="AO1102" s="9">
        <f t="shared" si="332"/>
        <v>-2891.4348224999999</v>
      </c>
      <c r="AP1102" s="37">
        <f t="shared" si="334"/>
        <v>-2891.4348224999999</v>
      </c>
      <c r="AQ1102" s="9">
        <f t="shared" si="333"/>
        <v>-2891.4348224999999</v>
      </c>
      <c r="AT1102" s="10"/>
      <c r="BU1102" s="1"/>
      <c r="CC1102" s="11"/>
      <c r="CD1102" s="11"/>
    </row>
    <row r="1103" spans="1:82" ht="15" customHeight="1" x14ac:dyDescent="0.25">
      <c r="A1103">
        <v>32318</v>
      </c>
      <c r="B1103" t="s">
        <v>1090</v>
      </c>
      <c r="C1103" t="s">
        <v>1091</v>
      </c>
      <c r="D1103">
        <v>31126</v>
      </c>
      <c r="E1103" t="s">
        <v>127</v>
      </c>
      <c r="F1103" t="s">
        <v>3</v>
      </c>
      <c r="G1103" t="s">
        <v>4</v>
      </c>
      <c r="H1103" t="s">
        <v>1072</v>
      </c>
      <c r="I1103" s="1"/>
      <c r="J1103" s="1">
        <v>44927</v>
      </c>
      <c r="K1103" s="1">
        <v>44958</v>
      </c>
      <c r="L1103" s="1">
        <v>44927</v>
      </c>
      <c r="M1103" s="2">
        <v>8218960.9299999997</v>
      </c>
      <c r="N1103" t="s">
        <v>6</v>
      </c>
      <c r="O1103">
        <v>4.65E-2</v>
      </c>
      <c r="P1103" t="s">
        <v>8</v>
      </c>
      <c r="Q1103" s="4"/>
      <c r="R1103" s="1">
        <v>44927</v>
      </c>
      <c r="S1103" s="1">
        <v>44927</v>
      </c>
      <c r="T1103" s="1">
        <v>44958</v>
      </c>
      <c r="U1103" s="1">
        <v>44927</v>
      </c>
      <c r="V1103" s="5">
        <v>8.611111111111111E-2</v>
      </c>
      <c r="W1103">
        <v>31</v>
      </c>
      <c r="X1103" s="6">
        <v>0</v>
      </c>
      <c r="Y1103" s="6">
        <v>0</v>
      </c>
      <c r="Z1103" s="6">
        <v>-32910.089390541667</v>
      </c>
      <c r="AA1103" s="6">
        <v>-32910.089390541667</v>
      </c>
      <c r="AB1103">
        <v>0</v>
      </c>
      <c r="AC1103">
        <v>0</v>
      </c>
      <c r="AD1103" s="7">
        <v>8218960.9299999997</v>
      </c>
      <c r="AE1103" s="13">
        <v>4.65E-2</v>
      </c>
      <c r="AF1103" s="8">
        <v>0</v>
      </c>
      <c r="AG1103" s="6">
        <v>0</v>
      </c>
      <c r="AH1103" s="6">
        <v>0</v>
      </c>
      <c r="AI1103" s="9">
        <v>-32910.089390541667</v>
      </c>
      <c r="AJ1103" t="s">
        <v>6</v>
      </c>
      <c r="AO1103" s="9">
        <f t="shared" si="332"/>
        <v>-32910.089390541667</v>
      </c>
      <c r="AP1103" s="37">
        <f t="shared" si="334"/>
        <v>-32910.089390541667</v>
      </c>
      <c r="AQ1103" s="9">
        <f t="shared" si="333"/>
        <v>-32910.089390541667</v>
      </c>
      <c r="AT1103" s="10"/>
      <c r="BU1103" s="1"/>
      <c r="CC1103" s="11"/>
      <c r="CD1103" s="11"/>
    </row>
    <row r="1104" spans="1:82" ht="15" customHeight="1" x14ac:dyDescent="0.25">
      <c r="A1104">
        <v>32319</v>
      </c>
      <c r="B1104" t="s">
        <v>1090</v>
      </c>
      <c r="C1104" t="s">
        <v>1091</v>
      </c>
      <c r="D1104">
        <v>31126</v>
      </c>
      <c r="E1104" t="s">
        <v>127</v>
      </c>
      <c r="F1104" t="s">
        <v>3</v>
      </c>
      <c r="G1104" t="s">
        <v>4</v>
      </c>
      <c r="H1104" t="s">
        <v>1072</v>
      </c>
      <c r="I1104" s="1"/>
      <c r="J1104" s="1">
        <v>44958</v>
      </c>
      <c r="K1104" s="1">
        <v>44986</v>
      </c>
      <c r="L1104" s="1">
        <v>44958</v>
      </c>
      <c r="M1104" s="2">
        <v>8081840.5899999999</v>
      </c>
      <c r="N1104" t="s">
        <v>6</v>
      </c>
      <c r="O1104">
        <v>4.65E-2</v>
      </c>
      <c r="P1104" t="s">
        <v>8</v>
      </c>
      <c r="Q1104" s="4"/>
      <c r="R1104" s="1">
        <v>44958</v>
      </c>
      <c r="S1104" s="1">
        <v>44958</v>
      </c>
      <c r="T1104" s="1">
        <v>44986</v>
      </c>
      <c r="U1104" s="1">
        <v>44958</v>
      </c>
      <c r="V1104" s="5">
        <v>7.7777777777777779E-2</v>
      </c>
      <c r="W1104">
        <v>28</v>
      </c>
      <c r="X1104" s="6">
        <v>0</v>
      </c>
      <c r="Y1104" s="6">
        <v>0</v>
      </c>
      <c r="Z1104" s="6">
        <v>-29229.323467166665</v>
      </c>
      <c r="AA1104" s="6">
        <v>-29229.323467166665</v>
      </c>
      <c r="AB1104">
        <v>0</v>
      </c>
      <c r="AC1104">
        <v>0</v>
      </c>
      <c r="AD1104" s="7">
        <v>8081840.5899999999</v>
      </c>
      <c r="AE1104" s="13">
        <v>4.65E-2</v>
      </c>
      <c r="AF1104" s="8">
        <v>0</v>
      </c>
      <c r="AG1104" s="6">
        <v>0</v>
      </c>
      <c r="AH1104" s="6">
        <v>0</v>
      </c>
      <c r="AI1104" s="9">
        <v>-29229.323467166665</v>
      </c>
      <c r="AJ1104" t="s">
        <v>6</v>
      </c>
      <c r="AO1104" s="9">
        <f t="shared" si="332"/>
        <v>-29229.323467166665</v>
      </c>
      <c r="AP1104" s="37">
        <f t="shared" si="334"/>
        <v>-29229.323467166665</v>
      </c>
      <c r="AQ1104" s="9">
        <f t="shared" si="333"/>
        <v>-29229.323467166665</v>
      </c>
      <c r="AT1104" s="10"/>
      <c r="BU1104" s="1"/>
      <c r="CC1104" s="11"/>
      <c r="CD1104" s="11"/>
    </row>
    <row r="1105" spans="1:82" ht="15" customHeight="1" x14ac:dyDescent="0.25">
      <c r="A1105">
        <v>32320</v>
      </c>
      <c r="B1105" t="s">
        <v>1090</v>
      </c>
      <c r="C1105" t="s">
        <v>1091</v>
      </c>
      <c r="D1105">
        <v>31126</v>
      </c>
      <c r="E1105" t="s">
        <v>127</v>
      </c>
      <c r="F1105" t="s">
        <v>3</v>
      </c>
      <c r="G1105" t="s">
        <v>4</v>
      </c>
      <c r="H1105" t="s">
        <v>1072</v>
      </c>
      <c r="I1105" s="1"/>
      <c r="J1105" s="1">
        <v>44986</v>
      </c>
      <c r="K1105" s="1">
        <v>45017</v>
      </c>
      <c r="L1105" s="1">
        <v>44986</v>
      </c>
      <c r="M1105" s="2">
        <v>7944188.6600000001</v>
      </c>
      <c r="N1105" t="s">
        <v>6</v>
      </c>
      <c r="O1105">
        <v>4.65E-2</v>
      </c>
      <c r="P1105" t="s">
        <v>8</v>
      </c>
      <c r="Q1105" s="4"/>
      <c r="R1105" s="1">
        <v>44986</v>
      </c>
      <c r="S1105" s="1">
        <v>44986</v>
      </c>
      <c r="T1105" s="1">
        <v>45017</v>
      </c>
      <c r="U1105" s="1">
        <v>44986</v>
      </c>
      <c r="V1105" s="5">
        <v>8.611111111111111E-2</v>
      </c>
      <c r="W1105">
        <v>31</v>
      </c>
      <c r="X1105" s="6">
        <v>0</v>
      </c>
      <c r="Y1105" s="6">
        <v>0</v>
      </c>
      <c r="Z1105" s="6">
        <v>-31809.855426083333</v>
      </c>
      <c r="AA1105" s="6">
        <v>-31809.855426083333</v>
      </c>
      <c r="AB1105">
        <v>0</v>
      </c>
      <c r="AC1105">
        <v>0</v>
      </c>
      <c r="AD1105" s="7">
        <v>7944188.6600000001</v>
      </c>
      <c r="AE1105" s="13">
        <v>4.65E-2</v>
      </c>
      <c r="AF1105" s="8">
        <v>0</v>
      </c>
      <c r="AG1105" s="6">
        <v>0</v>
      </c>
      <c r="AH1105" s="6">
        <v>0</v>
      </c>
      <c r="AI1105" s="9">
        <v>-31809.855426083333</v>
      </c>
      <c r="AJ1105" t="s">
        <v>6</v>
      </c>
      <c r="AO1105" s="9">
        <f t="shared" si="332"/>
        <v>-31809.855426083333</v>
      </c>
      <c r="AP1105" s="37">
        <f t="shared" si="334"/>
        <v>-31809.855426083333</v>
      </c>
      <c r="AQ1105" s="9">
        <f t="shared" si="333"/>
        <v>-31809.855426083333</v>
      </c>
      <c r="AT1105" s="10"/>
      <c r="BU1105" s="1"/>
      <c r="CC1105" s="11"/>
      <c r="CD1105" s="11"/>
    </row>
    <row r="1106" spans="1:82" ht="15" customHeight="1" x14ac:dyDescent="0.25">
      <c r="A1106">
        <v>32321</v>
      </c>
      <c r="B1106" t="s">
        <v>1090</v>
      </c>
      <c r="C1106" t="s">
        <v>1091</v>
      </c>
      <c r="D1106">
        <v>31126</v>
      </c>
      <c r="E1106" t="s">
        <v>127</v>
      </c>
      <c r="F1106" t="s">
        <v>3</v>
      </c>
      <c r="G1106" t="s">
        <v>4</v>
      </c>
      <c r="H1106" t="s">
        <v>1072</v>
      </c>
      <c r="I1106" s="1"/>
      <c r="J1106" s="1">
        <v>45017</v>
      </c>
      <c r="K1106" s="1">
        <v>45047</v>
      </c>
      <c r="L1106" s="1">
        <v>45017</v>
      </c>
      <c r="M1106" s="2">
        <v>7806003.0899999999</v>
      </c>
      <c r="N1106" t="s">
        <v>6</v>
      </c>
      <c r="O1106">
        <v>4.65E-2</v>
      </c>
      <c r="P1106" t="s">
        <v>8</v>
      </c>
      <c r="Q1106" s="4"/>
      <c r="R1106" s="1">
        <v>45017</v>
      </c>
      <c r="S1106" s="1">
        <v>45017</v>
      </c>
      <c r="T1106" s="1">
        <v>45047</v>
      </c>
      <c r="U1106" s="1">
        <v>45017</v>
      </c>
      <c r="V1106" s="5">
        <v>8.3333333333333329E-2</v>
      </c>
      <c r="W1106">
        <v>30</v>
      </c>
      <c r="X1106" s="6">
        <v>0</v>
      </c>
      <c r="Y1106" s="6">
        <v>0</v>
      </c>
      <c r="Z1106" s="6">
        <v>-30248.261973749999</v>
      </c>
      <c r="AA1106" s="6">
        <v>-30248.261973749999</v>
      </c>
      <c r="AB1106">
        <v>0</v>
      </c>
      <c r="AC1106">
        <v>0</v>
      </c>
      <c r="AD1106" s="7">
        <v>7806003.0899999999</v>
      </c>
      <c r="AE1106" s="13">
        <v>4.65E-2</v>
      </c>
      <c r="AF1106" s="8">
        <v>0</v>
      </c>
      <c r="AG1106" s="6">
        <v>0</v>
      </c>
      <c r="AH1106" s="6">
        <v>0</v>
      </c>
      <c r="AI1106" s="9">
        <v>-30248.261973749999</v>
      </c>
      <c r="AJ1106" t="s">
        <v>6</v>
      </c>
      <c r="AO1106" s="9">
        <f t="shared" si="332"/>
        <v>-30248.261973749999</v>
      </c>
      <c r="AP1106" s="37">
        <f t="shared" si="334"/>
        <v>-30248.261973749999</v>
      </c>
      <c r="AQ1106" s="9">
        <f t="shared" si="333"/>
        <v>-30248.261973749999</v>
      </c>
      <c r="AT1106" s="10"/>
      <c r="BU1106" s="1"/>
      <c r="CC1106" s="11"/>
      <c r="CD1106" s="11"/>
    </row>
    <row r="1107" spans="1:82" ht="15" customHeight="1" x14ac:dyDescent="0.25">
      <c r="A1107">
        <v>32322</v>
      </c>
      <c r="B1107" t="s">
        <v>1090</v>
      </c>
      <c r="C1107" t="s">
        <v>1091</v>
      </c>
      <c r="D1107">
        <v>31126</v>
      </c>
      <c r="E1107" t="s">
        <v>127</v>
      </c>
      <c r="F1107" t="s">
        <v>3</v>
      </c>
      <c r="G1107" t="s">
        <v>4</v>
      </c>
      <c r="H1107" t="s">
        <v>1072</v>
      </c>
      <c r="I1107" s="1"/>
      <c r="J1107" s="1">
        <v>45047</v>
      </c>
      <c r="K1107" s="1">
        <v>45078</v>
      </c>
      <c r="L1107" s="1">
        <v>45047</v>
      </c>
      <c r="M1107" s="2">
        <v>7667281.7999999998</v>
      </c>
      <c r="N1107" t="s">
        <v>6</v>
      </c>
      <c r="O1107">
        <v>4.65E-2</v>
      </c>
      <c r="P1107" t="s">
        <v>8</v>
      </c>
      <c r="Q1107" s="4"/>
      <c r="R1107" s="1">
        <v>45047</v>
      </c>
      <c r="S1107" s="1">
        <v>45047</v>
      </c>
      <c r="T1107" s="1">
        <v>45078</v>
      </c>
      <c r="U1107" s="1">
        <v>45047</v>
      </c>
      <c r="V1107" s="5">
        <v>8.611111111111111E-2</v>
      </c>
      <c r="W1107">
        <v>31</v>
      </c>
      <c r="X1107" s="6">
        <v>0</v>
      </c>
      <c r="Y1107" s="6">
        <v>0</v>
      </c>
      <c r="Z1107" s="6">
        <v>-30701.074207499998</v>
      </c>
      <c r="AA1107" s="6">
        <v>-30701.074207499998</v>
      </c>
      <c r="AB1107">
        <v>0</v>
      </c>
      <c r="AC1107">
        <v>0</v>
      </c>
      <c r="AD1107" s="7">
        <v>7667281.7999999998</v>
      </c>
      <c r="AE1107" s="13">
        <v>4.65E-2</v>
      </c>
      <c r="AF1107" s="8">
        <v>0</v>
      </c>
      <c r="AG1107" s="6">
        <v>0</v>
      </c>
      <c r="AH1107" s="6">
        <v>0</v>
      </c>
      <c r="AI1107" s="9">
        <v>-30701.074207499998</v>
      </c>
      <c r="AJ1107" t="s">
        <v>6</v>
      </c>
      <c r="AO1107" s="9">
        <f t="shared" si="332"/>
        <v>-30701.074207499998</v>
      </c>
      <c r="AP1107" s="37">
        <f t="shared" si="334"/>
        <v>-30701.074207499998</v>
      </c>
      <c r="AQ1107" s="9">
        <f t="shared" si="333"/>
        <v>-30701.074207499998</v>
      </c>
      <c r="AT1107" s="10"/>
      <c r="BU1107" s="1"/>
      <c r="CC1107" s="11"/>
      <c r="CD1107" s="11"/>
    </row>
    <row r="1108" spans="1:82" ht="15" customHeight="1" x14ac:dyDescent="0.25">
      <c r="A1108">
        <v>36619</v>
      </c>
      <c r="B1108" t="s">
        <v>1099</v>
      </c>
      <c r="C1108" t="s">
        <v>1100</v>
      </c>
      <c r="D1108">
        <v>31485</v>
      </c>
      <c r="E1108" t="s">
        <v>2</v>
      </c>
      <c r="F1108" t="s">
        <v>3</v>
      </c>
      <c r="G1108" t="s">
        <v>4</v>
      </c>
      <c r="H1108" t="s">
        <v>56</v>
      </c>
      <c r="I1108" s="1">
        <v>44924</v>
      </c>
      <c r="J1108" s="1">
        <v>44927</v>
      </c>
      <c r="K1108" s="1">
        <v>45017</v>
      </c>
      <c r="L1108" s="1">
        <v>44927</v>
      </c>
      <c r="M1108" s="2">
        <v>107382.05</v>
      </c>
      <c r="N1108" t="s">
        <v>6</v>
      </c>
      <c r="O1108" t="s">
        <v>7</v>
      </c>
      <c r="P1108" t="s">
        <v>8</v>
      </c>
      <c r="Q1108" s="4">
        <v>1.2500000000000001E-2</v>
      </c>
      <c r="R1108" s="1">
        <v>44924</v>
      </c>
      <c r="S1108" s="1">
        <v>44927</v>
      </c>
      <c r="T1108" s="1">
        <v>45017</v>
      </c>
      <c r="U1108" s="1">
        <v>44927</v>
      </c>
      <c r="V1108" s="5">
        <v>0.25</v>
      </c>
      <c r="W1108">
        <v>90</v>
      </c>
      <c r="X1108" s="6">
        <v>0</v>
      </c>
      <c r="Y1108" s="6">
        <v>0</v>
      </c>
      <c r="Z1108" s="6">
        <v>-586.30599300000006</v>
      </c>
      <c r="AA1108" s="6">
        <v>-586.30599300000006</v>
      </c>
      <c r="AB1108">
        <v>0</v>
      </c>
      <c r="AC1108">
        <v>0</v>
      </c>
      <c r="AD1108" s="7">
        <v>107382.05</v>
      </c>
      <c r="AE1108" s="13">
        <v>2.1840000000000002E-2</v>
      </c>
      <c r="AF1108" s="8">
        <v>1.2500000000000001E-2</v>
      </c>
      <c r="AG1108" s="6">
        <v>0</v>
      </c>
      <c r="AH1108" s="6">
        <v>-335.56890625000005</v>
      </c>
      <c r="AI1108" s="9">
        <v>-921.87489925000011</v>
      </c>
      <c r="AJ1108" t="s">
        <v>6</v>
      </c>
      <c r="AK1108">
        <f t="shared" ref="AK1108:AK1109" si="335">VLOOKUP(I1108,$AR$3:$AS$604,2,FALSE)</f>
        <v>2.1840000000000002</v>
      </c>
      <c r="AL1108" s="8">
        <f t="shared" ref="AL1108:AL1109" si="336">AK1108/100+$AT$1</f>
        <v>3.184E-2</v>
      </c>
      <c r="AM1108" s="35">
        <f t="shared" ref="AM1108:AM1109" si="337">AK1108/100-$AT$1</f>
        <v>1.1840000000000002E-2</v>
      </c>
      <c r="AN1108" s="4">
        <f t="shared" ref="AN1108:AN1109" si="338">IF(AND(RIGHT(O1108,3)="Max",AM1108&lt;0%),0%,AM1108)</f>
        <v>1.1840000000000002E-2</v>
      </c>
      <c r="AO1108" s="36">
        <f t="shared" ref="AO1108:AO1109" si="339">-(((AL1108+AF1108)*AD1108*V1108))</f>
        <v>-1190.3300242500002</v>
      </c>
      <c r="AP1108" s="37">
        <f t="shared" si="334"/>
        <v>-921.87489925000011</v>
      </c>
      <c r="AQ1108" s="36">
        <f t="shared" ref="AQ1108:AQ1109" si="340">-(((AN1108+AF1108)*AD1108*V1108))</f>
        <v>-653.41977425000005</v>
      </c>
      <c r="AT1108" s="10"/>
      <c r="BU1108" s="1"/>
      <c r="CC1108" s="11"/>
      <c r="CD1108" s="11"/>
    </row>
    <row r="1109" spans="1:82" ht="15" customHeight="1" x14ac:dyDescent="0.25">
      <c r="A1109">
        <v>40381</v>
      </c>
      <c r="B1109" t="s">
        <v>1101</v>
      </c>
      <c r="C1109" t="s">
        <v>1102</v>
      </c>
      <c r="D1109">
        <v>31554</v>
      </c>
      <c r="E1109" t="s">
        <v>2</v>
      </c>
      <c r="F1109" t="s">
        <v>3</v>
      </c>
      <c r="G1109" t="s">
        <v>4</v>
      </c>
      <c r="H1109" t="s">
        <v>342</v>
      </c>
      <c r="I1109" s="1">
        <v>45014</v>
      </c>
      <c r="J1109" s="1">
        <v>45016</v>
      </c>
      <c r="K1109" s="1">
        <v>45107</v>
      </c>
      <c r="L1109" s="1">
        <v>45107</v>
      </c>
      <c r="M1109" s="2">
        <v>97680</v>
      </c>
      <c r="N1109" t="s">
        <v>6</v>
      </c>
      <c r="O1109" t="s">
        <v>7</v>
      </c>
      <c r="P1109" t="s">
        <v>8</v>
      </c>
      <c r="Q1109" s="4">
        <v>2.8750000000000001E-2</v>
      </c>
      <c r="R1109" s="1">
        <v>45014</v>
      </c>
      <c r="S1109" s="1">
        <v>45016</v>
      </c>
      <c r="T1109" s="1">
        <v>45107</v>
      </c>
      <c r="U1109" s="1">
        <v>45107</v>
      </c>
      <c r="V1109" s="5">
        <v>0.25277777777777777</v>
      </c>
      <c r="W1109">
        <v>91</v>
      </c>
      <c r="X1109" s="6">
        <v>0</v>
      </c>
      <c r="Y1109" s="6">
        <v>0</v>
      </c>
      <c r="Z1109" s="6">
        <v>-744.44370000000004</v>
      </c>
      <c r="AA1109" s="6">
        <v>-744.44370000000004</v>
      </c>
      <c r="AB1109">
        <v>0</v>
      </c>
      <c r="AC1109">
        <v>0</v>
      </c>
      <c r="AD1109" s="7">
        <v>97680</v>
      </c>
      <c r="AE1109" s="13">
        <v>3.015E-2</v>
      </c>
      <c r="AF1109" s="8">
        <v>2.8750000000000001E-2</v>
      </c>
      <c r="AG1109" s="6">
        <v>0</v>
      </c>
      <c r="AH1109" s="6">
        <v>-709.87583333333339</v>
      </c>
      <c r="AI1109" s="9">
        <v>-1454.3195333333333</v>
      </c>
      <c r="AJ1109" t="s">
        <v>6</v>
      </c>
      <c r="AK1109">
        <f t="shared" si="335"/>
        <v>3.0150000000000001</v>
      </c>
      <c r="AL1109" s="8">
        <f t="shared" si="336"/>
        <v>4.0149999999999998E-2</v>
      </c>
      <c r="AM1109" s="35">
        <f t="shared" si="337"/>
        <v>2.0150000000000001E-2</v>
      </c>
      <c r="AN1109" s="4">
        <f t="shared" si="338"/>
        <v>2.0150000000000001E-2</v>
      </c>
      <c r="AO1109" s="36">
        <f t="shared" si="339"/>
        <v>-1701.2328666666667</v>
      </c>
      <c r="AP1109" s="37">
        <f t="shared" si="334"/>
        <v>-1454.3195333333333</v>
      </c>
      <c r="AQ1109" s="36">
        <f t="shared" si="340"/>
        <v>-1207.4061999999999</v>
      </c>
      <c r="AT1109" s="10"/>
      <c r="BU1109" s="1"/>
      <c r="CC1109" s="11"/>
      <c r="CD1109" s="11"/>
    </row>
    <row r="1110" spans="1:82" ht="15" customHeight="1" x14ac:dyDescent="0.25">
      <c r="A1110">
        <v>47886</v>
      </c>
      <c r="B1110" t="s">
        <v>96</v>
      </c>
      <c r="C1110" t="s">
        <v>98</v>
      </c>
      <c r="D1110">
        <v>31633</v>
      </c>
      <c r="E1110" t="s">
        <v>127</v>
      </c>
      <c r="F1110" t="s">
        <v>3</v>
      </c>
      <c r="G1110" t="s">
        <v>4</v>
      </c>
      <c r="H1110" t="s">
        <v>243</v>
      </c>
      <c r="I1110" s="1"/>
      <c r="J1110" s="1">
        <v>44927</v>
      </c>
      <c r="K1110" s="1">
        <v>44958</v>
      </c>
      <c r="L1110" s="1">
        <v>44927</v>
      </c>
      <c r="M1110" s="2">
        <v>4676.3900000000003</v>
      </c>
      <c r="N1110" t="s">
        <v>6</v>
      </c>
      <c r="O1110">
        <v>2.75E-2</v>
      </c>
      <c r="P1110" t="s">
        <v>8</v>
      </c>
      <c r="Q1110" s="4"/>
      <c r="R1110" s="1">
        <v>44927</v>
      </c>
      <c r="S1110" s="1">
        <v>44927</v>
      </c>
      <c r="T1110" s="1">
        <v>44958</v>
      </c>
      <c r="U1110" s="1">
        <v>44927</v>
      </c>
      <c r="V1110" s="5">
        <v>8.611111111111111E-2</v>
      </c>
      <c r="W1110">
        <v>31</v>
      </c>
      <c r="X1110" s="6">
        <v>0</v>
      </c>
      <c r="Y1110" s="6">
        <v>0</v>
      </c>
      <c r="Z1110" s="6">
        <v>-11.073951319444445</v>
      </c>
      <c r="AA1110" s="6">
        <v>-11.073951319444445</v>
      </c>
      <c r="AB1110">
        <v>0</v>
      </c>
      <c r="AC1110">
        <v>0</v>
      </c>
      <c r="AD1110" s="7">
        <v>4676.3900000000003</v>
      </c>
      <c r="AE1110" s="13">
        <v>2.75E-2</v>
      </c>
      <c r="AF1110" s="8">
        <v>0</v>
      </c>
      <c r="AG1110" s="6">
        <v>0</v>
      </c>
      <c r="AH1110" s="6">
        <v>0</v>
      </c>
      <c r="AI1110" s="9">
        <v>-11.073951319444445</v>
      </c>
      <c r="AJ1110" t="s">
        <v>6</v>
      </c>
      <c r="AO1110" s="9">
        <f t="shared" ref="AO1110:AO1142" si="341">AI1110</f>
        <v>-11.073951319444445</v>
      </c>
      <c r="AP1110" s="37">
        <f t="shared" si="334"/>
        <v>-11.073951319444445</v>
      </c>
      <c r="AQ1110" s="9">
        <f t="shared" ref="AQ1110:AQ1142" si="342">AI1110</f>
        <v>-11.073951319444445</v>
      </c>
      <c r="AT1110" s="10"/>
      <c r="BU1110" s="1"/>
      <c r="CC1110" s="11"/>
      <c r="CD1110" s="11"/>
    </row>
    <row r="1111" spans="1:82" ht="15" customHeight="1" x14ac:dyDescent="0.25">
      <c r="A1111">
        <v>47887</v>
      </c>
      <c r="B1111" t="s">
        <v>96</v>
      </c>
      <c r="C1111" t="s">
        <v>98</v>
      </c>
      <c r="D1111">
        <v>31633</v>
      </c>
      <c r="E1111" t="s">
        <v>127</v>
      </c>
      <c r="F1111" t="s">
        <v>3</v>
      </c>
      <c r="G1111" t="s">
        <v>4</v>
      </c>
      <c r="H1111" t="s">
        <v>243</v>
      </c>
      <c r="I1111" s="1"/>
      <c r="J1111" s="1">
        <v>44958</v>
      </c>
      <c r="K1111" s="1">
        <v>44986</v>
      </c>
      <c r="L1111" s="1">
        <v>44958</v>
      </c>
      <c r="M1111" s="2">
        <v>4435.3</v>
      </c>
      <c r="N1111" t="s">
        <v>6</v>
      </c>
      <c r="O1111">
        <v>2.75E-2</v>
      </c>
      <c r="P1111" t="s">
        <v>8</v>
      </c>
      <c r="Q1111" s="4"/>
      <c r="R1111" s="1">
        <v>44958</v>
      </c>
      <c r="S1111" s="1">
        <v>44958</v>
      </c>
      <c r="T1111" s="1">
        <v>44986</v>
      </c>
      <c r="U1111" s="1">
        <v>44958</v>
      </c>
      <c r="V1111" s="5">
        <v>7.7777777777777779E-2</v>
      </c>
      <c r="W1111">
        <v>28</v>
      </c>
      <c r="X1111" s="6">
        <v>0</v>
      </c>
      <c r="Y1111" s="6">
        <v>0</v>
      </c>
      <c r="Z1111" s="6">
        <v>-9.4866138888888898</v>
      </c>
      <c r="AA1111" s="6">
        <v>-9.4866138888888898</v>
      </c>
      <c r="AB1111">
        <v>0</v>
      </c>
      <c r="AC1111">
        <v>0</v>
      </c>
      <c r="AD1111" s="7">
        <v>4435.3</v>
      </c>
      <c r="AE1111" s="13">
        <v>2.75E-2</v>
      </c>
      <c r="AF1111" s="8">
        <v>0</v>
      </c>
      <c r="AG1111" s="6">
        <v>0</v>
      </c>
      <c r="AH1111" s="6">
        <v>0</v>
      </c>
      <c r="AI1111" s="9">
        <v>-9.4866138888888898</v>
      </c>
      <c r="AJ1111" t="s">
        <v>6</v>
      </c>
      <c r="AO1111" s="9">
        <f t="shared" si="341"/>
        <v>-9.4866138888888898</v>
      </c>
      <c r="AP1111" s="37">
        <f t="shared" si="334"/>
        <v>-9.4866138888888898</v>
      </c>
      <c r="AQ1111" s="9">
        <f t="shared" si="342"/>
        <v>-9.4866138888888898</v>
      </c>
      <c r="AT1111" s="10"/>
      <c r="BU1111" s="1"/>
      <c r="CC1111" s="11"/>
      <c r="CD1111" s="11"/>
    </row>
    <row r="1112" spans="1:82" ht="15" customHeight="1" x14ac:dyDescent="0.25">
      <c r="A1112">
        <v>47888</v>
      </c>
      <c r="B1112" t="s">
        <v>96</v>
      </c>
      <c r="C1112" t="s">
        <v>98</v>
      </c>
      <c r="D1112">
        <v>31633</v>
      </c>
      <c r="E1112" t="s">
        <v>127</v>
      </c>
      <c r="F1112" t="s">
        <v>3</v>
      </c>
      <c r="G1112" t="s">
        <v>4</v>
      </c>
      <c r="H1112" t="s">
        <v>243</v>
      </c>
      <c r="I1112" s="1"/>
      <c r="J1112" s="1">
        <v>44986</v>
      </c>
      <c r="K1112" s="1">
        <v>45017</v>
      </c>
      <c r="L1112" s="1">
        <v>44986</v>
      </c>
      <c r="M1112" s="2">
        <v>4193.66</v>
      </c>
      <c r="N1112" t="s">
        <v>6</v>
      </c>
      <c r="O1112">
        <v>2.75E-2</v>
      </c>
      <c r="P1112" t="s">
        <v>8</v>
      </c>
      <c r="Q1112" s="4"/>
      <c r="R1112" s="1">
        <v>44986</v>
      </c>
      <c r="S1112" s="1">
        <v>44986</v>
      </c>
      <c r="T1112" s="1">
        <v>45017</v>
      </c>
      <c r="U1112" s="1">
        <v>44986</v>
      </c>
      <c r="V1112" s="5">
        <v>8.611111111111111E-2</v>
      </c>
      <c r="W1112">
        <v>31</v>
      </c>
      <c r="X1112" s="6">
        <v>0</v>
      </c>
      <c r="Y1112" s="6">
        <v>0</v>
      </c>
      <c r="Z1112" s="6">
        <v>-9.9308198611111109</v>
      </c>
      <c r="AA1112" s="6">
        <v>-9.9308198611111109</v>
      </c>
      <c r="AB1112">
        <v>0</v>
      </c>
      <c r="AC1112">
        <v>0</v>
      </c>
      <c r="AD1112" s="7">
        <v>4193.66</v>
      </c>
      <c r="AE1112" s="13">
        <v>2.75E-2</v>
      </c>
      <c r="AF1112" s="8">
        <v>0</v>
      </c>
      <c r="AG1112" s="6">
        <v>0</v>
      </c>
      <c r="AH1112" s="6">
        <v>0</v>
      </c>
      <c r="AI1112" s="9">
        <v>-9.9308198611111109</v>
      </c>
      <c r="AJ1112" t="s">
        <v>6</v>
      </c>
      <c r="AO1112" s="9">
        <f t="shared" si="341"/>
        <v>-9.9308198611111109</v>
      </c>
      <c r="AP1112" s="37">
        <f t="shared" si="334"/>
        <v>-9.9308198611111109</v>
      </c>
      <c r="AQ1112" s="9">
        <f t="shared" si="342"/>
        <v>-9.9308198611111109</v>
      </c>
      <c r="AT1112" s="10"/>
      <c r="BU1112" s="1"/>
      <c r="CC1112" s="11"/>
      <c r="CD1112" s="11"/>
    </row>
    <row r="1113" spans="1:82" ht="15" customHeight="1" x14ac:dyDescent="0.25">
      <c r="A1113">
        <v>47889</v>
      </c>
      <c r="B1113" t="s">
        <v>96</v>
      </c>
      <c r="C1113" t="s">
        <v>98</v>
      </c>
      <c r="D1113">
        <v>31633</v>
      </c>
      <c r="E1113" t="s">
        <v>127</v>
      </c>
      <c r="F1113" t="s">
        <v>3</v>
      </c>
      <c r="G1113" t="s">
        <v>4</v>
      </c>
      <c r="H1113" t="s">
        <v>243</v>
      </c>
      <c r="I1113" s="1"/>
      <c r="J1113" s="1">
        <v>45017</v>
      </c>
      <c r="K1113" s="1">
        <v>45047</v>
      </c>
      <c r="L1113" s="1">
        <v>45017</v>
      </c>
      <c r="M1113" s="2">
        <v>3951.47</v>
      </c>
      <c r="N1113" t="s">
        <v>6</v>
      </c>
      <c r="O1113">
        <v>2.75E-2</v>
      </c>
      <c r="P1113" t="s">
        <v>8</v>
      </c>
      <c r="Q1113" s="4"/>
      <c r="R1113" s="1">
        <v>45017</v>
      </c>
      <c r="S1113" s="1">
        <v>45017</v>
      </c>
      <c r="T1113" s="1">
        <v>45047</v>
      </c>
      <c r="U1113" s="1">
        <v>45017</v>
      </c>
      <c r="V1113" s="5">
        <v>8.3333333333333329E-2</v>
      </c>
      <c r="W1113">
        <v>30</v>
      </c>
      <c r="X1113" s="6">
        <v>0</v>
      </c>
      <c r="Y1113" s="6">
        <v>0</v>
      </c>
      <c r="Z1113" s="6">
        <v>-9.0554520833333321</v>
      </c>
      <c r="AA1113" s="6">
        <v>-9.0554520833333321</v>
      </c>
      <c r="AB1113">
        <v>0</v>
      </c>
      <c r="AC1113">
        <v>0</v>
      </c>
      <c r="AD1113" s="7">
        <v>3951.47</v>
      </c>
      <c r="AE1113" s="13">
        <v>2.75E-2</v>
      </c>
      <c r="AF1113" s="8">
        <v>0</v>
      </c>
      <c r="AG1113" s="6">
        <v>0</v>
      </c>
      <c r="AH1113" s="6">
        <v>0</v>
      </c>
      <c r="AI1113" s="9">
        <v>-9.0554520833333321</v>
      </c>
      <c r="AJ1113" t="s">
        <v>6</v>
      </c>
      <c r="AO1113" s="9">
        <f t="shared" si="341"/>
        <v>-9.0554520833333321</v>
      </c>
      <c r="AP1113" s="37">
        <f t="shared" si="334"/>
        <v>-9.0554520833333321</v>
      </c>
      <c r="AQ1113" s="9">
        <f t="shared" si="342"/>
        <v>-9.0554520833333321</v>
      </c>
      <c r="AT1113" s="10"/>
      <c r="BU1113" s="1"/>
      <c r="CC1113" s="11"/>
      <c r="CD1113" s="11"/>
    </row>
    <row r="1114" spans="1:82" ht="15" customHeight="1" x14ac:dyDescent="0.25">
      <c r="A1114">
        <v>47890</v>
      </c>
      <c r="B1114" t="s">
        <v>96</v>
      </c>
      <c r="C1114" t="s">
        <v>98</v>
      </c>
      <c r="D1114">
        <v>31633</v>
      </c>
      <c r="E1114" t="s">
        <v>127</v>
      </c>
      <c r="F1114" t="s">
        <v>3</v>
      </c>
      <c r="G1114" t="s">
        <v>4</v>
      </c>
      <c r="H1114" t="s">
        <v>243</v>
      </c>
      <c r="I1114" s="1"/>
      <c r="J1114" s="1">
        <v>45047</v>
      </c>
      <c r="K1114" s="1">
        <v>45078</v>
      </c>
      <c r="L1114" s="1">
        <v>45047</v>
      </c>
      <c r="M1114" s="2">
        <v>3708.72</v>
      </c>
      <c r="N1114" t="s">
        <v>6</v>
      </c>
      <c r="O1114">
        <v>2.75E-2</v>
      </c>
      <c r="P1114" t="s">
        <v>8</v>
      </c>
      <c r="Q1114" s="4"/>
      <c r="R1114" s="1">
        <v>45047</v>
      </c>
      <c r="S1114" s="1">
        <v>45047</v>
      </c>
      <c r="T1114" s="1">
        <v>45078</v>
      </c>
      <c r="U1114" s="1">
        <v>45047</v>
      </c>
      <c r="V1114" s="5">
        <v>8.611111111111111E-2</v>
      </c>
      <c r="W1114">
        <v>31</v>
      </c>
      <c r="X1114" s="6">
        <v>0</v>
      </c>
      <c r="Y1114" s="6">
        <v>0</v>
      </c>
      <c r="Z1114" s="6">
        <v>-8.7824549999999988</v>
      </c>
      <c r="AA1114" s="6">
        <v>-8.7824549999999988</v>
      </c>
      <c r="AB1114">
        <v>0</v>
      </c>
      <c r="AC1114">
        <v>0</v>
      </c>
      <c r="AD1114" s="7">
        <v>3708.72</v>
      </c>
      <c r="AE1114" s="13">
        <v>2.75E-2</v>
      </c>
      <c r="AF1114" s="8">
        <v>0</v>
      </c>
      <c r="AG1114" s="6">
        <v>0</v>
      </c>
      <c r="AH1114" s="6">
        <v>0</v>
      </c>
      <c r="AI1114" s="9">
        <v>-8.7824549999999988</v>
      </c>
      <c r="AJ1114" t="s">
        <v>6</v>
      </c>
      <c r="AO1114" s="9">
        <f t="shared" si="341"/>
        <v>-8.7824549999999988</v>
      </c>
      <c r="AP1114" s="37">
        <f t="shared" si="334"/>
        <v>-8.7824549999999988</v>
      </c>
      <c r="AQ1114" s="9">
        <f t="shared" si="342"/>
        <v>-8.7824549999999988</v>
      </c>
      <c r="AT1114" s="10"/>
      <c r="BU1114" s="1"/>
      <c r="CC1114" s="11"/>
      <c r="CD1114" s="11"/>
    </row>
    <row r="1115" spans="1:82" ht="15" customHeight="1" x14ac:dyDescent="0.25">
      <c r="A1115">
        <v>48977</v>
      </c>
      <c r="B1115" t="s">
        <v>1563</v>
      </c>
      <c r="C1115" t="s">
        <v>1564</v>
      </c>
      <c r="D1115">
        <v>31636</v>
      </c>
      <c r="E1115" t="s">
        <v>127</v>
      </c>
      <c r="F1115" t="s">
        <v>3</v>
      </c>
      <c r="G1115" t="s">
        <v>4</v>
      </c>
      <c r="H1115" t="s">
        <v>243</v>
      </c>
      <c r="I1115" s="1"/>
      <c r="J1115" s="1">
        <v>44927</v>
      </c>
      <c r="K1115" s="1">
        <v>44958</v>
      </c>
      <c r="L1115" s="1">
        <v>44927</v>
      </c>
      <c r="M1115" s="2">
        <v>3875.03</v>
      </c>
      <c r="N1115" t="s">
        <v>6</v>
      </c>
      <c r="O1115">
        <v>1.95E-2</v>
      </c>
      <c r="P1115" t="s">
        <v>8</v>
      </c>
      <c r="Q1115" s="4"/>
      <c r="R1115" s="1">
        <v>44927</v>
      </c>
      <c r="S1115" s="1">
        <v>44927</v>
      </c>
      <c r="T1115" s="1">
        <v>44958</v>
      </c>
      <c r="U1115" s="1">
        <v>44927</v>
      </c>
      <c r="V1115" s="5">
        <v>8.611111111111111E-2</v>
      </c>
      <c r="W1115">
        <v>31</v>
      </c>
      <c r="X1115" s="6">
        <v>0</v>
      </c>
      <c r="Y1115" s="6">
        <v>0</v>
      </c>
      <c r="Z1115" s="6">
        <v>-6.5068212083333332</v>
      </c>
      <c r="AA1115" s="6">
        <v>-6.5068212083333332</v>
      </c>
      <c r="AB1115">
        <v>0</v>
      </c>
      <c r="AC1115">
        <v>0</v>
      </c>
      <c r="AD1115" s="7">
        <v>3875.03</v>
      </c>
      <c r="AE1115" s="13">
        <v>1.95E-2</v>
      </c>
      <c r="AF1115" s="8">
        <v>0</v>
      </c>
      <c r="AG1115" s="6">
        <v>0</v>
      </c>
      <c r="AH1115" s="6">
        <v>0</v>
      </c>
      <c r="AI1115" s="9">
        <v>-6.5068212083333332</v>
      </c>
      <c r="AJ1115" t="s">
        <v>6</v>
      </c>
      <c r="AO1115" s="9">
        <f t="shared" si="341"/>
        <v>-6.5068212083333332</v>
      </c>
      <c r="AP1115" s="37">
        <f t="shared" si="334"/>
        <v>-6.5068212083333332</v>
      </c>
      <c r="AQ1115" s="9">
        <f t="shared" si="342"/>
        <v>-6.5068212083333332</v>
      </c>
      <c r="AT1115" s="10"/>
      <c r="BU1115" s="1"/>
      <c r="CC1115" s="11"/>
      <c r="CD1115" s="11"/>
    </row>
    <row r="1116" spans="1:82" ht="15" customHeight="1" x14ac:dyDescent="0.25">
      <c r="A1116">
        <v>48978</v>
      </c>
      <c r="B1116" t="s">
        <v>1563</v>
      </c>
      <c r="C1116" t="s">
        <v>1564</v>
      </c>
      <c r="D1116">
        <v>31636</v>
      </c>
      <c r="E1116" t="s">
        <v>127</v>
      </c>
      <c r="F1116" t="s">
        <v>3</v>
      </c>
      <c r="G1116" t="s">
        <v>4</v>
      </c>
      <c r="H1116" t="s">
        <v>243</v>
      </c>
      <c r="I1116" s="1"/>
      <c r="J1116" s="1">
        <v>44927</v>
      </c>
      <c r="K1116" s="1">
        <v>44958</v>
      </c>
      <c r="L1116" s="1">
        <v>44958</v>
      </c>
      <c r="M1116" s="2">
        <v>1939.1</v>
      </c>
      <c r="N1116" t="s">
        <v>6</v>
      </c>
      <c r="O1116">
        <v>1.95E-2</v>
      </c>
      <c r="P1116" t="s">
        <v>8</v>
      </c>
      <c r="Q1116" s="4"/>
      <c r="R1116" s="1">
        <v>44958</v>
      </c>
      <c r="S1116" s="1">
        <v>44927</v>
      </c>
      <c r="T1116" s="1">
        <v>44958</v>
      </c>
      <c r="U1116" s="1">
        <v>44958</v>
      </c>
      <c r="V1116" s="5">
        <v>8.611111111111111E-2</v>
      </c>
      <c r="W1116">
        <v>31</v>
      </c>
      <c r="X1116" s="6">
        <v>0</v>
      </c>
      <c r="Y1116" s="6">
        <v>0</v>
      </c>
      <c r="Z1116" s="6">
        <v>-3.2560720833333332</v>
      </c>
      <c r="AA1116" s="6">
        <v>-3.2560720833333332</v>
      </c>
      <c r="AB1116">
        <v>0</v>
      </c>
      <c r="AC1116">
        <v>0</v>
      </c>
      <c r="AD1116" s="7">
        <v>1939.1</v>
      </c>
      <c r="AE1116" s="13">
        <v>1.95E-2</v>
      </c>
      <c r="AF1116" s="8">
        <v>0</v>
      </c>
      <c r="AG1116" s="6">
        <v>0</v>
      </c>
      <c r="AH1116" s="6">
        <v>0</v>
      </c>
      <c r="AI1116" s="9">
        <v>-3.2560720833333332</v>
      </c>
      <c r="AJ1116" t="s">
        <v>6</v>
      </c>
      <c r="AO1116" s="9">
        <f t="shared" si="341"/>
        <v>-3.2560720833333332</v>
      </c>
      <c r="AP1116" s="37">
        <f t="shared" si="334"/>
        <v>-3.2560720833333332</v>
      </c>
      <c r="AQ1116" s="9">
        <f t="shared" si="342"/>
        <v>-3.2560720833333332</v>
      </c>
      <c r="AT1116" s="10"/>
      <c r="BU1116" s="1"/>
      <c r="CC1116" s="11"/>
      <c r="CD1116" s="11"/>
    </row>
    <row r="1117" spans="1:82" ht="15" customHeight="1" x14ac:dyDescent="0.25">
      <c r="A1117">
        <v>49067</v>
      </c>
      <c r="B1117" t="s">
        <v>1103</v>
      </c>
      <c r="C1117" t="s">
        <v>1104</v>
      </c>
      <c r="D1117">
        <v>31637</v>
      </c>
      <c r="E1117" t="s">
        <v>127</v>
      </c>
      <c r="F1117" t="s">
        <v>3</v>
      </c>
      <c r="G1117" t="s">
        <v>4</v>
      </c>
      <c r="H1117" t="s">
        <v>452</v>
      </c>
      <c r="I1117" s="1"/>
      <c r="J1117" s="1">
        <v>44927</v>
      </c>
      <c r="K1117" s="1">
        <v>44958</v>
      </c>
      <c r="L1117" s="1">
        <v>44927</v>
      </c>
      <c r="M1117" s="2">
        <v>152535.89000000001</v>
      </c>
      <c r="N1117" t="s">
        <v>6</v>
      </c>
      <c r="O1117">
        <v>0.03</v>
      </c>
      <c r="P1117" t="s">
        <v>8</v>
      </c>
      <c r="Q1117" s="4"/>
      <c r="R1117" s="1">
        <v>44927</v>
      </c>
      <c r="S1117" s="1">
        <v>44927</v>
      </c>
      <c r="T1117" s="1">
        <v>44958</v>
      </c>
      <c r="U1117" s="1">
        <v>44927</v>
      </c>
      <c r="V1117" s="5">
        <v>8.611111111111111E-2</v>
      </c>
      <c r="W1117">
        <v>31</v>
      </c>
      <c r="X1117" s="6">
        <v>0</v>
      </c>
      <c r="Y1117" s="6">
        <v>0</v>
      </c>
      <c r="Z1117" s="6">
        <v>-394.0510491666667</v>
      </c>
      <c r="AA1117" s="6">
        <v>-394.0510491666667</v>
      </c>
      <c r="AB1117">
        <v>0</v>
      </c>
      <c r="AC1117">
        <v>0</v>
      </c>
      <c r="AD1117" s="7">
        <v>152535.89000000001</v>
      </c>
      <c r="AE1117" s="13">
        <v>0.03</v>
      </c>
      <c r="AF1117" s="8">
        <v>0</v>
      </c>
      <c r="AG1117" s="6">
        <v>0</v>
      </c>
      <c r="AH1117" s="6">
        <v>0</v>
      </c>
      <c r="AI1117" s="9">
        <v>-394.0510491666667</v>
      </c>
      <c r="AJ1117" t="s">
        <v>6</v>
      </c>
      <c r="AO1117" s="9">
        <f t="shared" si="341"/>
        <v>-394.0510491666667</v>
      </c>
      <c r="AP1117" s="37">
        <f t="shared" si="334"/>
        <v>-394.0510491666667</v>
      </c>
      <c r="AQ1117" s="9">
        <f t="shared" si="342"/>
        <v>-394.0510491666667</v>
      </c>
      <c r="AT1117" s="10"/>
      <c r="BU1117" s="1"/>
      <c r="CC1117" s="11"/>
      <c r="CD1117" s="11"/>
    </row>
    <row r="1118" spans="1:82" ht="15" customHeight="1" x14ac:dyDescent="0.25">
      <c r="A1118">
        <v>49068</v>
      </c>
      <c r="B1118" t="s">
        <v>1103</v>
      </c>
      <c r="C1118" t="s">
        <v>1104</v>
      </c>
      <c r="D1118">
        <v>31637</v>
      </c>
      <c r="E1118" t="s">
        <v>127</v>
      </c>
      <c r="F1118" t="s">
        <v>3</v>
      </c>
      <c r="G1118" t="s">
        <v>4</v>
      </c>
      <c r="H1118" t="s">
        <v>452</v>
      </c>
      <c r="I1118" s="1"/>
      <c r="J1118" s="1">
        <v>44958</v>
      </c>
      <c r="K1118" s="1">
        <v>44986</v>
      </c>
      <c r="L1118" s="1">
        <v>44958</v>
      </c>
      <c r="M1118" s="2">
        <v>151517.54</v>
      </c>
      <c r="N1118" t="s">
        <v>6</v>
      </c>
      <c r="O1118">
        <v>0.03</v>
      </c>
      <c r="P1118" t="s">
        <v>8</v>
      </c>
      <c r="Q1118" s="4"/>
      <c r="R1118" s="1">
        <v>44958</v>
      </c>
      <c r="S1118" s="1">
        <v>44958</v>
      </c>
      <c r="T1118" s="1">
        <v>44986</v>
      </c>
      <c r="U1118" s="1">
        <v>44958</v>
      </c>
      <c r="V1118" s="5">
        <v>7.7777777777777779E-2</v>
      </c>
      <c r="W1118">
        <v>28</v>
      </c>
      <c r="X1118" s="6">
        <v>0</v>
      </c>
      <c r="Y1118" s="6">
        <v>0</v>
      </c>
      <c r="Z1118" s="6">
        <v>-353.54092666666668</v>
      </c>
      <c r="AA1118" s="6">
        <v>-353.54092666666668</v>
      </c>
      <c r="AB1118">
        <v>0</v>
      </c>
      <c r="AC1118">
        <v>0</v>
      </c>
      <c r="AD1118" s="7">
        <v>151517.54</v>
      </c>
      <c r="AE1118" s="13">
        <v>0.03</v>
      </c>
      <c r="AF1118" s="8">
        <v>0</v>
      </c>
      <c r="AG1118" s="6">
        <v>0</v>
      </c>
      <c r="AH1118" s="6">
        <v>0</v>
      </c>
      <c r="AI1118" s="9">
        <v>-353.54092666666668</v>
      </c>
      <c r="AJ1118" t="s">
        <v>6</v>
      </c>
      <c r="AO1118" s="9">
        <f t="shared" si="341"/>
        <v>-353.54092666666668</v>
      </c>
      <c r="AP1118" s="37">
        <f t="shared" si="334"/>
        <v>-353.54092666666668</v>
      </c>
      <c r="AQ1118" s="9">
        <f t="shared" si="342"/>
        <v>-353.54092666666668</v>
      </c>
      <c r="AT1118" s="10"/>
      <c r="BU1118" s="1"/>
      <c r="CC1118" s="11"/>
      <c r="CD1118" s="11"/>
    </row>
    <row r="1119" spans="1:82" ht="15" customHeight="1" x14ac:dyDescent="0.25">
      <c r="A1119">
        <v>49069</v>
      </c>
      <c r="B1119" t="s">
        <v>1103</v>
      </c>
      <c r="C1119" t="s">
        <v>1104</v>
      </c>
      <c r="D1119">
        <v>31637</v>
      </c>
      <c r="E1119" t="s">
        <v>127</v>
      </c>
      <c r="F1119" t="s">
        <v>3</v>
      </c>
      <c r="G1119" t="s">
        <v>4</v>
      </c>
      <c r="H1119" t="s">
        <v>452</v>
      </c>
      <c r="I1119" s="1"/>
      <c r="J1119" s="1">
        <v>44986</v>
      </c>
      <c r="K1119" s="1">
        <v>45017</v>
      </c>
      <c r="L1119" s="1">
        <v>44986</v>
      </c>
      <c r="M1119" s="2">
        <v>150496.65</v>
      </c>
      <c r="N1119" t="s">
        <v>6</v>
      </c>
      <c r="O1119">
        <v>0.03</v>
      </c>
      <c r="P1119" t="s">
        <v>8</v>
      </c>
      <c r="Q1119" s="4"/>
      <c r="R1119" s="1">
        <v>44986</v>
      </c>
      <c r="S1119" s="1">
        <v>44986</v>
      </c>
      <c r="T1119" s="1">
        <v>45017</v>
      </c>
      <c r="U1119" s="1">
        <v>44986</v>
      </c>
      <c r="V1119" s="5">
        <v>8.611111111111111E-2</v>
      </c>
      <c r="W1119">
        <v>31</v>
      </c>
      <c r="X1119" s="6">
        <v>0</v>
      </c>
      <c r="Y1119" s="6">
        <v>0</v>
      </c>
      <c r="Z1119" s="6">
        <v>-388.78301249999998</v>
      </c>
      <c r="AA1119" s="6">
        <v>-388.78301249999998</v>
      </c>
      <c r="AB1119">
        <v>0</v>
      </c>
      <c r="AC1119">
        <v>0</v>
      </c>
      <c r="AD1119" s="7">
        <v>150496.65</v>
      </c>
      <c r="AE1119" s="13">
        <v>0.03</v>
      </c>
      <c r="AF1119" s="8">
        <v>0</v>
      </c>
      <c r="AG1119" s="6">
        <v>0</v>
      </c>
      <c r="AH1119" s="6">
        <v>0</v>
      </c>
      <c r="AI1119" s="9">
        <v>-388.78301249999998</v>
      </c>
      <c r="AJ1119" t="s">
        <v>6</v>
      </c>
      <c r="AO1119" s="9">
        <f t="shared" si="341"/>
        <v>-388.78301249999998</v>
      </c>
      <c r="AP1119" s="37">
        <f t="shared" si="334"/>
        <v>-388.78301249999998</v>
      </c>
      <c r="AQ1119" s="9">
        <f t="shared" si="342"/>
        <v>-388.78301249999998</v>
      </c>
      <c r="AT1119" s="10"/>
      <c r="BU1119" s="1"/>
      <c r="CC1119" s="11"/>
      <c r="CD1119" s="11"/>
    </row>
    <row r="1120" spans="1:82" ht="15" customHeight="1" x14ac:dyDescent="0.25">
      <c r="A1120">
        <v>49070</v>
      </c>
      <c r="B1120" t="s">
        <v>1103</v>
      </c>
      <c r="C1120" t="s">
        <v>1104</v>
      </c>
      <c r="D1120">
        <v>31637</v>
      </c>
      <c r="E1120" t="s">
        <v>127</v>
      </c>
      <c r="F1120" t="s">
        <v>3</v>
      </c>
      <c r="G1120" t="s">
        <v>4</v>
      </c>
      <c r="H1120" t="s">
        <v>452</v>
      </c>
      <c r="I1120" s="1"/>
      <c r="J1120" s="1">
        <v>45017</v>
      </c>
      <c r="K1120" s="1">
        <v>45047</v>
      </c>
      <c r="L1120" s="1">
        <v>45017</v>
      </c>
      <c r="M1120" s="2">
        <v>149473.20000000001</v>
      </c>
      <c r="N1120" t="s">
        <v>6</v>
      </c>
      <c r="O1120">
        <v>0.03</v>
      </c>
      <c r="P1120" t="s">
        <v>8</v>
      </c>
      <c r="Q1120" s="4"/>
      <c r="R1120" s="1">
        <v>45017</v>
      </c>
      <c r="S1120" s="1">
        <v>45017</v>
      </c>
      <c r="T1120" s="1">
        <v>45047</v>
      </c>
      <c r="U1120" s="1">
        <v>45017</v>
      </c>
      <c r="V1120" s="5">
        <v>8.3333333333333329E-2</v>
      </c>
      <c r="W1120">
        <v>30</v>
      </c>
      <c r="X1120" s="6">
        <v>0</v>
      </c>
      <c r="Y1120" s="6">
        <v>0</v>
      </c>
      <c r="Z1120" s="6">
        <v>-373.68299999999999</v>
      </c>
      <c r="AA1120" s="6">
        <v>-373.68299999999999</v>
      </c>
      <c r="AB1120">
        <v>0</v>
      </c>
      <c r="AC1120">
        <v>0</v>
      </c>
      <c r="AD1120" s="7">
        <v>149473.20000000001</v>
      </c>
      <c r="AE1120" s="13">
        <v>0.03</v>
      </c>
      <c r="AF1120" s="8">
        <v>0</v>
      </c>
      <c r="AG1120" s="6">
        <v>0</v>
      </c>
      <c r="AH1120" s="6">
        <v>0</v>
      </c>
      <c r="AI1120" s="9">
        <v>-373.68299999999999</v>
      </c>
      <c r="AJ1120" t="s">
        <v>6</v>
      </c>
      <c r="AO1120" s="9">
        <f t="shared" si="341"/>
        <v>-373.68299999999999</v>
      </c>
      <c r="AP1120" s="37">
        <f t="shared" si="334"/>
        <v>-373.68299999999999</v>
      </c>
      <c r="AQ1120" s="9">
        <f t="shared" si="342"/>
        <v>-373.68299999999999</v>
      </c>
      <c r="AT1120" s="10"/>
      <c r="BU1120" s="1"/>
      <c r="CC1120" s="11"/>
      <c r="CD1120" s="11"/>
    </row>
    <row r="1121" spans="1:82" ht="15" customHeight="1" x14ac:dyDescent="0.25">
      <c r="A1121">
        <v>49071</v>
      </c>
      <c r="B1121" t="s">
        <v>1103</v>
      </c>
      <c r="C1121" t="s">
        <v>1104</v>
      </c>
      <c r="D1121">
        <v>31637</v>
      </c>
      <c r="E1121" t="s">
        <v>127</v>
      </c>
      <c r="F1121" t="s">
        <v>3</v>
      </c>
      <c r="G1121" t="s">
        <v>4</v>
      </c>
      <c r="H1121" t="s">
        <v>452</v>
      </c>
      <c r="I1121" s="1"/>
      <c r="J1121" s="1">
        <v>45047</v>
      </c>
      <c r="K1121" s="1">
        <v>45078</v>
      </c>
      <c r="L1121" s="1">
        <v>45047</v>
      </c>
      <c r="M1121" s="2">
        <v>148447.20000000001</v>
      </c>
      <c r="N1121" t="s">
        <v>6</v>
      </c>
      <c r="O1121">
        <v>0.03</v>
      </c>
      <c r="P1121" t="s">
        <v>8</v>
      </c>
      <c r="Q1121" s="4"/>
      <c r="R1121" s="1">
        <v>45047</v>
      </c>
      <c r="S1121" s="1">
        <v>45047</v>
      </c>
      <c r="T1121" s="1">
        <v>45078</v>
      </c>
      <c r="U1121" s="1">
        <v>45047</v>
      </c>
      <c r="V1121" s="5">
        <v>8.611111111111111E-2</v>
      </c>
      <c r="W1121">
        <v>31</v>
      </c>
      <c r="X1121" s="6">
        <v>0</v>
      </c>
      <c r="Y1121" s="6">
        <v>0</v>
      </c>
      <c r="Z1121" s="6">
        <v>-383.48860000000002</v>
      </c>
      <c r="AA1121" s="6">
        <v>-383.48860000000002</v>
      </c>
      <c r="AB1121">
        <v>0</v>
      </c>
      <c r="AC1121">
        <v>0</v>
      </c>
      <c r="AD1121" s="7">
        <v>148447.20000000001</v>
      </c>
      <c r="AE1121" s="13">
        <v>0.03</v>
      </c>
      <c r="AF1121" s="8">
        <v>0</v>
      </c>
      <c r="AG1121" s="6">
        <v>0</v>
      </c>
      <c r="AH1121" s="6">
        <v>0</v>
      </c>
      <c r="AI1121" s="9">
        <v>-383.48860000000002</v>
      </c>
      <c r="AJ1121" t="s">
        <v>6</v>
      </c>
      <c r="AO1121" s="9">
        <f t="shared" si="341"/>
        <v>-383.48860000000002</v>
      </c>
      <c r="AP1121" s="37">
        <f t="shared" si="334"/>
        <v>-383.48860000000002</v>
      </c>
      <c r="AQ1121" s="9">
        <f t="shared" si="342"/>
        <v>-383.48860000000002</v>
      </c>
      <c r="AT1121" s="10"/>
      <c r="BU1121" s="1"/>
      <c r="CC1121" s="11"/>
      <c r="CD1121" s="11"/>
    </row>
    <row r="1122" spans="1:82" ht="15" customHeight="1" x14ac:dyDescent="0.25">
      <c r="A1122">
        <v>49234</v>
      </c>
      <c r="B1122" t="s">
        <v>1565</v>
      </c>
      <c r="C1122" t="s">
        <v>1566</v>
      </c>
      <c r="D1122">
        <v>31638</v>
      </c>
      <c r="E1122" t="s">
        <v>127</v>
      </c>
      <c r="F1122" t="s">
        <v>3</v>
      </c>
      <c r="G1122" t="s">
        <v>4</v>
      </c>
      <c r="H1122" t="s">
        <v>243</v>
      </c>
      <c r="I1122" s="1"/>
      <c r="J1122" s="1">
        <v>44927</v>
      </c>
      <c r="K1122" s="1">
        <v>44958</v>
      </c>
      <c r="L1122" s="1">
        <v>44927</v>
      </c>
      <c r="M1122" s="2">
        <v>17253.96</v>
      </c>
      <c r="N1122" t="s">
        <v>6</v>
      </c>
      <c r="O1122">
        <v>2.0799999999999999E-2</v>
      </c>
      <c r="P1122" t="s">
        <v>8</v>
      </c>
      <c r="Q1122" s="4"/>
      <c r="R1122" s="1">
        <v>44927</v>
      </c>
      <c r="S1122" s="1">
        <v>44927</v>
      </c>
      <c r="T1122" s="1">
        <v>44958</v>
      </c>
      <c r="U1122" s="1">
        <v>44927</v>
      </c>
      <c r="V1122" s="5">
        <v>8.611111111111111E-2</v>
      </c>
      <c r="W1122">
        <v>31</v>
      </c>
      <c r="X1122" s="6">
        <v>0</v>
      </c>
      <c r="Y1122" s="6">
        <v>0</v>
      </c>
      <c r="Z1122" s="6">
        <v>-30.903759466666664</v>
      </c>
      <c r="AA1122" s="6">
        <v>-30.903759466666664</v>
      </c>
      <c r="AB1122">
        <v>0</v>
      </c>
      <c r="AC1122">
        <v>0</v>
      </c>
      <c r="AD1122" s="7">
        <v>17253.96</v>
      </c>
      <c r="AE1122" s="13">
        <v>2.0799999999999999E-2</v>
      </c>
      <c r="AF1122" s="8">
        <v>0</v>
      </c>
      <c r="AG1122" s="6">
        <v>0</v>
      </c>
      <c r="AH1122" s="6">
        <v>0</v>
      </c>
      <c r="AI1122" s="9">
        <v>-30.903759466666664</v>
      </c>
      <c r="AJ1122" t="s">
        <v>6</v>
      </c>
      <c r="AO1122" s="9">
        <f t="shared" si="341"/>
        <v>-30.903759466666664</v>
      </c>
      <c r="AP1122" s="37">
        <f t="shared" si="334"/>
        <v>-30.903759466666664</v>
      </c>
      <c r="AQ1122" s="9">
        <f t="shared" si="342"/>
        <v>-30.903759466666664</v>
      </c>
      <c r="AT1122" s="10"/>
      <c r="BU1122" s="1"/>
      <c r="CC1122" s="11"/>
      <c r="CD1122" s="11"/>
    </row>
    <row r="1123" spans="1:82" ht="15" customHeight="1" x14ac:dyDescent="0.25">
      <c r="A1123">
        <v>49235</v>
      </c>
      <c r="B1123" t="s">
        <v>1565</v>
      </c>
      <c r="C1123" t="s">
        <v>1566</v>
      </c>
      <c r="D1123">
        <v>31638</v>
      </c>
      <c r="E1123" t="s">
        <v>127</v>
      </c>
      <c r="F1123" t="s">
        <v>3</v>
      </c>
      <c r="G1123" t="s">
        <v>4</v>
      </c>
      <c r="H1123" t="s">
        <v>243</v>
      </c>
      <c r="I1123" s="1"/>
      <c r="J1123" s="1">
        <v>44927</v>
      </c>
      <c r="K1123" s="1">
        <v>44958</v>
      </c>
      <c r="L1123" s="1">
        <v>44958</v>
      </c>
      <c r="M1123" s="2">
        <v>8634.4500000000007</v>
      </c>
      <c r="N1123" t="s">
        <v>6</v>
      </c>
      <c r="O1123">
        <v>2.0799999999999999E-2</v>
      </c>
      <c r="P1123" t="s">
        <v>8</v>
      </c>
      <c r="Q1123" s="4"/>
      <c r="R1123" s="1">
        <v>44958</v>
      </c>
      <c r="S1123" s="1">
        <v>44927</v>
      </c>
      <c r="T1123" s="1">
        <v>44958</v>
      </c>
      <c r="U1123" s="1">
        <v>44958</v>
      </c>
      <c r="V1123" s="5">
        <v>8.611111111111111E-2</v>
      </c>
      <c r="W1123">
        <v>31</v>
      </c>
      <c r="X1123" s="6">
        <v>0</v>
      </c>
      <c r="Y1123" s="6">
        <v>0</v>
      </c>
      <c r="Z1123" s="6">
        <v>-15.465259333333334</v>
      </c>
      <c r="AA1123" s="6">
        <v>-15.465259333333334</v>
      </c>
      <c r="AB1123">
        <v>0</v>
      </c>
      <c r="AC1123">
        <v>0</v>
      </c>
      <c r="AD1123" s="7">
        <v>8634.4500000000007</v>
      </c>
      <c r="AE1123" s="13">
        <v>2.0799999999999999E-2</v>
      </c>
      <c r="AF1123" s="8">
        <v>0</v>
      </c>
      <c r="AG1123" s="6">
        <v>0</v>
      </c>
      <c r="AH1123" s="6">
        <v>0</v>
      </c>
      <c r="AI1123" s="9">
        <v>-15.465259333333334</v>
      </c>
      <c r="AJ1123" t="s">
        <v>6</v>
      </c>
      <c r="AO1123" s="9">
        <f t="shared" si="341"/>
        <v>-15.465259333333334</v>
      </c>
      <c r="AP1123" s="37">
        <f t="shared" si="334"/>
        <v>-15.465259333333334</v>
      </c>
      <c r="AQ1123" s="9">
        <f t="shared" si="342"/>
        <v>-15.465259333333334</v>
      </c>
      <c r="AT1123" s="10"/>
      <c r="BU1123" s="1"/>
      <c r="CC1123" s="11"/>
      <c r="CD1123" s="11"/>
    </row>
    <row r="1124" spans="1:82" ht="15" customHeight="1" x14ac:dyDescent="0.25">
      <c r="A1124">
        <v>49294</v>
      </c>
      <c r="B1124" t="s">
        <v>1105</v>
      </c>
      <c r="C1124" t="s">
        <v>1106</v>
      </c>
      <c r="D1124">
        <v>31639</v>
      </c>
      <c r="E1124" t="s">
        <v>127</v>
      </c>
      <c r="F1124" t="s">
        <v>3</v>
      </c>
      <c r="G1124" t="s">
        <v>4</v>
      </c>
      <c r="H1124" t="s">
        <v>243</v>
      </c>
      <c r="I1124" s="1"/>
      <c r="J1124" s="1">
        <v>44927</v>
      </c>
      <c r="K1124" s="1">
        <v>44958</v>
      </c>
      <c r="L1124" s="1">
        <v>44927</v>
      </c>
      <c r="M1124" s="2">
        <v>10286.870000000001</v>
      </c>
      <c r="N1124" t="s">
        <v>6</v>
      </c>
      <c r="O1124">
        <v>2.6499999999999999E-2</v>
      </c>
      <c r="P1124" t="s">
        <v>8</v>
      </c>
      <c r="Q1124" s="4"/>
      <c r="R1124" s="1">
        <v>44927</v>
      </c>
      <c r="S1124" s="1">
        <v>44927</v>
      </c>
      <c r="T1124" s="1">
        <v>44958</v>
      </c>
      <c r="U1124" s="1">
        <v>44927</v>
      </c>
      <c r="V1124" s="5">
        <v>8.611111111111111E-2</v>
      </c>
      <c r="W1124">
        <v>31</v>
      </c>
      <c r="X1124" s="6">
        <v>0</v>
      </c>
      <c r="Y1124" s="6">
        <v>0</v>
      </c>
      <c r="Z1124" s="6">
        <v>-23.474065847222224</v>
      </c>
      <c r="AA1124" s="6">
        <v>-23.474065847222224</v>
      </c>
      <c r="AB1124">
        <v>0</v>
      </c>
      <c r="AC1124">
        <v>0</v>
      </c>
      <c r="AD1124" s="7">
        <v>10286.870000000001</v>
      </c>
      <c r="AE1124" s="13">
        <v>2.6499999999999999E-2</v>
      </c>
      <c r="AF1124" s="8">
        <v>0</v>
      </c>
      <c r="AG1124" s="6">
        <v>0</v>
      </c>
      <c r="AH1124" s="6">
        <v>0</v>
      </c>
      <c r="AI1124" s="9">
        <v>-23.474065847222224</v>
      </c>
      <c r="AJ1124" t="s">
        <v>6</v>
      </c>
      <c r="AO1124" s="9">
        <f t="shared" si="341"/>
        <v>-23.474065847222224</v>
      </c>
      <c r="AP1124" s="37">
        <f t="shared" si="334"/>
        <v>-23.474065847222224</v>
      </c>
      <c r="AQ1124" s="9">
        <f t="shared" si="342"/>
        <v>-23.474065847222224</v>
      </c>
      <c r="AT1124" s="10"/>
      <c r="BU1124" s="1"/>
      <c r="CC1124" s="11"/>
      <c r="CD1124" s="11"/>
    </row>
    <row r="1125" spans="1:82" ht="15" customHeight="1" x14ac:dyDescent="0.25">
      <c r="A1125">
        <v>49295</v>
      </c>
      <c r="B1125" t="s">
        <v>1105</v>
      </c>
      <c r="C1125" t="s">
        <v>1106</v>
      </c>
      <c r="D1125">
        <v>31639</v>
      </c>
      <c r="E1125" t="s">
        <v>127</v>
      </c>
      <c r="F1125" t="s">
        <v>3</v>
      </c>
      <c r="G1125" t="s">
        <v>4</v>
      </c>
      <c r="H1125" t="s">
        <v>243</v>
      </c>
      <c r="I1125" s="1"/>
      <c r="J1125" s="1">
        <v>44958</v>
      </c>
      <c r="K1125" s="1">
        <v>44986</v>
      </c>
      <c r="L1125" s="1">
        <v>44958</v>
      </c>
      <c r="M1125" s="2">
        <v>10027.06</v>
      </c>
      <c r="N1125" t="s">
        <v>6</v>
      </c>
      <c r="O1125">
        <v>2.6499999999999999E-2</v>
      </c>
      <c r="P1125" t="s">
        <v>8</v>
      </c>
      <c r="Q1125" s="4"/>
      <c r="R1125" s="1">
        <v>44958</v>
      </c>
      <c r="S1125" s="1">
        <v>44958</v>
      </c>
      <c r="T1125" s="1">
        <v>44986</v>
      </c>
      <c r="U1125" s="1">
        <v>44958</v>
      </c>
      <c r="V1125" s="5">
        <v>7.7777777777777779E-2</v>
      </c>
      <c r="W1125">
        <v>28</v>
      </c>
      <c r="X1125" s="6">
        <v>0</v>
      </c>
      <c r="Y1125" s="6">
        <v>0</v>
      </c>
      <c r="Z1125" s="6">
        <v>-20.666884777777778</v>
      </c>
      <c r="AA1125" s="6">
        <v>-20.666884777777778</v>
      </c>
      <c r="AB1125">
        <v>0</v>
      </c>
      <c r="AC1125">
        <v>0</v>
      </c>
      <c r="AD1125" s="7">
        <v>10027.06</v>
      </c>
      <c r="AE1125" s="13">
        <v>2.6499999999999999E-2</v>
      </c>
      <c r="AF1125" s="8">
        <v>0</v>
      </c>
      <c r="AG1125" s="6">
        <v>0</v>
      </c>
      <c r="AH1125" s="6">
        <v>0</v>
      </c>
      <c r="AI1125" s="9">
        <v>-20.666884777777778</v>
      </c>
      <c r="AJ1125" t="s">
        <v>6</v>
      </c>
      <c r="AO1125" s="9">
        <f t="shared" si="341"/>
        <v>-20.666884777777778</v>
      </c>
      <c r="AP1125" s="37">
        <f t="shared" si="334"/>
        <v>-20.666884777777778</v>
      </c>
      <c r="AQ1125" s="9">
        <f t="shared" si="342"/>
        <v>-20.666884777777778</v>
      </c>
      <c r="AT1125" s="10"/>
      <c r="BU1125" s="1"/>
      <c r="CC1125" s="11"/>
      <c r="CD1125" s="11"/>
    </row>
    <row r="1126" spans="1:82" ht="15" customHeight="1" x14ac:dyDescent="0.25">
      <c r="A1126">
        <v>49296</v>
      </c>
      <c r="B1126" t="s">
        <v>1105</v>
      </c>
      <c r="C1126" t="s">
        <v>1106</v>
      </c>
      <c r="D1126">
        <v>31639</v>
      </c>
      <c r="E1126" t="s">
        <v>127</v>
      </c>
      <c r="F1126" t="s">
        <v>3</v>
      </c>
      <c r="G1126" t="s">
        <v>4</v>
      </c>
      <c r="H1126" t="s">
        <v>243</v>
      </c>
      <c r="I1126" s="1"/>
      <c r="J1126" s="1">
        <v>44986</v>
      </c>
      <c r="K1126" s="1">
        <v>45017</v>
      </c>
      <c r="L1126" s="1">
        <v>44986</v>
      </c>
      <c r="M1126" s="2">
        <v>9766.68</v>
      </c>
      <c r="N1126" t="s">
        <v>6</v>
      </c>
      <c r="O1126">
        <v>2.6499999999999999E-2</v>
      </c>
      <c r="P1126" t="s">
        <v>8</v>
      </c>
      <c r="Q1126" s="4"/>
      <c r="R1126" s="1">
        <v>44986</v>
      </c>
      <c r="S1126" s="1">
        <v>44986</v>
      </c>
      <c r="T1126" s="1">
        <v>45017</v>
      </c>
      <c r="U1126" s="1">
        <v>44986</v>
      </c>
      <c r="V1126" s="5">
        <v>8.611111111111111E-2</v>
      </c>
      <c r="W1126">
        <v>31</v>
      </c>
      <c r="X1126" s="6">
        <v>0</v>
      </c>
      <c r="Y1126" s="6">
        <v>0</v>
      </c>
      <c r="Z1126" s="6">
        <v>-22.287021166666669</v>
      </c>
      <c r="AA1126" s="6">
        <v>-22.287021166666669</v>
      </c>
      <c r="AB1126">
        <v>0</v>
      </c>
      <c r="AC1126">
        <v>0</v>
      </c>
      <c r="AD1126" s="7">
        <v>9766.68</v>
      </c>
      <c r="AE1126" s="13">
        <v>2.6499999999999999E-2</v>
      </c>
      <c r="AF1126" s="8">
        <v>0</v>
      </c>
      <c r="AG1126" s="6">
        <v>0</v>
      </c>
      <c r="AH1126" s="6">
        <v>0</v>
      </c>
      <c r="AI1126" s="9">
        <v>-22.287021166666669</v>
      </c>
      <c r="AJ1126" t="s">
        <v>6</v>
      </c>
      <c r="AO1126" s="9">
        <f t="shared" si="341"/>
        <v>-22.287021166666669</v>
      </c>
      <c r="AP1126" s="37">
        <f t="shared" si="334"/>
        <v>-22.287021166666669</v>
      </c>
      <c r="AQ1126" s="9">
        <f t="shared" si="342"/>
        <v>-22.287021166666669</v>
      </c>
      <c r="AT1126" s="10"/>
      <c r="BU1126" s="1"/>
      <c r="CC1126" s="11"/>
      <c r="CD1126" s="11"/>
    </row>
    <row r="1127" spans="1:82" ht="15" customHeight="1" x14ac:dyDescent="0.25">
      <c r="A1127">
        <v>49297</v>
      </c>
      <c r="B1127" t="s">
        <v>1105</v>
      </c>
      <c r="C1127" t="s">
        <v>1106</v>
      </c>
      <c r="D1127">
        <v>31639</v>
      </c>
      <c r="E1127" t="s">
        <v>127</v>
      </c>
      <c r="F1127" t="s">
        <v>3</v>
      </c>
      <c r="G1127" t="s">
        <v>4</v>
      </c>
      <c r="H1127" t="s">
        <v>243</v>
      </c>
      <c r="I1127" s="1"/>
      <c r="J1127" s="1">
        <v>45017</v>
      </c>
      <c r="K1127" s="1">
        <v>45047</v>
      </c>
      <c r="L1127" s="1">
        <v>45017</v>
      </c>
      <c r="M1127" s="2">
        <v>9505.7199999999993</v>
      </c>
      <c r="N1127" t="s">
        <v>6</v>
      </c>
      <c r="O1127">
        <v>2.6499999999999999E-2</v>
      </c>
      <c r="P1127" t="s">
        <v>8</v>
      </c>
      <c r="Q1127" s="4"/>
      <c r="R1127" s="1">
        <v>45017</v>
      </c>
      <c r="S1127" s="1">
        <v>45017</v>
      </c>
      <c r="T1127" s="1">
        <v>45047</v>
      </c>
      <c r="U1127" s="1">
        <v>45017</v>
      </c>
      <c r="V1127" s="5">
        <v>8.3333333333333329E-2</v>
      </c>
      <c r="W1127">
        <v>30</v>
      </c>
      <c r="X1127" s="6">
        <v>0</v>
      </c>
      <c r="Y1127" s="6">
        <v>0</v>
      </c>
      <c r="Z1127" s="6">
        <v>-20.991798333333328</v>
      </c>
      <c r="AA1127" s="6">
        <v>-20.991798333333328</v>
      </c>
      <c r="AB1127">
        <v>0</v>
      </c>
      <c r="AC1127">
        <v>0</v>
      </c>
      <c r="AD1127" s="7">
        <v>9505.7199999999993</v>
      </c>
      <c r="AE1127" s="13">
        <v>2.6499999999999999E-2</v>
      </c>
      <c r="AF1127" s="8">
        <v>0</v>
      </c>
      <c r="AG1127" s="6">
        <v>0</v>
      </c>
      <c r="AH1127" s="6">
        <v>0</v>
      </c>
      <c r="AI1127" s="9">
        <v>-20.991798333333328</v>
      </c>
      <c r="AJ1127" t="s">
        <v>6</v>
      </c>
      <c r="AO1127" s="9">
        <f t="shared" si="341"/>
        <v>-20.991798333333328</v>
      </c>
      <c r="AP1127" s="37">
        <f t="shared" si="334"/>
        <v>-20.991798333333328</v>
      </c>
      <c r="AQ1127" s="9">
        <f t="shared" si="342"/>
        <v>-20.991798333333328</v>
      </c>
      <c r="AT1127" s="10"/>
      <c r="BU1127" s="1"/>
      <c r="CC1127" s="11"/>
      <c r="CD1127" s="11"/>
    </row>
    <row r="1128" spans="1:82" ht="15" customHeight="1" x14ac:dyDescent="0.25">
      <c r="A1128">
        <v>49298</v>
      </c>
      <c r="B1128" t="s">
        <v>1105</v>
      </c>
      <c r="C1128" t="s">
        <v>1106</v>
      </c>
      <c r="D1128">
        <v>31639</v>
      </c>
      <c r="E1128" t="s">
        <v>127</v>
      </c>
      <c r="F1128" t="s">
        <v>3</v>
      </c>
      <c r="G1128" t="s">
        <v>4</v>
      </c>
      <c r="H1128" t="s">
        <v>243</v>
      </c>
      <c r="I1128" s="1"/>
      <c r="J1128" s="1">
        <v>45047</v>
      </c>
      <c r="K1128" s="1">
        <v>45078</v>
      </c>
      <c r="L1128" s="1">
        <v>45047</v>
      </c>
      <c r="M1128" s="2">
        <v>9244.19</v>
      </c>
      <c r="N1128" t="s">
        <v>6</v>
      </c>
      <c r="O1128">
        <v>2.6499999999999999E-2</v>
      </c>
      <c r="P1128" t="s">
        <v>8</v>
      </c>
      <c r="Q1128" s="4"/>
      <c r="R1128" s="1">
        <v>45047</v>
      </c>
      <c r="S1128" s="1">
        <v>45047</v>
      </c>
      <c r="T1128" s="1">
        <v>45078</v>
      </c>
      <c r="U1128" s="1">
        <v>45047</v>
      </c>
      <c r="V1128" s="5">
        <v>8.611111111111111E-2</v>
      </c>
      <c r="W1128">
        <v>31</v>
      </c>
      <c r="X1128" s="6">
        <v>0</v>
      </c>
      <c r="Y1128" s="6">
        <v>0</v>
      </c>
      <c r="Z1128" s="6">
        <v>-21.09472801388889</v>
      </c>
      <c r="AA1128" s="6">
        <v>-21.09472801388889</v>
      </c>
      <c r="AB1128">
        <v>0</v>
      </c>
      <c r="AC1128">
        <v>0</v>
      </c>
      <c r="AD1128" s="7">
        <v>9244.19</v>
      </c>
      <c r="AE1128" s="13">
        <v>2.6499999999999999E-2</v>
      </c>
      <c r="AF1128" s="8">
        <v>0</v>
      </c>
      <c r="AG1128" s="6">
        <v>0</v>
      </c>
      <c r="AH1128" s="6">
        <v>0</v>
      </c>
      <c r="AI1128" s="9">
        <v>-21.09472801388889</v>
      </c>
      <c r="AJ1128" t="s">
        <v>6</v>
      </c>
      <c r="AO1128" s="9">
        <f t="shared" si="341"/>
        <v>-21.09472801388889</v>
      </c>
      <c r="AP1128" s="37">
        <f t="shared" si="334"/>
        <v>-21.09472801388889</v>
      </c>
      <c r="AQ1128" s="9">
        <f t="shared" si="342"/>
        <v>-21.09472801388889</v>
      </c>
      <c r="AT1128" s="10"/>
      <c r="BU1128" s="1"/>
      <c r="CC1128" s="11"/>
      <c r="CD1128" s="11"/>
    </row>
    <row r="1129" spans="1:82" ht="15" customHeight="1" x14ac:dyDescent="0.25">
      <c r="A1129">
        <v>49426</v>
      </c>
      <c r="B1129" t="s">
        <v>1567</v>
      </c>
      <c r="C1129" t="s">
        <v>1568</v>
      </c>
      <c r="D1129">
        <v>31640</v>
      </c>
      <c r="E1129" t="s">
        <v>127</v>
      </c>
      <c r="F1129" t="s">
        <v>3</v>
      </c>
      <c r="G1129" t="s">
        <v>4</v>
      </c>
      <c r="H1129" t="s">
        <v>243</v>
      </c>
      <c r="I1129" s="1"/>
      <c r="J1129" s="1">
        <v>44927</v>
      </c>
      <c r="K1129" s="1">
        <v>44958</v>
      </c>
      <c r="L1129" s="1">
        <v>44927</v>
      </c>
      <c r="M1129" s="2">
        <v>22641.200000000001</v>
      </c>
      <c r="N1129" t="s">
        <v>6</v>
      </c>
      <c r="O1129">
        <v>2.0799999999999999E-2</v>
      </c>
      <c r="P1129" t="s">
        <v>8</v>
      </c>
      <c r="Q1129" s="4"/>
      <c r="R1129" s="1">
        <v>44927</v>
      </c>
      <c r="S1129" s="1">
        <v>44927</v>
      </c>
      <c r="T1129" s="1">
        <v>44958</v>
      </c>
      <c r="U1129" s="1">
        <v>44927</v>
      </c>
      <c r="V1129" s="5">
        <v>8.611111111111111E-2</v>
      </c>
      <c r="W1129">
        <v>31</v>
      </c>
      <c r="X1129" s="6">
        <v>0</v>
      </c>
      <c r="Y1129" s="6">
        <v>0</v>
      </c>
      <c r="Z1129" s="6">
        <v>-40.552904888888889</v>
      </c>
      <c r="AA1129" s="6">
        <v>-40.552904888888889</v>
      </c>
      <c r="AB1129">
        <v>0</v>
      </c>
      <c r="AC1129">
        <v>0</v>
      </c>
      <c r="AD1129" s="7">
        <v>22641.200000000001</v>
      </c>
      <c r="AE1129" s="13">
        <v>2.0799999999999999E-2</v>
      </c>
      <c r="AF1129" s="8">
        <v>0</v>
      </c>
      <c r="AG1129" s="6">
        <v>0</v>
      </c>
      <c r="AH1129" s="6">
        <v>0</v>
      </c>
      <c r="AI1129" s="9">
        <v>-40.552904888888889</v>
      </c>
      <c r="AJ1129" t="s">
        <v>6</v>
      </c>
      <c r="AO1129" s="9">
        <f t="shared" si="341"/>
        <v>-40.552904888888889</v>
      </c>
      <c r="AP1129" s="37">
        <f t="shared" si="334"/>
        <v>-40.552904888888889</v>
      </c>
      <c r="AQ1129" s="9">
        <f t="shared" si="342"/>
        <v>-40.552904888888889</v>
      </c>
      <c r="AT1129" s="10"/>
      <c r="BU1129" s="1"/>
      <c r="CC1129" s="11"/>
      <c r="CD1129" s="11"/>
    </row>
    <row r="1130" spans="1:82" ht="15" customHeight="1" x14ac:dyDescent="0.25">
      <c r="A1130">
        <v>49427</v>
      </c>
      <c r="B1130" t="s">
        <v>1567</v>
      </c>
      <c r="C1130" t="s">
        <v>1568</v>
      </c>
      <c r="D1130">
        <v>31640</v>
      </c>
      <c r="E1130" t="s">
        <v>127</v>
      </c>
      <c r="F1130" t="s">
        <v>3</v>
      </c>
      <c r="G1130" t="s">
        <v>4</v>
      </c>
      <c r="H1130" t="s">
        <v>243</v>
      </c>
      <c r="I1130" s="1"/>
      <c r="J1130" s="1">
        <v>44958</v>
      </c>
      <c r="K1130" s="1">
        <v>44986</v>
      </c>
      <c r="L1130" s="1">
        <v>44958</v>
      </c>
      <c r="M1130" s="2">
        <v>15107.22</v>
      </c>
      <c r="N1130" t="s">
        <v>6</v>
      </c>
      <c r="O1130">
        <v>2.0799999999999999E-2</v>
      </c>
      <c r="P1130" t="s">
        <v>8</v>
      </c>
      <c r="Q1130" s="4"/>
      <c r="R1130" s="1">
        <v>44958</v>
      </c>
      <c r="S1130" s="1">
        <v>44958</v>
      </c>
      <c r="T1130" s="1">
        <v>44986</v>
      </c>
      <c r="U1130" s="1">
        <v>44958</v>
      </c>
      <c r="V1130" s="5">
        <v>7.7777777777777779E-2</v>
      </c>
      <c r="W1130">
        <v>28</v>
      </c>
      <c r="X1130" s="6">
        <v>0</v>
      </c>
      <c r="Y1130" s="6">
        <v>0</v>
      </c>
      <c r="Z1130" s="6">
        <v>-24.4401248</v>
      </c>
      <c r="AA1130" s="6">
        <v>-24.4401248</v>
      </c>
      <c r="AB1130">
        <v>0</v>
      </c>
      <c r="AC1130">
        <v>0</v>
      </c>
      <c r="AD1130" s="7">
        <v>15107.22</v>
      </c>
      <c r="AE1130" s="13">
        <v>2.0799999999999999E-2</v>
      </c>
      <c r="AF1130" s="8">
        <v>0</v>
      </c>
      <c r="AG1130" s="6">
        <v>0</v>
      </c>
      <c r="AH1130" s="6">
        <v>0</v>
      </c>
      <c r="AI1130" s="9">
        <v>-24.4401248</v>
      </c>
      <c r="AJ1130" t="s">
        <v>6</v>
      </c>
      <c r="AO1130" s="9">
        <f t="shared" si="341"/>
        <v>-24.4401248</v>
      </c>
      <c r="AP1130" s="37">
        <f t="shared" si="334"/>
        <v>-24.4401248</v>
      </c>
      <c r="AQ1130" s="9">
        <f t="shared" si="342"/>
        <v>-24.4401248</v>
      </c>
      <c r="AT1130" s="10"/>
      <c r="BU1130" s="1"/>
      <c r="CC1130" s="11"/>
      <c r="CD1130" s="11"/>
    </row>
    <row r="1131" spans="1:82" ht="15" customHeight="1" x14ac:dyDescent="0.25">
      <c r="A1131">
        <v>49428</v>
      </c>
      <c r="B1131" t="s">
        <v>1567</v>
      </c>
      <c r="C1131" t="s">
        <v>1568</v>
      </c>
      <c r="D1131">
        <v>31640</v>
      </c>
      <c r="E1131" t="s">
        <v>127</v>
      </c>
      <c r="F1131" t="s">
        <v>3</v>
      </c>
      <c r="G1131" t="s">
        <v>4</v>
      </c>
      <c r="H1131" t="s">
        <v>243</v>
      </c>
      <c r="I1131" s="1"/>
      <c r="J1131" s="1">
        <v>44958</v>
      </c>
      <c r="K1131" s="1">
        <v>44986</v>
      </c>
      <c r="L1131" s="1">
        <v>44986</v>
      </c>
      <c r="M1131" s="2">
        <v>7560.15</v>
      </c>
      <c r="N1131" t="s">
        <v>6</v>
      </c>
      <c r="O1131">
        <v>2.0799999999999999E-2</v>
      </c>
      <c r="P1131" t="s">
        <v>8</v>
      </c>
      <c r="Q1131" s="4"/>
      <c r="R1131" s="1">
        <v>44986</v>
      </c>
      <c r="S1131" s="1">
        <v>44958</v>
      </c>
      <c r="T1131" s="1">
        <v>44986</v>
      </c>
      <c r="U1131" s="1">
        <v>44986</v>
      </c>
      <c r="V1131" s="5">
        <v>7.7777777777777779E-2</v>
      </c>
      <c r="W1131">
        <v>28</v>
      </c>
      <c r="X1131" s="6">
        <v>0</v>
      </c>
      <c r="Y1131" s="6">
        <v>0</v>
      </c>
      <c r="Z1131" s="6">
        <v>-12.230642666666666</v>
      </c>
      <c r="AA1131" s="6">
        <v>-12.230642666666666</v>
      </c>
      <c r="AB1131">
        <v>0</v>
      </c>
      <c r="AC1131">
        <v>0</v>
      </c>
      <c r="AD1131" s="7">
        <v>7560.15</v>
      </c>
      <c r="AE1131" s="13">
        <v>2.0799999999999999E-2</v>
      </c>
      <c r="AF1131" s="8">
        <v>0</v>
      </c>
      <c r="AG1131" s="6">
        <v>0</v>
      </c>
      <c r="AH1131" s="6">
        <v>0</v>
      </c>
      <c r="AI1131" s="9">
        <v>-12.230642666666666</v>
      </c>
      <c r="AJ1131" t="s">
        <v>6</v>
      </c>
      <c r="AO1131" s="9">
        <f t="shared" si="341"/>
        <v>-12.230642666666666</v>
      </c>
      <c r="AP1131" s="37">
        <f t="shared" si="334"/>
        <v>-12.230642666666666</v>
      </c>
      <c r="AQ1131" s="9">
        <f t="shared" si="342"/>
        <v>-12.230642666666666</v>
      </c>
      <c r="AT1131" s="10"/>
      <c r="BU1131" s="1"/>
      <c r="CC1131" s="11"/>
      <c r="CD1131" s="11"/>
    </row>
    <row r="1132" spans="1:82" ht="15" customHeight="1" x14ac:dyDescent="0.25">
      <c r="A1132">
        <v>43375</v>
      </c>
      <c r="B1132" t="s">
        <v>1107</v>
      </c>
      <c r="C1132" t="s">
        <v>1108</v>
      </c>
      <c r="D1132">
        <v>31649</v>
      </c>
      <c r="E1132" t="s">
        <v>127</v>
      </c>
      <c r="F1132" t="s">
        <v>3</v>
      </c>
      <c r="G1132" t="s">
        <v>4</v>
      </c>
      <c r="H1132" t="s">
        <v>443</v>
      </c>
      <c r="I1132" s="1"/>
      <c r="J1132" s="1">
        <v>44927</v>
      </c>
      <c r="K1132" s="1">
        <v>44958</v>
      </c>
      <c r="L1132" s="1">
        <v>44927</v>
      </c>
      <c r="M1132" s="2">
        <v>140854.75</v>
      </c>
      <c r="N1132" t="s">
        <v>6</v>
      </c>
      <c r="O1132">
        <v>1.7899999999999999E-2</v>
      </c>
      <c r="P1132" t="s">
        <v>8</v>
      </c>
      <c r="Q1132" s="4"/>
      <c r="R1132" s="1">
        <v>44927</v>
      </c>
      <c r="S1132" s="1">
        <v>44927</v>
      </c>
      <c r="T1132" s="1">
        <v>44958</v>
      </c>
      <c r="U1132" s="1">
        <v>44927</v>
      </c>
      <c r="V1132" s="5">
        <v>8.611111111111111E-2</v>
      </c>
      <c r="W1132">
        <v>31</v>
      </c>
      <c r="X1132" s="6">
        <v>0</v>
      </c>
      <c r="Y1132" s="6">
        <v>0</v>
      </c>
      <c r="Z1132" s="6">
        <v>-217.11194659722221</v>
      </c>
      <c r="AA1132" s="6">
        <v>-217.11194659722221</v>
      </c>
      <c r="AB1132">
        <v>0</v>
      </c>
      <c r="AC1132">
        <v>0</v>
      </c>
      <c r="AD1132" s="7">
        <v>140854.75</v>
      </c>
      <c r="AE1132" s="13">
        <v>1.7899999999999999E-2</v>
      </c>
      <c r="AF1132" s="8">
        <v>0</v>
      </c>
      <c r="AG1132" s="6">
        <v>0</v>
      </c>
      <c r="AH1132" s="6">
        <v>0</v>
      </c>
      <c r="AI1132" s="9">
        <v>-217.11194659722221</v>
      </c>
      <c r="AJ1132" t="s">
        <v>6</v>
      </c>
      <c r="AO1132" s="9">
        <f t="shared" si="341"/>
        <v>-217.11194659722221</v>
      </c>
      <c r="AP1132" s="37">
        <f t="shared" si="334"/>
        <v>-217.11194659722221</v>
      </c>
      <c r="AQ1132" s="9">
        <f t="shared" si="342"/>
        <v>-217.11194659722221</v>
      </c>
      <c r="AT1132" s="10"/>
      <c r="BU1132" s="1"/>
      <c r="CC1132" s="11"/>
      <c r="CD1132" s="11"/>
    </row>
    <row r="1133" spans="1:82" ht="15" customHeight="1" x14ac:dyDescent="0.25">
      <c r="A1133">
        <v>43376</v>
      </c>
      <c r="B1133" t="s">
        <v>1107</v>
      </c>
      <c r="C1133" t="s">
        <v>1108</v>
      </c>
      <c r="D1133">
        <v>31649</v>
      </c>
      <c r="E1133" t="s">
        <v>127</v>
      </c>
      <c r="F1133" t="s">
        <v>3</v>
      </c>
      <c r="G1133" t="s">
        <v>4</v>
      </c>
      <c r="H1133" t="s">
        <v>443</v>
      </c>
      <c r="I1133" s="1"/>
      <c r="J1133" s="1">
        <v>44958</v>
      </c>
      <c r="K1133" s="1">
        <v>44986</v>
      </c>
      <c r="L1133" s="1">
        <v>44958</v>
      </c>
      <c r="M1133" s="2">
        <v>138684.45000000001</v>
      </c>
      <c r="N1133" t="s">
        <v>6</v>
      </c>
      <c r="O1133">
        <v>1.7899999999999999E-2</v>
      </c>
      <c r="P1133" t="s">
        <v>8</v>
      </c>
      <c r="Q1133" s="4"/>
      <c r="R1133" s="1">
        <v>44958</v>
      </c>
      <c r="S1133" s="1">
        <v>44958</v>
      </c>
      <c r="T1133" s="1">
        <v>44986</v>
      </c>
      <c r="U1133" s="1">
        <v>44958</v>
      </c>
      <c r="V1133" s="5">
        <v>7.7777777777777779E-2</v>
      </c>
      <c r="W1133">
        <v>28</v>
      </c>
      <c r="X1133" s="6">
        <v>0</v>
      </c>
      <c r="Y1133" s="6">
        <v>0</v>
      </c>
      <c r="Z1133" s="6">
        <v>-193.07957316666671</v>
      </c>
      <c r="AA1133" s="6">
        <v>-193.07957316666671</v>
      </c>
      <c r="AB1133">
        <v>0</v>
      </c>
      <c r="AC1133">
        <v>0</v>
      </c>
      <c r="AD1133" s="7">
        <v>138684.45000000001</v>
      </c>
      <c r="AE1133" s="13">
        <v>1.7899999999999999E-2</v>
      </c>
      <c r="AF1133" s="8">
        <v>0</v>
      </c>
      <c r="AG1133" s="6">
        <v>0</v>
      </c>
      <c r="AH1133" s="6">
        <v>0</v>
      </c>
      <c r="AI1133" s="9">
        <v>-193.07957316666671</v>
      </c>
      <c r="AJ1133" t="s">
        <v>6</v>
      </c>
      <c r="AO1133" s="9">
        <f t="shared" si="341"/>
        <v>-193.07957316666671</v>
      </c>
      <c r="AP1133" s="37">
        <f t="shared" si="334"/>
        <v>-193.07957316666671</v>
      </c>
      <c r="AQ1133" s="9">
        <f t="shared" si="342"/>
        <v>-193.07957316666671</v>
      </c>
      <c r="AT1133" s="10"/>
      <c r="BU1133" s="1"/>
      <c r="CC1133" s="11"/>
      <c r="CD1133" s="11"/>
    </row>
    <row r="1134" spans="1:82" ht="15" customHeight="1" x14ac:dyDescent="0.25">
      <c r="A1134">
        <v>43377</v>
      </c>
      <c r="B1134" t="s">
        <v>1107</v>
      </c>
      <c r="C1134" t="s">
        <v>1108</v>
      </c>
      <c r="D1134">
        <v>31649</v>
      </c>
      <c r="E1134" t="s">
        <v>127</v>
      </c>
      <c r="F1134" t="s">
        <v>3</v>
      </c>
      <c r="G1134" t="s">
        <v>4</v>
      </c>
      <c r="H1134" t="s">
        <v>443</v>
      </c>
      <c r="I1134" s="1"/>
      <c r="J1134" s="1">
        <v>44986</v>
      </c>
      <c r="K1134" s="1">
        <v>45017</v>
      </c>
      <c r="L1134" s="1">
        <v>44986</v>
      </c>
      <c r="M1134" s="2">
        <v>136510.91</v>
      </c>
      <c r="N1134" t="s">
        <v>6</v>
      </c>
      <c r="O1134">
        <v>1.7899999999999999E-2</v>
      </c>
      <c r="P1134" t="s">
        <v>8</v>
      </c>
      <c r="Q1134" s="4"/>
      <c r="R1134" s="1">
        <v>44986</v>
      </c>
      <c r="S1134" s="1">
        <v>44986</v>
      </c>
      <c r="T1134" s="1">
        <v>45017</v>
      </c>
      <c r="U1134" s="1">
        <v>44986</v>
      </c>
      <c r="V1134" s="5">
        <v>8.611111111111111E-2</v>
      </c>
      <c r="W1134">
        <v>31</v>
      </c>
      <c r="X1134" s="6">
        <v>0</v>
      </c>
      <c r="Y1134" s="6">
        <v>0</v>
      </c>
      <c r="Z1134" s="6">
        <v>-210.41639988611112</v>
      </c>
      <c r="AA1134" s="6">
        <v>-210.41639988611112</v>
      </c>
      <c r="AB1134">
        <v>0</v>
      </c>
      <c r="AC1134">
        <v>0</v>
      </c>
      <c r="AD1134" s="7">
        <v>136510.91</v>
      </c>
      <c r="AE1134" s="13">
        <v>1.7899999999999999E-2</v>
      </c>
      <c r="AF1134" s="8">
        <v>0</v>
      </c>
      <c r="AG1134" s="6">
        <v>0</v>
      </c>
      <c r="AH1134" s="6">
        <v>0</v>
      </c>
      <c r="AI1134" s="9">
        <v>-210.41639988611112</v>
      </c>
      <c r="AJ1134" t="s">
        <v>6</v>
      </c>
      <c r="AO1134" s="9">
        <f t="shared" si="341"/>
        <v>-210.41639988611112</v>
      </c>
      <c r="AP1134" s="37">
        <f t="shared" si="334"/>
        <v>-210.41639988611112</v>
      </c>
      <c r="AQ1134" s="9">
        <f t="shared" si="342"/>
        <v>-210.41639988611112</v>
      </c>
      <c r="AT1134" s="10"/>
      <c r="BU1134" s="1"/>
      <c r="CC1134" s="11"/>
      <c r="CD1134" s="11"/>
    </row>
    <row r="1135" spans="1:82" ht="15" customHeight="1" x14ac:dyDescent="0.25">
      <c r="A1135">
        <v>43378</v>
      </c>
      <c r="B1135" t="s">
        <v>1107</v>
      </c>
      <c r="C1135" t="s">
        <v>1108</v>
      </c>
      <c r="D1135">
        <v>31649</v>
      </c>
      <c r="E1135" t="s">
        <v>127</v>
      </c>
      <c r="F1135" t="s">
        <v>3</v>
      </c>
      <c r="G1135" t="s">
        <v>4</v>
      </c>
      <c r="H1135" t="s">
        <v>443</v>
      </c>
      <c r="I1135" s="1"/>
      <c r="J1135" s="1">
        <v>45017</v>
      </c>
      <c r="K1135" s="1">
        <v>45047</v>
      </c>
      <c r="L1135" s="1">
        <v>45017</v>
      </c>
      <c r="M1135" s="2">
        <v>134334.14000000001</v>
      </c>
      <c r="N1135" t="s">
        <v>6</v>
      </c>
      <c r="O1135">
        <v>1.7899999999999999E-2</v>
      </c>
      <c r="P1135" t="s">
        <v>8</v>
      </c>
      <c r="Q1135" s="4"/>
      <c r="R1135" s="1">
        <v>45017</v>
      </c>
      <c r="S1135" s="1">
        <v>45017</v>
      </c>
      <c r="T1135" s="1">
        <v>45047</v>
      </c>
      <c r="U1135" s="1">
        <v>45017</v>
      </c>
      <c r="V1135" s="5">
        <v>8.3333333333333329E-2</v>
      </c>
      <c r="W1135">
        <v>30</v>
      </c>
      <c r="X1135" s="6">
        <v>0</v>
      </c>
      <c r="Y1135" s="6">
        <v>0</v>
      </c>
      <c r="Z1135" s="6">
        <v>-200.38175883333332</v>
      </c>
      <c r="AA1135" s="6">
        <v>-200.38175883333332</v>
      </c>
      <c r="AB1135">
        <v>0</v>
      </c>
      <c r="AC1135">
        <v>0</v>
      </c>
      <c r="AD1135" s="7">
        <v>134334.14000000001</v>
      </c>
      <c r="AE1135" s="13">
        <v>1.7899999999999999E-2</v>
      </c>
      <c r="AF1135" s="8">
        <v>0</v>
      </c>
      <c r="AG1135" s="6">
        <v>0</v>
      </c>
      <c r="AH1135" s="6">
        <v>0</v>
      </c>
      <c r="AI1135" s="9">
        <v>-200.38175883333332</v>
      </c>
      <c r="AJ1135" t="s">
        <v>6</v>
      </c>
      <c r="AO1135" s="9">
        <f t="shared" si="341"/>
        <v>-200.38175883333332</v>
      </c>
      <c r="AP1135" s="37">
        <f t="shared" si="334"/>
        <v>-200.38175883333332</v>
      </c>
      <c r="AQ1135" s="9">
        <f t="shared" si="342"/>
        <v>-200.38175883333332</v>
      </c>
      <c r="AT1135" s="10"/>
      <c r="BU1135" s="1"/>
      <c r="CC1135" s="11"/>
      <c r="CD1135" s="11"/>
    </row>
    <row r="1136" spans="1:82" ht="15" customHeight="1" x14ac:dyDescent="0.25">
      <c r="A1136">
        <v>43379</v>
      </c>
      <c r="B1136" t="s">
        <v>1107</v>
      </c>
      <c r="C1136" t="s">
        <v>1108</v>
      </c>
      <c r="D1136">
        <v>31649</v>
      </c>
      <c r="E1136" t="s">
        <v>127</v>
      </c>
      <c r="F1136" t="s">
        <v>3</v>
      </c>
      <c r="G1136" t="s">
        <v>4</v>
      </c>
      <c r="H1136" t="s">
        <v>443</v>
      </c>
      <c r="I1136" s="1"/>
      <c r="J1136" s="1">
        <v>45047</v>
      </c>
      <c r="K1136" s="1">
        <v>45078</v>
      </c>
      <c r="L1136" s="1">
        <v>45047</v>
      </c>
      <c r="M1136" s="2">
        <v>132154.13</v>
      </c>
      <c r="N1136" t="s">
        <v>6</v>
      </c>
      <c r="O1136">
        <v>1.7899999999999999E-2</v>
      </c>
      <c r="P1136" t="s">
        <v>8</v>
      </c>
      <c r="Q1136" s="4"/>
      <c r="R1136" s="1">
        <v>45047</v>
      </c>
      <c r="S1136" s="1">
        <v>45047</v>
      </c>
      <c r="T1136" s="1">
        <v>45078</v>
      </c>
      <c r="U1136" s="1">
        <v>45047</v>
      </c>
      <c r="V1136" s="5">
        <v>8.611111111111111E-2</v>
      </c>
      <c r="W1136">
        <v>31</v>
      </c>
      <c r="X1136" s="6">
        <v>0</v>
      </c>
      <c r="Y1136" s="6">
        <v>0</v>
      </c>
      <c r="Z1136" s="6">
        <v>-203.70090760277779</v>
      </c>
      <c r="AA1136" s="6">
        <v>-203.70090760277779</v>
      </c>
      <c r="AB1136">
        <v>0</v>
      </c>
      <c r="AC1136">
        <v>0</v>
      </c>
      <c r="AD1136" s="7">
        <v>132154.13</v>
      </c>
      <c r="AE1136" s="13">
        <v>1.7899999999999999E-2</v>
      </c>
      <c r="AF1136" s="8">
        <v>0</v>
      </c>
      <c r="AG1136" s="6">
        <v>0</v>
      </c>
      <c r="AH1136" s="6">
        <v>0</v>
      </c>
      <c r="AI1136" s="9">
        <v>-203.70090760277779</v>
      </c>
      <c r="AJ1136" t="s">
        <v>6</v>
      </c>
      <c r="AO1136" s="9">
        <f t="shared" si="341"/>
        <v>-203.70090760277779</v>
      </c>
      <c r="AP1136" s="37">
        <f t="shared" si="334"/>
        <v>-203.70090760277779</v>
      </c>
      <c r="AQ1136" s="9">
        <f t="shared" si="342"/>
        <v>-203.70090760277779</v>
      </c>
      <c r="AT1136" s="10"/>
      <c r="BU1136" s="1"/>
      <c r="CC1136" s="11"/>
      <c r="CD1136" s="11"/>
    </row>
    <row r="1137" spans="1:82" ht="15" customHeight="1" x14ac:dyDescent="0.25">
      <c r="A1137">
        <v>44377</v>
      </c>
      <c r="B1137" t="s">
        <v>1109</v>
      </c>
      <c r="C1137" t="s">
        <v>1110</v>
      </c>
      <c r="D1137">
        <v>31656</v>
      </c>
      <c r="E1137" t="s">
        <v>127</v>
      </c>
      <c r="F1137" t="s">
        <v>3</v>
      </c>
      <c r="G1137" t="s">
        <v>4</v>
      </c>
      <c r="H1137" t="s">
        <v>443</v>
      </c>
      <c r="I1137" s="1"/>
      <c r="J1137" s="1">
        <v>44957</v>
      </c>
      <c r="K1137" s="1">
        <v>44985</v>
      </c>
      <c r="L1137" s="1">
        <v>44957</v>
      </c>
      <c r="M1137" s="2">
        <v>176494.54</v>
      </c>
      <c r="N1137" t="s">
        <v>6</v>
      </c>
      <c r="O1137">
        <v>3.4099999999999998E-2</v>
      </c>
      <c r="P1137" t="s">
        <v>8</v>
      </c>
      <c r="Q1137" s="4"/>
      <c r="R1137" s="1">
        <v>44957</v>
      </c>
      <c r="S1137" s="1">
        <v>44957</v>
      </c>
      <c r="T1137" s="1">
        <v>44985</v>
      </c>
      <c r="U1137" s="1">
        <v>44957</v>
      </c>
      <c r="V1137" s="5">
        <v>7.7777777777777779E-2</v>
      </c>
      <c r="W1137">
        <v>28</v>
      </c>
      <c r="X1137" s="6">
        <v>0</v>
      </c>
      <c r="Y1137" s="6">
        <v>0</v>
      </c>
      <c r="Z1137" s="6">
        <v>-468.10274108888888</v>
      </c>
      <c r="AA1137" s="6">
        <v>-468.10274108888888</v>
      </c>
      <c r="AB1137">
        <v>0</v>
      </c>
      <c r="AC1137">
        <v>0</v>
      </c>
      <c r="AD1137" s="7">
        <v>176494.54</v>
      </c>
      <c r="AE1137" s="13">
        <v>3.4099999999999998E-2</v>
      </c>
      <c r="AF1137" s="8">
        <v>0</v>
      </c>
      <c r="AG1137" s="6">
        <v>0</v>
      </c>
      <c r="AH1137" s="6">
        <v>0</v>
      </c>
      <c r="AI1137" s="9">
        <v>-468.10274108888888</v>
      </c>
      <c r="AJ1137" t="s">
        <v>6</v>
      </c>
      <c r="AO1137" s="9">
        <f t="shared" si="341"/>
        <v>-468.10274108888888</v>
      </c>
      <c r="AP1137" s="37">
        <f t="shared" si="334"/>
        <v>-468.10274108888888</v>
      </c>
      <c r="AQ1137" s="9">
        <f t="shared" si="342"/>
        <v>-468.10274108888888</v>
      </c>
      <c r="AT1137" s="10"/>
      <c r="BU1137" s="1"/>
      <c r="CC1137" s="11"/>
      <c r="CD1137" s="11"/>
    </row>
    <row r="1138" spans="1:82" ht="15" customHeight="1" x14ac:dyDescent="0.25">
      <c r="A1138">
        <v>44378</v>
      </c>
      <c r="B1138" t="s">
        <v>1109</v>
      </c>
      <c r="C1138" t="s">
        <v>1110</v>
      </c>
      <c r="D1138">
        <v>31656</v>
      </c>
      <c r="E1138" t="s">
        <v>127</v>
      </c>
      <c r="F1138" t="s">
        <v>3</v>
      </c>
      <c r="G1138" t="s">
        <v>4</v>
      </c>
      <c r="H1138" t="s">
        <v>443</v>
      </c>
      <c r="I1138" s="1"/>
      <c r="J1138" s="1">
        <v>44985</v>
      </c>
      <c r="K1138" s="1">
        <v>45016</v>
      </c>
      <c r="L1138" s="1">
        <v>44985</v>
      </c>
      <c r="M1138" s="2">
        <v>169260.97</v>
      </c>
      <c r="N1138" t="s">
        <v>6</v>
      </c>
      <c r="O1138">
        <v>3.4099999999999998E-2</v>
      </c>
      <c r="P1138" t="s">
        <v>8</v>
      </c>
      <c r="Q1138" s="4"/>
      <c r="R1138" s="1">
        <v>44985</v>
      </c>
      <c r="S1138" s="1">
        <v>44985</v>
      </c>
      <c r="T1138" s="1">
        <v>45016</v>
      </c>
      <c r="U1138" s="1">
        <v>44985</v>
      </c>
      <c r="V1138" s="5">
        <v>8.611111111111111E-2</v>
      </c>
      <c r="W1138">
        <v>31</v>
      </c>
      <c r="X1138" s="6">
        <v>0</v>
      </c>
      <c r="Y1138" s="6">
        <v>0</v>
      </c>
      <c r="Z1138" s="6">
        <v>-497.01603163055552</v>
      </c>
      <c r="AA1138" s="6">
        <v>-497.01603163055552</v>
      </c>
      <c r="AB1138">
        <v>0</v>
      </c>
      <c r="AC1138">
        <v>0</v>
      </c>
      <c r="AD1138" s="7">
        <v>169260.97</v>
      </c>
      <c r="AE1138" s="13">
        <v>3.4099999999999998E-2</v>
      </c>
      <c r="AF1138" s="8">
        <v>0</v>
      </c>
      <c r="AG1138" s="6">
        <v>0</v>
      </c>
      <c r="AH1138" s="6">
        <v>0</v>
      </c>
      <c r="AI1138" s="9">
        <v>-497.01603163055552</v>
      </c>
      <c r="AJ1138" t="s">
        <v>6</v>
      </c>
      <c r="AO1138" s="9">
        <f t="shared" si="341"/>
        <v>-497.01603163055552</v>
      </c>
      <c r="AP1138" s="37">
        <f t="shared" si="334"/>
        <v>-497.01603163055552</v>
      </c>
      <c r="AQ1138" s="9">
        <f t="shared" si="342"/>
        <v>-497.01603163055552</v>
      </c>
      <c r="AT1138" s="10"/>
      <c r="BU1138" s="1"/>
      <c r="CC1138" s="11"/>
      <c r="CD1138" s="11"/>
    </row>
    <row r="1139" spans="1:82" ht="15" customHeight="1" x14ac:dyDescent="0.25">
      <c r="A1139">
        <v>44379</v>
      </c>
      <c r="B1139" t="s">
        <v>1109</v>
      </c>
      <c r="C1139" t="s">
        <v>1110</v>
      </c>
      <c r="D1139">
        <v>31656</v>
      </c>
      <c r="E1139" t="s">
        <v>127</v>
      </c>
      <c r="F1139" t="s">
        <v>3</v>
      </c>
      <c r="G1139" t="s">
        <v>4</v>
      </c>
      <c r="H1139" t="s">
        <v>443</v>
      </c>
      <c r="I1139" s="1"/>
      <c r="J1139" s="1">
        <v>45016</v>
      </c>
      <c r="K1139" s="1">
        <v>45046</v>
      </c>
      <c r="L1139" s="1">
        <v>45016</v>
      </c>
      <c r="M1139" s="2">
        <v>162006.85</v>
      </c>
      <c r="N1139" t="s">
        <v>6</v>
      </c>
      <c r="O1139">
        <v>3.4099999999999998E-2</v>
      </c>
      <c r="P1139" t="s">
        <v>8</v>
      </c>
      <c r="Q1139" s="4"/>
      <c r="R1139" s="1">
        <v>45016</v>
      </c>
      <c r="S1139" s="1">
        <v>45016</v>
      </c>
      <c r="T1139" s="1">
        <v>45046</v>
      </c>
      <c r="U1139" s="1">
        <v>45016</v>
      </c>
      <c r="V1139" s="5">
        <v>8.3333333333333329E-2</v>
      </c>
      <c r="W1139">
        <v>30</v>
      </c>
      <c r="X1139" s="6">
        <v>0</v>
      </c>
      <c r="Y1139" s="6">
        <v>0</v>
      </c>
      <c r="Z1139" s="6">
        <v>-460.36946541666663</v>
      </c>
      <c r="AA1139" s="6">
        <v>-460.36946541666663</v>
      </c>
      <c r="AB1139">
        <v>0</v>
      </c>
      <c r="AC1139">
        <v>0</v>
      </c>
      <c r="AD1139" s="7">
        <v>162006.85</v>
      </c>
      <c r="AE1139" s="13">
        <v>3.4099999999999998E-2</v>
      </c>
      <c r="AF1139" s="8">
        <v>0</v>
      </c>
      <c r="AG1139" s="6">
        <v>0</v>
      </c>
      <c r="AH1139" s="6">
        <v>0</v>
      </c>
      <c r="AI1139" s="9">
        <v>-460.36946541666663</v>
      </c>
      <c r="AJ1139" t="s">
        <v>6</v>
      </c>
      <c r="AO1139" s="9">
        <f t="shared" si="341"/>
        <v>-460.36946541666663</v>
      </c>
      <c r="AP1139" s="37">
        <f t="shared" si="334"/>
        <v>-460.36946541666663</v>
      </c>
      <c r="AQ1139" s="9">
        <f t="shared" si="342"/>
        <v>-460.36946541666663</v>
      </c>
      <c r="AT1139" s="10"/>
      <c r="BU1139" s="1"/>
      <c r="CC1139" s="11"/>
      <c r="CD1139" s="11"/>
    </row>
    <row r="1140" spans="1:82" ht="15" customHeight="1" x14ac:dyDescent="0.25">
      <c r="A1140">
        <v>44380</v>
      </c>
      <c r="B1140" t="s">
        <v>1109</v>
      </c>
      <c r="C1140" t="s">
        <v>1110</v>
      </c>
      <c r="D1140">
        <v>31656</v>
      </c>
      <c r="E1140" t="s">
        <v>127</v>
      </c>
      <c r="F1140" t="s">
        <v>3</v>
      </c>
      <c r="G1140" t="s">
        <v>4</v>
      </c>
      <c r="H1140" t="s">
        <v>443</v>
      </c>
      <c r="I1140" s="1"/>
      <c r="J1140" s="1">
        <v>45046</v>
      </c>
      <c r="K1140" s="1">
        <v>45077</v>
      </c>
      <c r="L1140" s="1">
        <v>45046</v>
      </c>
      <c r="M1140" s="2">
        <v>154732.12</v>
      </c>
      <c r="N1140" t="s">
        <v>6</v>
      </c>
      <c r="O1140">
        <v>3.4099999999999998E-2</v>
      </c>
      <c r="P1140" t="s">
        <v>8</v>
      </c>
      <c r="Q1140" s="4"/>
      <c r="R1140" s="1">
        <v>45046</v>
      </c>
      <c r="S1140" s="1">
        <v>45046</v>
      </c>
      <c r="T1140" s="1">
        <v>45077</v>
      </c>
      <c r="U1140" s="1">
        <v>45046</v>
      </c>
      <c r="V1140" s="5">
        <v>8.611111111111111E-2</v>
      </c>
      <c r="W1140">
        <v>31</v>
      </c>
      <c r="X1140" s="6">
        <v>0</v>
      </c>
      <c r="Y1140" s="6">
        <v>0</v>
      </c>
      <c r="Z1140" s="6">
        <v>-454.35367792222218</v>
      </c>
      <c r="AA1140" s="6">
        <v>-454.35367792222218</v>
      </c>
      <c r="AB1140">
        <v>0</v>
      </c>
      <c r="AC1140">
        <v>0</v>
      </c>
      <c r="AD1140" s="7">
        <v>154732.12</v>
      </c>
      <c r="AE1140" s="13">
        <v>3.4099999999999998E-2</v>
      </c>
      <c r="AF1140" s="8">
        <v>0</v>
      </c>
      <c r="AG1140" s="6">
        <v>0</v>
      </c>
      <c r="AH1140" s="6">
        <v>0</v>
      </c>
      <c r="AI1140" s="9">
        <v>-454.35367792222218</v>
      </c>
      <c r="AJ1140" t="s">
        <v>6</v>
      </c>
      <c r="AO1140" s="9">
        <f t="shared" si="341"/>
        <v>-454.35367792222218</v>
      </c>
      <c r="AP1140" s="37">
        <f t="shared" si="334"/>
        <v>-454.35367792222218</v>
      </c>
      <c r="AQ1140" s="9">
        <f t="shared" si="342"/>
        <v>-454.35367792222218</v>
      </c>
      <c r="AT1140" s="10"/>
      <c r="BU1140" s="1"/>
      <c r="CC1140" s="11"/>
      <c r="CD1140" s="11"/>
    </row>
    <row r="1141" spans="1:82" ht="15" customHeight="1" x14ac:dyDescent="0.25">
      <c r="A1141">
        <v>44381</v>
      </c>
      <c r="B1141" t="s">
        <v>1109</v>
      </c>
      <c r="C1141" t="s">
        <v>1110</v>
      </c>
      <c r="D1141">
        <v>31656</v>
      </c>
      <c r="E1141" t="s">
        <v>127</v>
      </c>
      <c r="F1141" t="s">
        <v>3</v>
      </c>
      <c r="G1141" t="s">
        <v>4</v>
      </c>
      <c r="H1141" t="s">
        <v>443</v>
      </c>
      <c r="I1141" s="1"/>
      <c r="J1141" s="1">
        <v>45077</v>
      </c>
      <c r="K1141" s="1">
        <v>45107</v>
      </c>
      <c r="L1141" s="1">
        <v>45077</v>
      </c>
      <c r="M1141" s="2">
        <v>147436.72</v>
      </c>
      <c r="N1141" t="s">
        <v>6</v>
      </c>
      <c r="O1141">
        <v>3.4099999999999998E-2</v>
      </c>
      <c r="P1141" t="s">
        <v>8</v>
      </c>
      <c r="Q1141" s="4"/>
      <c r="R1141" s="1">
        <v>45077</v>
      </c>
      <c r="S1141" s="1">
        <v>45077</v>
      </c>
      <c r="T1141" s="1">
        <v>45107</v>
      </c>
      <c r="U1141" s="1">
        <v>45077</v>
      </c>
      <c r="V1141" s="5">
        <v>8.3333333333333329E-2</v>
      </c>
      <c r="W1141">
        <v>30</v>
      </c>
      <c r="X1141" s="6">
        <v>0</v>
      </c>
      <c r="Y1141" s="6">
        <v>0</v>
      </c>
      <c r="Z1141" s="6">
        <v>-418.96601266666664</v>
      </c>
      <c r="AA1141" s="6">
        <v>-418.96601266666664</v>
      </c>
      <c r="AB1141">
        <v>0</v>
      </c>
      <c r="AC1141">
        <v>0</v>
      </c>
      <c r="AD1141" s="7">
        <v>147436.72</v>
      </c>
      <c r="AE1141" s="13">
        <v>3.4099999999999998E-2</v>
      </c>
      <c r="AF1141" s="8">
        <v>0</v>
      </c>
      <c r="AG1141" s="6">
        <v>0</v>
      </c>
      <c r="AH1141" s="6">
        <v>0</v>
      </c>
      <c r="AI1141" s="9">
        <v>-418.96601266666664</v>
      </c>
      <c r="AJ1141" t="s">
        <v>6</v>
      </c>
      <c r="AO1141" s="9">
        <f t="shared" si="341"/>
        <v>-418.96601266666664</v>
      </c>
      <c r="AP1141" s="37">
        <f t="shared" si="334"/>
        <v>-418.96601266666664</v>
      </c>
      <c r="AQ1141" s="9">
        <f t="shared" si="342"/>
        <v>-418.96601266666664</v>
      </c>
      <c r="AT1141" s="10"/>
      <c r="BU1141" s="1"/>
      <c r="CC1141" s="11"/>
      <c r="CD1141" s="11"/>
    </row>
    <row r="1142" spans="1:82" ht="15" customHeight="1" x14ac:dyDescent="0.25">
      <c r="A1142">
        <v>50029</v>
      </c>
      <c r="B1142" t="s">
        <v>1111</v>
      </c>
      <c r="C1142" t="s">
        <v>1112</v>
      </c>
      <c r="D1142">
        <v>31660</v>
      </c>
      <c r="E1142" t="s">
        <v>127</v>
      </c>
      <c r="F1142" t="s">
        <v>3</v>
      </c>
      <c r="G1142" t="s">
        <v>4</v>
      </c>
      <c r="H1142" t="s">
        <v>443</v>
      </c>
      <c r="I1142" s="1"/>
      <c r="J1142" s="1">
        <v>45016</v>
      </c>
      <c r="K1142" s="1">
        <v>45107</v>
      </c>
      <c r="L1142" s="1">
        <v>45107</v>
      </c>
      <c r="M1142" s="2">
        <v>35046.269999999997</v>
      </c>
      <c r="N1142" t="s">
        <v>6</v>
      </c>
      <c r="O1142">
        <v>5.7000000000000002E-2</v>
      </c>
      <c r="P1142" t="s">
        <v>8</v>
      </c>
      <c r="Q1142" s="4"/>
      <c r="R1142" s="1">
        <v>45107</v>
      </c>
      <c r="S1142" s="1">
        <v>45016</v>
      </c>
      <c r="T1142" s="1">
        <v>45107</v>
      </c>
      <c r="U1142" s="1">
        <v>45107</v>
      </c>
      <c r="V1142" s="5">
        <v>0.25277777777777777</v>
      </c>
      <c r="W1142">
        <v>91</v>
      </c>
      <c r="X1142" s="6">
        <v>0</v>
      </c>
      <c r="Y1142" s="6">
        <v>0</v>
      </c>
      <c r="Z1142" s="6">
        <v>-504.95834024999994</v>
      </c>
      <c r="AA1142" s="6">
        <v>-504.95834024999994</v>
      </c>
      <c r="AB1142">
        <v>0</v>
      </c>
      <c r="AC1142">
        <v>0</v>
      </c>
      <c r="AD1142" s="7">
        <v>35046.269999999997</v>
      </c>
      <c r="AE1142" s="13">
        <v>5.7000000000000002E-2</v>
      </c>
      <c r="AF1142" s="8">
        <v>0</v>
      </c>
      <c r="AG1142" s="6">
        <v>0</v>
      </c>
      <c r="AH1142" s="6">
        <v>0</v>
      </c>
      <c r="AI1142" s="9">
        <v>-504.95834024999994</v>
      </c>
      <c r="AJ1142" t="s">
        <v>6</v>
      </c>
      <c r="AO1142" s="9">
        <f t="shared" si="341"/>
        <v>-504.95834024999994</v>
      </c>
      <c r="AP1142" s="37">
        <f t="shared" si="334"/>
        <v>-504.95834024999994</v>
      </c>
      <c r="AQ1142" s="9">
        <f t="shared" si="342"/>
        <v>-504.95834024999994</v>
      </c>
      <c r="AT1142" s="10"/>
      <c r="BU1142" s="1"/>
      <c r="CC1142" s="11"/>
      <c r="CD1142" s="11"/>
    </row>
    <row r="1143" spans="1:82" ht="15" customHeight="1" x14ac:dyDescent="0.25">
      <c r="A1143">
        <v>50774</v>
      </c>
      <c r="B1143" t="s">
        <v>1113</v>
      </c>
      <c r="C1143" t="s">
        <v>1114</v>
      </c>
      <c r="D1143">
        <v>31661</v>
      </c>
      <c r="E1143" t="s">
        <v>2</v>
      </c>
      <c r="F1143" t="s">
        <v>3</v>
      </c>
      <c r="G1143" t="s">
        <v>4</v>
      </c>
      <c r="H1143" t="s">
        <v>452</v>
      </c>
      <c r="I1143" s="1">
        <v>44862</v>
      </c>
      <c r="J1143" s="1">
        <v>44927</v>
      </c>
      <c r="K1143" s="1">
        <v>44958</v>
      </c>
      <c r="L1143" s="1">
        <v>44927</v>
      </c>
      <c r="M1143" s="2">
        <v>465283.93</v>
      </c>
      <c r="N1143" t="s">
        <v>6</v>
      </c>
      <c r="O1143" t="s">
        <v>7</v>
      </c>
      <c r="P1143" t="s">
        <v>8</v>
      </c>
      <c r="Q1143" s="4">
        <v>2.1999999999999999E-2</v>
      </c>
      <c r="R1143" s="1">
        <v>44862</v>
      </c>
      <c r="S1143" s="1">
        <v>44927</v>
      </c>
      <c r="T1143" s="1">
        <v>44958</v>
      </c>
      <c r="U1143" s="1">
        <v>44927</v>
      </c>
      <c r="V1143" s="5">
        <v>8.611111111111111E-2</v>
      </c>
      <c r="W1143">
        <v>31</v>
      </c>
      <c r="X1143" s="6">
        <v>0</v>
      </c>
      <c r="Y1143" s="6">
        <v>0</v>
      </c>
      <c r="Z1143" s="6">
        <v>-657.48496675083334</v>
      </c>
      <c r="AA1143" s="6">
        <v>-657.48496675083334</v>
      </c>
      <c r="AB1143">
        <v>0</v>
      </c>
      <c r="AC1143">
        <v>0</v>
      </c>
      <c r="AD1143" s="7">
        <v>465283.93</v>
      </c>
      <c r="AE1143" s="13">
        <v>1.6410000000000001E-2</v>
      </c>
      <c r="AF1143" s="8">
        <v>2.1999999999999999E-2</v>
      </c>
      <c r="AG1143" s="6">
        <v>0</v>
      </c>
      <c r="AH1143" s="6">
        <v>-881.45455627777767</v>
      </c>
      <c r="AI1143" s="9">
        <v>-1538.9395230286109</v>
      </c>
      <c r="AJ1143" t="s">
        <v>6</v>
      </c>
      <c r="AK1143">
        <f t="shared" ref="AK1143:AK1147" si="343">VLOOKUP(I1143,$AR$3:$AS$604,2,FALSE)</f>
        <v>1.641</v>
      </c>
      <c r="AL1143" s="8">
        <f t="shared" ref="AL1143:AL1147" si="344">AK1143/100+$AT$1</f>
        <v>2.6410000000000003E-2</v>
      </c>
      <c r="AM1143" s="35">
        <f t="shared" ref="AM1143:AM1147" si="345">AK1143/100-$AT$1</f>
        <v>6.4100000000000008E-3</v>
      </c>
      <c r="AN1143" s="4">
        <f t="shared" ref="AN1143:AN1147" si="346">IF(AND(RIGHT(O1143,3)="Max",AM1143&lt;0%),0%,AM1143)</f>
        <v>6.4100000000000008E-3</v>
      </c>
      <c r="AO1143" s="36">
        <f t="shared" ref="AO1143:AO1147" si="347">-(((AL1143+AF1143)*AD1143*V1143))</f>
        <v>-1939.6006849730556</v>
      </c>
      <c r="AP1143" s="37">
        <f t="shared" si="334"/>
        <v>-1538.9395230286109</v>
      </c>
      <c r="AQ1143" s="36">
        <f t="shared" ref="AQ1143:AQ1147" si="348">-(((AN1143+AF1143)*AD1143*V1143))</f>
        <v>-1138.2783610841666</v>
      </c>
      <c r="AT1143" s="10"/>
      <c r="BU1143" s="1"/>
      <c r="CC1143" s="11"/>
      <c r="CD1143" s="11"/>
    </row>
    <row r="1144" spans="1:82" ht="15" customHeight="1" x14ac:dyDescent="0.25">
      <c r="A1144">
        <v>50775</v>
      </c>
      <c r="B1144" t="s">
        <v>1113</v>
      </c>
      <c r="C1144" t="s">
        <v>1114</v>
      </c>
      <c r="D1144">
        <v>31661</v>
      </c>
      <c r="E1144" t="s">
        <v>2</v>
      </c>
      <c r="F1144" t="s">
        <v>3</v>
      </c>
      <c r="G1144" t="s">
        <v>4</v>
      </c>
      <c r="H1144" t="s">
        <v>452</v>
      </c>
      <c r="I1144" s="1">
        <v>44956</v>
      </c>
      <c r="J1144" s="1">
        <v>44958</v>
      </c>
      <c r="K1144" s="1">
        <v>44986</v>
      </c>
      <c r="L1144" s="1">
        <v>44958</v>
      </c>
      <c r="M1144" s="2">
        <v>461169.12</v>
      </c>
      <c r="N1144" t="s">
        <v>6</v>
      </c>
      <c r="O1144" t="s">
        <v>7</v>
      </c>
      <c r="P1144" t="s">
        <v>8</v>
      </c>
      <c r="Q1144" s="4">
        <v>2.1999999999999999E-2</v>
      </c>
      <c r="R1144" s="1">
        <v>44956</v>
      </c>
      <c r="S1144" s="1">
        <v>44958</v>
      </c>
      <c r="T1144" s="1">
        <v>44986</v>
      </c>
      <c r="U1144" s="1">
        <v>44958</v>
      </c>
      <c r="V1144" s="5">
        <v>7.7777777777777779E-2</v>
      </c>
      <c r="W1144">
        <v>28</v>
      </c>
      <c r="X1144" s="6">
        <v>0</v>
      </c>
      <c r="Y1144" s="6">
        <v>0</v>
      </c>
      <c r="Z1144" s="6">
        <v>-890.26136565333343</v>
      </c>
      <c r="AA1144" s="6">
        <v>-890.26136565333343</v>
      </c>
      <c r="AB1144">
        <v>0</v>
      </c>
      <c r="AC1144">
        <v>0</v>
      </c>
      <c r="AD1144" s="7">
        <v>461169.12</v>
      </c>
      <c r="AE1144" s="13">
        <v>2.4820000000000002E-2</v>
      </c>
      <c r="AF1144" s="8">
        <v>2.1999999999999999E-2</v>
      </c>
      <c r="AG1144" s="6">
        <v>0</v>
      </c>
      <c r="AH1144" s="6">
        <v>-789.11160533333327</v>
      </c>
      <c r="AI1144" s="9">
        <v>-1679.3729709866666</v>
      </c>
      <c r="AJ1144" t="s">
        <v>6</v>
      </c>
      <c r="AK1144">
        <f t="shared" si="343"/>
        <v>2.4820000000000002</v>
      </c>
      <c r="AL1144" s="8">
        <f t="shared" si="344"/>
        <v>3.4820000000000004E-2</v>
      </c>
      <c r="AM1144" s="35">
        <f t="shared" si="345"/>
        <v>1.4820000000000002E-2</v>
      </c>
      <c r="AN1144" s="4">
        <f t="shared" si="346"/>
        <v>1.4820000000000002E-2</v>
      </c>
      <c r="AO1144" s="36">
        <f t="shared" si="347"/>
        <v>-2038.06006432</v>
      </c>
      <c r="AP1144" s="37">
        <f t="shared" si="334"/>
        <v>-1679.3729709866666</v>
      </c>
      <c r="AQ1144" s="36">
        <f t="shared" si="348"/>
        <v>-1320.6858776533331</v>
      </c>
      <c r="AT1144" s="10"/>
      <c r="BU1144" s="1"/>
      <c r="CC1144" s="11"/>
      <c r="CD1144" s="11"/>
    </row>
    <row r="1145" spans="1:82" ht="15" customHeight="1" x14ac:dyDescent="0.25">
      <c r="A1145">
        <v>50776</v>
      </c>
      <c r="B1145" t="s">
        <v>1113</v>
      </c>
      <c r="C1145" t="s">
        <v>1114</v>
      </c>
      <c r="D1145">
        <v>31661</v>
      </c>
      <c r="E1145" t="s">
        <v>2</v>
      </c>
      <c r="F1145" t="s">
        <v>3</v>
      </c>
      <c r="G1145" t="s">
        <v>4</v>
      </c>
      <c r="H1145" t="s">
        <v>452</v>
      </c>
      <c r="I1145" s="1">
        <v>44956</v>
      </c>
      <c r="J1145" s="1">
        <v>44986</v>
      </c>
      <c r="K1145" s="1">
        <v>45017</v>
      </c>
      <c r="L1145" s="1">
        <v>44986</v>
      </c>
      <c r="M1145" s="2">
        <v>457046.43</v>
      </c>
      <c r="N1145" t="s">
        <v>6</v>
      </c>
      <c r="O1145" t="s">
        <v>7</v>
      </c>
      <c r="P1145" t="s">
        <v>8</v>
      </c>
      <c r="Q1145" s="4">
        <v>2.1999999999999999E-2</v>
      </c>
      <c r="R1145" s="1">
        <v>44956</v>
      </c>
      <c r="S1145" s="1">
        <v>44986</v>
      </c>
      <c r="T1145" s="1">
        <v>45017</v>
      </c>
      <c r="U1145" s="1">
        <v>44986</v>
      </c>
      <c r="V1145" s="5">
        <v>8.611111111111111E-2</v>
      </c>
      <c r="W1145">
        <v>31</v>
      </c>
      <c r="X1145" s="6">
        <v>0</v>
      </c>
      <c r="Y1145" s="6">
        <v>0</v>
      </c>
      <c r="Z1145" s="6">
        <v>-976.83517825166666</v>
      </c>
      <c r="AA1145" s="6">
        <v>-976.83517825166666</v>
      </c>
      <c r="AB1145">
        <v>0</v>
      </c>
      <c r="AC1145">
        <v>0</v>
      </c>
      <c r="AD1145" s="7">
        <v>457046.43</v>
      </c>
      <c r="AE1145" s="13">
        <v>2.4820000000000002E-2</v>
      </c>
      <c r="AF1145" s="8">
        <v>2.1999999999999999E-2</v>
      </c>
      <c r="AG1145" s="6">
        <v>0</v>
      </c>
      <c r="AH1145" s="6">
        <v>-865.84907016666671</v>
      </c>
      <c r="AI1145" s="9">
        <v>-1842.6842484183335</v>
      </c>
      <c r="AJ1145" t="s">
        <v>6</v>
      </c>
      <c r="AK1145">
        <f t="shared" si="343"/>
        <v>2.4820000000000002</v>
      </c>
      <c r="AL1145" s="8">
        <f t="shared" si="344"/>
        <v>3.4820000000000004E-2</v>
      </c>
      <c r="AM1145" s="35">
        <f t="shared" si="345"/>
        <v>1.4820000000000002E-2</v>
      </c>
      <c r="AN1145" s="4">
        <f t="shared" si="346"/>
        <v>1.4820000000000002E-2</v>
      </c>
      <c r="AO1145" s="36">
        <f t="shared" si="347"/>
        <v>-2236.2520075850002</v>
      </c>
      <c r="AP1145" s="37">
        <f t="shared" si="334"/>
        <v>-1842.6842484183335</v>
      </c>
      <c r="AQ1145" s="36">
        <f t="shared" si="348"/>
        <v>-1449.1164892516665</v>
      </c>
      <c r="AT1145" s="10"/>
      <c r="BU1145" s="1"/>
      <c r="CC1145" s="11"/>
      <c r="CD1145" s="11"/>
    </row>
    <row r="1146" spans="1:82" ht="15" customHeight="1" x14ac:dyDescent="0.25">
      <c r="A1146">
        <v>50777</v>
      </c>
      <c r="B1146" t="s">
        <v>1113</v>
      </c>
      <c r="C1146" t="s">
        <v>1114</v>
      </c>
      <c r="D1146">
        <v>31661</v>
      </c>
      <c r="E1146" t="s">
        <v>2</v>
      </c>
      <c r="F1146" t="s">
        <v>3</v>
      </c>
      <c r="G1146" t="s">
        <v>4</v>
      </c>
      <c r="H1146" t="s">
        <v>452</v>
      </c>
      <c r="I1146" s="1">
        <v>44956</v>
      </c>
      <c r="J1146" s="1">
        <v>45017</v>
      </c>
      <c r="K1146" s="1">
        <v>45047</v>
      </c>
      <c r="L1146" s="1">
        <v>45017</v>
      </c>
      <c r="M1146" s="2">
        <v>452915.83</v>
      </c>
      <c r="N1146" t="s">
        <v>6</v>
      </c>
      <c r="O1146" t="s">
        <v>7</v>
      </c>
      <c r="P1146" t="s">
        <v>8</v>
      </c>
      <c r="Q1146" s="4">
        <v>2.1999999999999999E-2</v>
      </c>
      <c r="R1146" s="1">
        <v>44956</v>
      </c>
      <c r="S1146" s="1">
        <v>45017</v>
      </c>
      <c r="T1146" s="1">
        <v>45047</v>
      </c>
      <c r="U1146" s="1">
        <v>45017</v>
      </c>
      <c r="V1146" s="5">
        <v>8.3333333333333329E-2</v>
      </c>
      <c r="W1146">
        <v>30</v>
      </c>
      <c r="X1146" s="6">
        <v>0</v>
      </c>
      <c r="Y1146" s="6">
        <v>0</v>
      </c>
      <c r="Z1146" s="6">
        <v>-936.78090838333333</v>
      </c>
      <c r="AA1146" s="6">
        <v>-936.78090838333333</v>
      </c>
      <c r="AB1146">
        <v>0</v>
      </c>
      <c r="AC1146">
        <v>0</v>
      </c>
      <c r="AD1146" s="7">
        <v>452915.83</v>
      </c>
      <c r="AE1146" s="13">
        <v>2.4820000000000002E-2</v>
      </c>
      <c r="AF1146" s="8">
        <v>2.1999999999999999E-2</v>
      </c>
      <c r="AG1146" s="6">
        <v>0</v>
      </c>
      <c r="AH1146" s="6">
        <v>-830.34568833333333</v>
      </c>
      <c r="AI1146" s="9">
        <v>-1767.1265967166667</v>
      </c>
      <c r="AJ1146" t="s">
        <v>6</v>
      </c>
      <c r="AK1146">
        <f t="shared" si="343"/>
        <v>2.4820000000000002</v>
      </c>
      <c r="AL1146" s="8">
        <f t="shared" si="344"/>
        <v>3.4820000000000004E-2</v>
      </c>
      <c r="AM1146" s="35">
        <f t="shared" si="345"/>
        <v>1.4820000000000002E-2</v>
      </c>
      <c r="AN1146" s="4">
        <f t="shared" si="346"/>
        <v>1.4820000000000002E-2</v>
      </c>
      <c r="AO1146" s="36">
        <f t="shared" si="347"/>
        <v>-2144.5564550500003</v>
      </c>
      <c r="AP1146" s="37">
        <f t="shared" si="334"/>
        <v>-1767.1265967166667</v>
      </c>
      <c r="AQ1146" s="36">
        <f t="shared" si="348"/>
        <v>-1389.6967383833335</v>
      </c>
      <c r="AT1146" s="10"/>
      <c r="BU1146" s="1"/>
      <c r="CC1146" s="11"/>
      <c r="CD1146" s="11"/>
    </row>
    <row r="1147" spans="1:82" ht="15" customHeight="1" x14ac:dyDescent="0.25">
      <c r="A1147">
        <v>50778</v>
      </c>
      <c r="B1147" t="s">
        <v>1113</v>
      </c>
      <c r="C1147" t="s">
        <v>1114</v>
      </c>
      <c r="D1147">
        <v>31661</v>
      </c>
      <c r="E1147" t="s">
        <v>2</v>
      </c>
      <c r="F1147" t="s">
        <v>3</v>
      </c>
      <c r="G1147" t="s">
        <v>4</v>
      </c>
      <c r="H1147" t="s">
        <v>452</v>
      </c>
      <c r="I1147" s="1">
        <v>45043</v>
      </c>
      <c r="J1147" s="1">
        <v>45047</v>
      </c>
      <c r="K1147" s="1">
        <v>45078</v>
      </c>
      <c r="L1147" s="1">
        <v>45047</v>
      </c>
      <c r="M1147" s="2">
        <v>448777.32</v>
      </c>
      <c r="N1147" t="s">
        <v>6</v>
      </c>
      <c r="O1147" t="s">
        <v>7</v>
      </c>
      <c r="P1147" t="s">
        <v>8</v>
      </c>
      <c r="Q1147" s="4">
        <v>2.1999999999999999E-2</v>
      </c>
      <c r="R1147" s="1">
        <v>45043</v>
      </c>
      <c r="S1147" s="1">
        <v>45047</v>
      </c>
      <c r="T1147" s="1">
        <v>45078</v>
      </c>
      <c r="U1147" s="1">
        <v>45047</v>
      </c>
      <c r="V1147" s="5">
        <v>8.611111111111111E-2</v>
      </c>
      <c r="W1147">
        <v>31</v>
      </c>
      <c r="X1147" s="6">
        <v>0</v>
      </c>
      <c r="Y1147" s="6">
        <v>0</v>
      </c>
      <c r="Z1147" s="6">
        <v>-1255.9531941666669</v>
      </c>
      <c r="AA1147" s="6">
        <v>-1255.9531941666669</v>
      </c>
      <c r="AB1147">
        <v>0</v>
      </c>
      <c r="AC1147">
        <v>0</v>
      </c>
      <c r="AD1147" s="7">
        <v>448777.32</v>
      </c>
      <c r="AE1147" s="13">
        <v>3.2500000000000001E-2</v>
      </c>
      <c r="AF1147" s="8">
        <v>2.1999999999999999E-2</v>
      </c>
      <c r="AG1147" s="6">
        <v>0</v>
      </c>
      <c r="AH1147" s="6">
        <v>-850.1837006666666</v>
      </c>
      <c r="AI1147" s="9">
        <v>-2106.1368948333334</v>
      </c>
      <c r="AJ1147" t="s">
        <v>6</v>
      </c>
      <c r="AK1147">
        <f t="shared" si="343"/>
        <v>3.25</v>
      </c>
      <c r="AL1147" s="8">
        <f t="shared" si="344"/>
        <v>4.2500000000000003E-2</v>
      </c>
      <c r="AM1147" s="35">
        <f t="shared" si="345"/>
        <v>2.2499999999999999E-2</v>
      </c>
      <c r="AN1147" s="4">
        <f t="shared" si="346"/>
        <v>2.2499999999999999E-2</v>
      </c>
      <c r="AO1147" s="36">
        <f t="shared" si="347"/>
        <v>-2492.5840315</v>
      </c>
      <c r="AP1147" s="37">
        <f t="shared" si="334"/>
        <v>-2106.1368948333334</v>
      </c>
      <c r="AQ1147" s="36">
        <f t="shared" si="348"/>
        <v>-1719.6897581666667</v>
      </c>
      <c r="AT1147" s="10"/>
      <c r="BU1147" s="1"/>
      <c r="CC1147" s="11"/>
      <c r="CD1147" s="11"/>
    </row>
    <row r="1148" spans="1:82" ht="15" customHeight="1" x14ac:dyDescent="0.25">
      <c r="A1148">
        <v>52296</v>
      </c>
      <c r="B1148" t="s">
        <v>1570</v>
      </c>
      <c r="C1148" t="s">
        <v>1571</v>
      </c>
      <c r="D1148">
        <v>31664</v>
      </c>
      <c r="E1148" t="s">
        <v>127</v>
      </c>
      <c r="F1148" t="s">
        <v>3</v>
      </c>
      <c r="G1148" t="s">
        <v>4</v>
      </c>
      <c r="H1148" t="s">
        <v>1572</v>
      </c>
      <c r="I1148" s="1"/>
      <c r="J1148" s="1">
        <v>44927</v>
      </c>
      <c r="K1148" s="1">
        <v>44958</v>
      </c>
      <c r="L1148" s="1">
        <v>44927</v>
      </c>
      <c r="M1148" s="2">
        <v>1710.4</v>
      </c>
      <c r="N1148" t="s">
        <v>6</v>
      </c>
      <c r="O1148">
        <v>6.1199999999999997E-2</v>
      </c>
      <c r="P1148" t="s">
        <v>8</v>
      </c>
      <c r="Q1148" s="4"/>
      <c r="R1148" s="1">
        <v>44927</v>
      </c>
      <c r="S1148" s="1">
        <v>44927</v>
      </c>
      <c r="T1148" s="1">
        <v>44958</v>
      </c>
      <c r="U1148" s="1">
        <v>44927</v>
      </c>
      <c r="V1148" s="5">
        <v>8.611111111111111E-2</v>
      </c>
      <c r="W1148">
        <v>31</v>
      </c>
      <c r="X1148" s="6">
        <v>0</v>
      </c>
      <c r="Y1148" s="6">
        <v>0</v>
      </c>
      <c r="Z1148" s="6">
        <v>-9.0138079999999992</v>
      </c>
      <c r="AA1148" s="6">
        <v>-9.0138079999999992</v>
      </c>
      <c r="AB1148">
        <v>0</v>
      </c>
      <c r="AC1148">
        <v>0</v>
      </c>
      <c r="AD1148" s="7">
        <v>1710.4</v>
      </c>
      <c r="AE1148" s="13">
        <v>6.1199999999999997E-2</v>
      </c>
      <c r="AF1148" s="8">
        <v>0</v>
      </c>
      <c r="AG1148" s="6">
        <v>0</v>
      </c>
      <c r="AH1148" s="6">
        <v>0</v>
      </c>
      <c r="AI1148" s="9">
        <v>-9.0138079999999992</v>
      </c>
      <c r="AJ1148" t="s">
        <v>6</v>
      </c>
      <c r="AO1148" s="9">
        <f t="shared" ref="AO1148:AO1180" si="349">AI1148</f>
        <v>-9.0138079999999992</v>
      </c>
      <c r="AP1148" s="37">
        <f t="shared" si="334"/>
        <v>-9.0138079999999992</v>
      </c>
      <c r="AQ1148" s="9">
        <f t="shared" ref="AQ1148:AQ1180" si="350">AI1148</f>
        <v>-9.0138079999999992</v>
      </c>
      <c r="AT1148" s="10"/>
      <c r="BU1148" s="1"/>
      <c r="CC1148" s="11"/>
      <c r="CD1148" s="11"/>
    </row>
    <row r="1149" spans="1:82" ht="15" customHeight="1" x14ac:dyDescent="0.25">
      <c r="A1149">
        <v>52297</v>
      </c>
      <c r="B1149" t="s">
        <v>1570</v>
      </c>
      <c r="C1149" t="s">
        <v>1571</v>
      </c>
      <c r="D1149">
        <v>31664</v>
      </c>
      <c r="E1149" t="s">
        <v>127</v>
      </c>
      <c r="F1149" t="s">
        <v>3</v>
      </c>
      <c r="G1149" t="s">
        <v>4</v>
      </c>
      <c r="H1149" t="s">
        <v>1572</v>
      </c>
      <c r="I1149" s="1"/>
      <c r="J1149" s="1">
        <v>44958</v>
      </c>
      <c r="K1149" s="1">
        <v>44986</v>
      </c>
      <c r="L1149" s="1">
        <v>44958</v>
      </c>
      <c r="M1149" s="2">
        <v>1143.0899999999999</v>
      </c>
      <c r="N1149" t="s">
        <v>6</v>
      </c>
      <c r="O1149">
        <v>6.1199999999999997E-2</v>
      </c>
      <c r="P1149" t="s">
        <v>8</v>
      </c>
      <c r="Q1149" s="4"/>
      <c r="R1149" s="1">
        <v>44958</v>
      </c>
      <c r="S1149" s="1">
        <v>44958</v>
      </c>
      <c r="T1149" s="1">
        <v>44986</v>
      </c>
      <c r="U1149" s="1">
        <v>44958</v>
      </c>
      <c r="V1149" s="5">
        <v>7.7777777777777779E-2</v>
      </c>
      <c r="W1149">
        <v>28</v>
      </c>
      <c r="X1149" s="6">
        <v>0</v>
      </c>
      <c r="Y1149" s="6">
        <v>0</v>
      </c>
      <c r="Z1149" s="6">
        <v>-5.4411083999999992</v>
      </c>
      <c r="AA1149" s="6">
        <v>-5.4411083999999992</v>
      </c>
      <c r="AB1149">
        <v>0</v>
      </c>
      <c r="AC1149">
        <v>0</v>
      </c>
      <c r="AD1149" s="7">
        <v>1143.0899999999999</v>
      </c>
      <c r="AE1149" s="13">
        <v>6.1199999999999997E-2</v>
      </c>
      <c r="AF1149" s="8">
        <v>0</v>
      </c>
      <c r="AG1149" s="6">
        <v>0</v>
      </c>
      <c r="AH1149" s="6">
        <v>0</v>
      </c>
      <c r="AI1149" s="9">
        <v>-5.4411083999999992</v>
      </c>
      <c r="AJ1149" t="s">
        <v>6</v>
      </c>
      <c r="AO1149" s="9">
        <f t="shared" si="349"/>
        <v>-5.4411083999999992</v>
      </c>
      <c r="AP1149" s="37">
        <f t="shared" si="334"/>
        <v>-5.4411083999999992</v>
      </c>
      <c r="AQ1149" s="9">
        <f t="shared" si="350"/>
        <v>-5.4411083999999992</v>
      </c>
      <c r="AT1149" s="10"/>
      <c r="BU1149" s="1"/>
      <c r="CC1149" s="11"/>
      <c r="CD1149" s="11"/>
    </row>
    <row r="1150" spans="1:82" ht="15" customHeight="1" x14ac:dyDescent="0.25">
      <c r="A1150">
        <v>52298</v>
      </c>
      <c r="B1150" t="s">
        <v>1570</v>
      </c>
      <c r="C1150" t="s">
        <v>1571</v>
      </c>
      <c r="D1150">
        <v>31664</v>
      </c>
      <c r="E1150" t="s">
        <v>127</v>
      </c>
      <c r="F1150" t="s">
        <v>3</v>
      </c>
      <c r="G1150" t="s">
        <v>4</v>
      </c>
      <c r="H1150" t="s">
        <v>1572</v>
      </c>
      <c r="I1150" s="1"/>
      <c r="J1150" s="1">
        <v>44986</v>
      </c>
      <c r="K1150" s="1">
        <v>45017</v>
      </c>
      <c r="L1150" s="1">
        <v>44986</v>
      </c>
      <c r="M1150" s="2">
        <v>572.96</v>
      </c>
      <c r="N1150" t="s">
        <v>6</v>
      </c>
      <c r="O1150">
        <v>6.1199999999999997E-2</v>
      </c>
      <c r="P1150" t="s">
        <v>8</v>
      </c>
      <c r="Q1150" s="4"/>
      <c r="R1150" s="1">
        <v>44986</v>
      </c>
      <c r="S1150" s="1">
        <v>44986</v>
      </c>
      <c r="T1150" s="1">
        <v>45017</v>
      </c>
      <c r="U1150" s="1">
        <v>44986</v>
      </c>
      <c r="V1150" s="5">
        <v>8.611111111111111E-2</v>
      </c>
      <c r="W1150">
        <v>31</v>
      </c>
      <c r="X1150" s="6">
        <v>0</v>
      </c>
      <c r="Y1150" s="6">
        <v>0</v>
      </c>
      <c r="Z1150" s="6">
        <v>-3.0194991999999998</v>
      </c>
      <c r="AA1150" s="6">
        <v>-3.0194991999999998</v>
      </c>
      <c r="AB1150">
        <v>0</v>
      </c>
      <c r="AC1150">
        <v>0</v>
      </c>
      <c r="AD1150" s="7">
        <v>572.96</v>
      </c>
      <c r="AE1150" s="13">
        <v>6.1199999999999997E-2</v>
      </c>
      <c r="AF1150" s="8">
        <v>0</v>
      </c>
      <c r="AG1150" s="6">
        <v>0</v>
      </c>
      <c r="AH1150" s="6">
        <v>0</v>
      </c>
      <c r="AI1150" s="9">
        <v>-3.0194991999999998</v>
      </c>
      <c r="AJ1150" t="s">
        <v>6</v>
      </c>
      <c r="AO1150" s="9">
        <f t="shared" si="349"/>
        <v>-3.0194991999999998</v>
      </c>
      <c r="AP1150" s="37">
        <f t="shared" si="334"/>
        <v>-3.0194991999999998</v>
      </c>
      <c r="AQ1150" s="9">
        <f t="shared" si="350"/>
        <v>-3.0194991999999998</v>
      </c>
      <c r="AT1150" s="10"/>
      <c r="BU1150" s="1"/>
      <c r="CC1150" s="11"/>
      <c r="CD1150" s="11"/>
    </row>
    <row r="1151" spans="1:82" ht="15" customHeight="1" x14ac:dyDescent="0.25">
      <c r="A1151">
        <v>52837</v>
      </c>
      <c r="B1151" t="s">
        <v>1573</v>
      </c>
      <c r="C1151" t="s">
        <v>1574</v>
      </c>
      <c r="D1151">
        <v>31670</v>
      </c>
      <c r="E1151" t="s">
        <v>127</v>
      </c>
      <c r="F1151" t="s">
        <v>3</v>
      </c>
      <c r="G1151" t="s">
        <v>4</v>
      </c>
      <c r="H1151" t="s">
        <v>1569</v>
      </c>
      <c r="I1151" s="1"/>
      <c r="J1151" s="1">
        <v>44927</v>
      </c>
      <c r="K1151" s="1">
        <v>44958</v>
      </c>
      <c r="L1151" s="1">
        <v>44927</v>
      </c>
      <c r="M1151" s="2">
        <v>2324.15</v>
      </c>
      <c r="N1151" t="s">
        <v>6</v>
      </c>
      <c r="O1151">
        <v>4.4200000000000003E-2</v>
      </c>
      <c r="P1151" t="s">
        <v>8</v>
      </c>
      <c r="Q1151" s="4"/>
      <c r="R1151" s="1">
        <v>44927</v>
      </c>
      <c r="S1151" s="1">
        <v>44927</v>
      </c>
      <c r="T1151" s="1">
        <v>44958</v>
      </c>
      <c r="U1151" s="1">
        <v>44927</v>
      </c>
      <c r="V1151" s="5">
        <v>8.611111111111111E-2</v>
      </c>
      <c r="W1151">
        <v>31</v>
      </c>
      <c r="X1151" s="6">
        <v>0</v>
      </c>
      <c r="Y1151" s="6">
        <v>0</v>
      </c>
      <c r="Z1151" s="6">
        <v>-8.8459731388888905</v>
      </c>
      <c r="AA1151" s="6">
        <v>-8.8459731388888905</v>
      </c>
      <c r="AB1151">
        <v>0</v>
      </c>
      <c r="AC1151">
        <v>0</v>
      </c>
      <c r="AD1151" s="7">
        <v>2324.15</v>
      </c>
      <c r="AE1151" s="13">
        <v>4.4200000000000003E-2</v>
      </c>
      <c r="AF1151" s="8">
        <v>0</v>
      </c>
      <c r="AG1151" s="6">
        <v>0</v>
      </c>
      <c r="AH1151" s="6">
        <v>0</v>
      </c>
      <c r="AI1151" s="9">
        <v>-8.8459731388888905</v>
      </c>
      <c r="AJ1151" t="s">
        <v>6</v>
      </c>
      <c r="AO1151" s="9">
        <f t="shared" si="349"/>
        <v>-8.8459731388888905</v>
      </c>
      <c r="AP1151" s="37">
        <f t="shared" si="334"/>
        <v>-8.8459731388888905</v>
      </c>
      <c r="AQ1151" s="9">
        <f t="shared" si="350"/>
        <v>-8.8459731388888905</v>
      </c>
      <c r="AT1151" s="10"/>
      <c r="BU1151" s="1"/>
      <c r="CC1151" s="11"/>
      <c r="CD1151" s="11"/>
    </row>
    <row r="1152" spans="1:82" ht="15" customHeight="1" x14ac:dyDescent="0.25">
      <c r="A1152">
        <v>52928</v>
      </c>
      <c r="B1152" t="s">
        <v>1115</v>
      </c>
      <c r="C1152" t="s">
        <v>1116</v>
      </c>
      <c r="D1152">
        <v>31671</v>
      </c>
      <c r="E1152" t="s">
        <v>127</v>
      </c>
      <c r="F1152" t="s">
        <v>3</v>
      </c>
      <c r="G1152" t="s">
        <v>4</v>
      </c>
      <c r="H1152" t="s">
        <v>1117</v>
      </c>
      <c r="I1152" s="1"/>
      <c r="J1152" s="1">
        <v>44927</v>
      </c>
      <c r="K1152" s="1">
        <v>44958</v>
      </c>
      <c r="L1152" s="1">
        <v>44958</v>
      </c>
      <c r="M1152" s="2">
        <v>59501.04</v>
      </c>
      <c r="N1152" t="s">
        <v>6</v>
      </c>
      <c r="O1152">
        <v>4.1799999999999997E-2</v>
      </c>
      <c r="P1152" t="s">
        <v>8</v>
      </c>
      <c r="Q1152" s="4"/>
      <c r="R1152" s="1">
        <v>44958</v>
      </c>
      <c r="S1152" s="1">
        <v>44927</v>
      </c>
      <c r="T1152" s="1">
        <v>44958</v>
      </c>
      <c r="U1152" s="1">
        <v>44958</v>
      </c>
      <c r="V1152" s="5">
        <v>8.611111111111111E-2</v>
      </c>
      <c r="W1152">
        <v>31</v>
      </c>
      <c r="X1152" s="6">
        <v>0</v>
      </c>
      <c r="Y1152" s="6">
        <v>0</v>
      </c>
      <c r="Z1152" s="6">
        <v>-214.17068786666664</v>
      </c>
      <c r="AA1152" s="6">
        <v>-214.17068786666664</v>
      </c>
      <c r="AB1152">
        <v>0</v>
      </c>
      <c r="AC1152">
        <v>0</v>
      </c>
      <c r="AD1152" s="7">
        <v>59501.04</v>
      </c>
      <c r="AE1152" s="13">
        <v>4.1799999999999997E-2</v>
      </c>
      <c r="AF1152" s="8">
        <v>0</v>
      </c>
      <c r="AG1152" s="6">
        <v>0</v>
      </c>
      <c r="AH1152" s="6">
        <v>0</v>
      </c>
      <c r="AI1152" s="9">
        <v>-214.17068786666664</v>
      </c>
      <c r="AJ1152" t="s">
        <v>6</v>
      </c>
      <c r="AO1152" s="9">
        <f t="shared" si="349"/>
        <v>-214.17068786666664</v>
      </c>
      <c r="AP1152" s="37">
        <f t="shared" si="334"/>
        <v>-214.17068786666664</v>
      </c>
      <c r="AQ1152" s="9">
        <f t="shared" si="350"/>
        <v>-214.17068786666664</v>
      </c>
      <c r="AT1152" s="10"/>
      <c r="BU1152" s="1"/>
      <c r="CC1152" s="11"/>
      <c r="CD1152" s="11"/>
    </row>
    <row r="1153" spans="1:82" ht="15" customHeight="1" x14ac:dyDescent="0.25">
      <c r="A1153">
        <v>52929</v>
      </c>
      <c r="B1153" t="s">
        <v>1115</v>
      </c>
      <c r="C1153" t="s">
        <v>1116</v>
      </c>
      <c r="D1153">
        <v>31671</v>
      </c>
      <c r="E1153" t="s">
        <v>127</v>
      </c>
      <c r="F1153" t="s">
        <v>3</v>
      </c>
      <c r="G1153" t="s">
        <v>4</v>
      </c>
      <c r="H1153" t="s">
        <v>1117</v>
      </c>
      <c r="I1153" s="1"/>
      <c r="J1153" s="1">
        <v>44958</v>
      </c>
      <c r="K1153" s="1">
        <v>44986</v>
      </c>
      <c r="L1153" s="1">
        <v>44986</v>
      </c>
      <c r="M1153" s="2">
        <v>56895.360000000001</v>
      </c>
      <c r="N1153" t="s">
        <v>6</v>
      </c>
      <c r="O1153">
        <v>4.1799999999999997E-2</v>
      </c>
      <c r="P1153" t="s">
        <v>8</v>
      </c>
      <c r="Q1153" s="4"/>
      <c r="R1153" s="1">
        <v>44986</v>
      </c>
      <c r="S1153" s="1">
        <v>44958</v>
      </c>
      <c r="T1153" s="1">
        <v>44986</v>
      </c>
      <c r="U1153" s="1">
        <v>44986</v>
      </c>
      <c r="V1153" s="5">
        <v>7.7777777777777779E-2</v>
      </c>
      <c r="W1153">
        <v>28</v>
      </c>
      <c r="X1153" s="6">
        <v>0</v>
      </c>
      <c r="Y1153" s="6">
        <v>0</v>
      </c>
      <c r="Z1153" s="6">
        <v>-184.97313706666668</v>
      </c>
      <c r="AA1153" s="6">
        <v>-184.97313706666668</v>
      </c>
      <c r="AB1153">
        <v>0</v>
      </c>
      <c r="AC1153">
        <v>0</v>
      </c>
      <c r="AD1153" s="7">
        <v>56895.360000000001</v>
      </c>
      <c r="AE1153" s="13">
        <v>4.1799999999999997E-2</v>
      </c>
      <c r="AF1153" s="8">
        <v>0</v>
      </c>
      <c r="AG1153" s="6">
        <v>0</v>
      </c>
      <c r="AH1153" s="6">
        <v>0</v>
      </c>
      <c r="AI1153" s="9">
        <v>-184.97313706666668</v>
      </c>
      <c r="AJ1153" t="s">
        <v>6</v>
      </c>
      <c r="AO1153" s="9">
        <f t="shared" si="349"/>
        <v>-184.97313706666668</v>
      </c>
      <c r="AP1153" s="37">
        <f t="shared" si="334"/>
        <v>-184.97313706666668</v>
      </c>
      <c r="AQ1153" s="9">
        <f t="shared" si="350"/>
        <v>-184.97313706666668</v>
      </c>
      <c r="AT1153" s="10"/>
      <c r="BU1153" s="1"/>
      <c r="CC1153" s="11"/>
      <c r="CD1153" s="11"/>
    </row>
    <row r="1154" spans="1:82" ht="15" customHeight="1" x14ac:dyDescent="0.25">
      <c r="A1154">
        <v>52930</v>
      </c>
      <c r="B1154" t="s">
        <v>1115</v>
      </c>
      <c r="C1154" t="s">
        <v>1116</v>
      </c>
      <c r="D1154">
        <v>31671</v>
      </c>
      <c r="E1154" t="s">
        <v>127</v>
      </c>
      <c r="F1154" t="s">
        <v>3</v>
      </c>
      <c r="G1154" t="s">
        <v>4</v>
      </c>
      <c r="H1154" t="s">
        <v>1117</v>
      </c>
      <c r="I1154" s="1"/>
      <c r="J1154" s="1">
        <v>44986</v>
      </c>
      <c r="K1154" s="1">
        <v>45017</v>
      </c>
      <c r="L1154" s="1">
        <v>45017</v>
      </c>
      <c r="M1154" s="2">
        <v>54280.480000000003</v>
      </c>
      <c r="N1154" t="s">
        <v>6</v>
      </c>
      <c r="O1154">
        <v>4.1799999999999997E-2</v>
      </c>
      <c r="P1154" t="s">
        <v>8</v>
      </c>
      <c r="Q1154" s="4"/>
      <c r="R1154" s="1">
        <v>45017</v>
      </c>
      <c r="S1154" s="1">
        <v>44986</v>
      </c>
      <c r="T1154" s="1">
        <v>45017</v>
      </c>
      <c r="U1154" s="1">
        <v>45017</v>
      </c>
      <c r="V1154" s="5">
        <v>8.611111111111111E-2</v>
      </c>
      <c r="W1154">
        <v>31</v>
      </c>
      <c r="X1154" s="6">
        <v>0</v>
      </c>
      <c r="Y1154" s="6">
        <v>0</v>
      </c>
      <c r="Z1154" s="6">
        <v>-195.37957217777776</v>
      </c>
      <c r="AA1154" s="6">
        <v>-195.37957217777776</v>
      </c>
      <c r="AB1154">
        <v>0</v>
      </c>
      <c r="AC1154">
        <v>0</v>
      </c>
      <c r="AD1154" s="7">
        <v>54280.480000000003</v>
      </c>
      <c r="AE1154" s="13">
        <v>4.1799999999999997E-2</v>
      </c>
      <c r="AF1154" s="8">
        <v>0</v>
      </c>
      <c r="AG1154" s="6">
        <v>0</v>
      </c>
      <c r="AH1154" s="6">
        <v>0</v>
      </c>
      <c r="AI1154" s="9">
        <v>-195.37957217777776</v>
      </c>
      <c r="AJ1154" t="s">
        <v>6</v>
      </c>
      <c r="AO1154" s="9">
        <f t="shared" si="349"/>
        <v>-195.37957217777776</v>
      </c>
      <c r="AP1154" s="37">
        <f t="shared" si="334"/>
        <v>-195.37957217777776</v>
      </c>
      <c r="AQ1154" s="9">
        <f t="shared" si="350"/>
        <v>-195.37957217777776</v>
      </c>
      <c r="AT1154" s="10"/>
      <c r="BU1154" s="1"/>
      <c r="CC1154" s="11"/>
      <c r="CD1154" s="11"/>
    </row>
    <row r="1155" spans="1:82" ht="15" customHeight="1" x14ac:dyDescent="0.25">
      <c r="A1155">
        <v>52931</v>
      </c>
      <c r="B1155" t="s">
        <v>1115</v>
      </c>
      <c r="C1155" t="s">
        <v>1116</v>
      </c>
      <c r="D1155">
        <v>31671</v>
      </c>
      <c r="E1155" t="s">
        <v>127</v>
      </c>
      <c r="F1155" t="s">
        <v>3</v>
      </c>
      <c r="G1155" t="s">
        <v>4</v>
      </c>
      <c r="H1155" t="s">
        <v>1117</v>
      </c>
      <c r="I1155" s="1"/>
      <c r="J1155" s="1">
        <v>45017</v>
      </c>
      <c r="K1155" s="1">
        <v>45047</v>
      </c>
      <c r="L1155" s="1">
        <v>45047</v>
      </c>
      <c r="M1155" s="2">
        <v>51656.37</v>
      </c>
      <c r="N1155" t="s">
        <v>6</v>
      </c>
      <c r="O1155">
        <v>4.1799999999999997E-2</v>
      </c>
      <c r="P1155" t="s">
        <v>8</v>
      </c>
      <c r="Q1155" s="4"/>
      <c r="R1155" s="1">
        <v>45047</v>
      </c>
      <c r="S1155" s="1">
        <v>45017</v>
      </c>
      <c r="T1155" s="1">
        <v>45047</v>
      </c>
      <c r="U1155" s="1">
        <v>45047</v>
      </c>
      <c r="V1155" s="5">
        <v>8.3333333333333329E-2</v>
      </c>
      <c r="W1155">
        <v>30</v>
      </c>
      <c r="X1155" s="6">
        <v>0</v>
      </c>
      <c r="Y1155" s="6">
        <v>0</v>
      </c>
      <c r="Z1155" s="6">
        <v>-179.93635549999999</v>
      </c>
      <c r="AA1155" s="6">
        <v>-179.93635549999999</v>
      </c>
      <c r="AB1155">
        <v>0</v>
      </c>
      <c r="AC1155">
        <v>0</v>
      </c>
      <c r="AD1155" s="7">
        <v>51656.37</v>
      </c>
      <c r="AE1155" s="13">
        <v>4.1799999999999997E-2</v>
      </c>
      <c r="AF1155" s="8">
        <v>0</v>
      </c>
      <c r="AG1155" s="6">
        <v>0</v>
      </c>
      <c r="AH1155" s="6">
        <v>0</v>
      </c>
      <c r="AI1155" s="9">
        <v>-179.93635549999999</v>
      </c>
      <c r="AJ1155" t="s">
        <v>6</v>
      </c>
      <c r="AO1155" s="9">
        <f t="shared" si="349"/>
        <v>-179.93635549999999</v>
      </c>
      <c r="AP1155" s="37">
        <f t="shared" ref="AP1155:AP1218" si="351">AI1155</f>
        <v>-179.93635549999999</v>
      </c>
      <c r="AQ1155" s="9">
        <f t="shared" si="350"/>
        <v>-179.93635549999999</v>
      </c>
      <c r="AT1155" s="10"/>
      <c r="BU1155" s="1"/>
      <c r="CC1155" s="11"/>
      <c r="CD1155" s="11"/>
    </row>
    <row r="1156" spans="1:82" ht="15" customHeight="1" x14ac:dyDescent="0.25">
      <c r="A1156">
        <v>52932</v>
      </c>
      <c r="B1156" t="s">
        <v>1115</v>
      </c>
      <c r="C1156" t="s">
        <v>1116</v>
      </c>
      <c r="D1156">
        <v>31671</v>
      </c>
      <c r="E1156" t="s">
        <v>127</v>
      </c>
      <c r="F1156" t="s">
        <v>3</v>
      </c>
      <c r="G1156" t="s">
        <v>4</v>
      </c>
      <c r="H1156" t="s">
        <v>1117</v>
      </c>
      <c r="I1156" s="1"/>
      <c r="J1156" s="1">
        <v>45047</v>
      </c>
      <c r="K1156" s="1">
        <v>45078</v>
      </c>
      <c r="L1156" s="1">
        <v>45078</v>
      </c>
      <c r="M1156" s="2">
        <v>49022.99</v>
      </c>
      <c r="N1156" t="s">
        <v>6</v>
      </c>
      <c r="O1156">
        <v>4.1799999999999997E-2</v>
      </c>
      <c r="P1156" t="s">
        <v>8</v>
      </c>
      <c r="Q1156" s="4"/>
      <c r="R1156" s="1">
        <v>45078</v>
      </c>
      <c r="S1156" s="1">
        <v>45047</v>
      </c>
      <c r="T1156" s="1">
        <v>45078</v>
      </c>
      <c r="U1156" s="1">
        <v>45078</v>
      </c>
      <c r="V1156" s="5">
        <v>8.611111111111111E-2</v>
      </c>
      <c r="W1156">
        <v>31</v>
      </c>
      <c r="X1156" s="6">
        <v>0</v>
      </c>
      <c r="Y1156" s="6">
        <v>0</v>
      </c>
      <c r="Z1156" s="6">
        <v>-176.45552900555555</v>
      </c>
      <c r="AA1156" s="6">
        <v>-176.45552900555555</v>
      </c>
      <c r="AB1156">
        <v>0</v>
      </c>
      <c r="AC1156">
        <v>0</v>
      </c>
      <c r="AD1156" s="7">
        <v>49022.99</v>
      </c>
      <c r="AE1156" s="13">
        <v>4.1799999999999997E-2</v>
      </c>
      <c r="AF1156" s="8">
        <v>0</v>
      </c>
      <c r="AG1156" s="6">
        <v>0</v>
      </c>
      <c r="AH1156" s="6">
        <v>0</v>
      </c>
      <c r="AI1156" s="9">
        <v>-176.45552900555555</v>
      </c>
      <c r="AJ1156" t="s">
        <v>6</v>
      </c>
      <c r="AO1156" s="9">
        <f t="shared" si="349"/>
        <v>-176.45552900555555</v>
      </c>
      <c r="AP1156" s="37">
        <f t="shared" si="351"/>
        <v>-176.45552900555555</v>
      </c>
      <c r="AQ1156" s="9">
        <f t="shared" si="350"/>
        <v>-176.45552900555555</v>
      </c>
      <c r="AT1156" s="10"/>
      <c r="BU1156" s="1"/>
      <c r="CC1156" s="11"/>
      <c r="CD1156" s="11"/>
    </row>
    <row r="1157" spans="1:82" ht="15" customHeight="1" x14ac:dyDescent="0.25">
      <c r="A1157">
        <v>52415</v>
      </c>
      <c r="B1157" t="s">
        <v>1118</v>
      </c>
      <c r="C1157" t="s">
        <v>1119</v>
      </c>
      <c r="D1157">
        <v>31675</v>
      </c>
      <c r="E1157" t="s">
        <v>127</v>
      </c>
      <c r="F1157" t="s">
        <v>3</v>
      </c>
      <c r="G1157" t="s">
        <v>4</v>
      </c>
      <c r="H1157" t="s">
        <v>1120</v>
      </c>
      <c r="I1157" s="1"/>
      <c r="J1157" s="1">
        <v>44941</v>
      </c>
      <c r="K1157" s="1">
        <v>44972</v>
      </c>
      <c r="L1157" s="1">
        <v>44941</v>
      </c>
      <c r="M1157" s="2">
        <v>128756.93</v>
      </c>
      <c r="N1157" t="s">
        <v>6</v>
      </c>
      <c r="O1157">
        <v>3.7100000000000001E-2</v>
      </c>
      <c r="P1157" t="s">
        <v>8</v>
      </c>
      <c r="Q1157" s="4"/>
      <c r="R1157" s="1">
        <v>44941</v>
      </c>
      <c r="S1157" s="1">
        <v>44941</v>
      </c>
      <c r="T1157" s="1">
        <v>44972</v>
      </c>
      <c r="U1157" s="1">
        <v>44941</v>
      </c>
      <c r="V1157" s="5">
        <v>8.611111111111111E-2</v>
      </c>
      <c r="W1157">
        <v>31</v>
      </c>
      <c r="X1157" s="6">
        <v>0</v>
      </c>
      <c r="Y1157" s="6">
        <v>0</v>
      </c>
      <c r="Z1157" s="6">
        <v>-411.34262553611109</v>
      </c>
      <c r="AA1157" s="6">
        <v>-411.34262553611109</v>
      </c>
      <c r="AB1157">
        <v>0</v>
      </c>
      <c r="AC1157">
        <v>0</v>
      </c>
      <c r="AD1157" s="7">
        <v>128756.93</v>
      </c>
      <c r="AE1157" s="13">
        <v>3.7100000000000001E-2</v>
      </c>
      <c r="AF1157" s="8">
        <v>0</v>
      </c>
      <c r="AG1157" s="6">
        <v>0</v>
      </c>
      <c r="AH1157" s="6">
        <v>0</v>
      </c>
      <c r="AI1157" s="9">
        <v>-411.34262553611109</v>
      </c>
      <c r="AJ1157" t="s">
        <v>6</v>
      </c>
      <c r="AO1157" s="9">
        <f t="shared" si="349"/>
        <v>-411.34262553611109</v>
      </c>
      <c r="AP1157" s="37">
        <f t="shared" si="351"/>
        <v>-411.34262553611109</v>
      </c>
      <c r="AQ1157" s="9">
        <f t="shared" si="350"/>
        <v>-411.34262553611109</v>
      </c>
      <c r="AT1157" s="10"/>
      <c r="BU1157" s="1"/>
      <c r="CC1157" s="11"/>
      <c r="CD1157" s="11"/>
    </row>
    <row r="1158" spans="1:82" ht="15" customHeight="1" x14ac:dyDescent="0.25">
      <c r="A1158">
        <v>52416</v>
      </c>
      <c r="B1158" t="s">
        <v>1118</v>
      </c>
      <c r="C1158" t="s">
        <v>1119</v>
      </c>
      <c r="D1158">
        <v>31675</v>
      </c>
      <c r="E1158" t="s">
        <v>127</v>
      </c>
      <c r="F1158" t="s">
        <v>3</v>
      </c>
      <c r="G1158" t="s">
        <v>4</v>
      </c>
      <c r="H1158" t="s">
        <v>1120</v>
      </c>
      <c r="I1158" s="1"/>
      <c r="J1158" s="1">
        <v>44972</v>
      </c>
      <c r="K1158" s="1">
        <v>45000</v>
      </c>
      <c r="L1158" s="1">
        <v>44972</v>
      </c>
      <c r="M1158" s="2">
        <v>126566.69</v>
      </c>
      <c r="N1158" t="s">
        <v>6</v>
      </c>
      <c r="O1158">
        <v>3.7100000000000001E-2</v>
      </c>
      <c r="P1158" t="s">
        <v>8</v>
      </c>
      <c r="Q1158" s="4"/>
      <c r="R1158" s="1">
        <v>44972</v>
      </c>
      <c r="S1158" s="1">
        <v>44972</v>
      </c>
      <c r="T1158" s="1">
        <v>45000</v>
      </c>
      <c r="U1158" s="1">
        <v>44972</v>
      </c>
      <c r="V1158" s="5">
        <v>7.7777777777777779E-2</v>
      </c>
      <c r="W1158">
        <v>28</v>
      </c>
      <c r="X1158" s="6">
        <v>0</v>
      </c>
      <c r="Y1158" s="6">
        <v>0</v>
      </c>
      <c r="Z1158" s="6">
        <v>-365.21521547777775</v>
      </c>
      <c r="AA1158" s="6">
        <v>-365.21521547777775</v>
      </c>
      <c r="AB1158">
        <v>0</v>
      </c>
      <c r="AC1158">
        <v>0</v>
      </c>
      <c r="AD1158" s="7">
        <v>126566.69</v>
      </c>
      <c r="AE1158" s="13">
        <v>3.7100000000000001E-2</v>
      </c>
      <c r="AF1158" s="8">
        <v>0</v>
      </c>
      <c r="AG1158" s="6">
        <v>0</v>
      </c>
      <c r="AH1158" s="6">
        <v>0</v>
      </c>
      <c r="AI1158" s="9">
        <v>-365.21521547777775</v>
      </c>
      <c r="AJ1158" t="s">
        <v>6</v>
      </c>
      <c r="AO1158" s="9">
        <f t="shared" si="349"/>
        <v>-365.21521547777775</v>
      </c>
      <c r="AP1158" s="37">
        <f t="shared" si="351"/>
        <v>-365.21521547777775</v>
      </c>
      <c r="AQ1158" s="9">
        <f t="shared" si="350"/>
        <v>-365.21521547777775</v>
      </c>
      <c r="AT1158" s="10"/>
      <c r="BU1158" s="1"/>
      <c r="CC1158" s="11"/>
      <c r="CD1158" s="11"/>
    </row>
    <row r="1159" spans="1:82" ht="15" customHeight="1" x14ac:dyDescent="0.25">
      <c r="A1159">
        <v>52417</v>
      </c>
      <c r="B1159" t="s">
        <v>1118</v>
      </c>
      <c r="C1159" t="s">
        <v>1119</v>
      </c>
      <c r="D1159">
        <v>31675</v>
      </c>
      <c r="E1159" t="s">
        <v>127</v>
      </c>
      <c r="F1159" t="s">
        <v>3</v>
      </c>
      <c r="G1159" t="s">
        <v>4</v>
      </c>
      <c r="H1159" t="s">
        <v>1120</v>
      </c>
      <c r="I1159" s="1"/>
      <c r="J1159" s="1">
        <v>45000</v>
      </c>
      <c r="K1159" s="1">
        <v>45031</v>
      </c>
      <c r="L1159" s="1">
        <v>45000</v>
      </c>
      <c r="M1159" s="2">
        <v>124369.5</v>
      </c>
      <c r="N1159" t="s">
        <v>6</v>
      </c>
      <c r="O1159">
        <v>3.7100000000000001E-2</v>
      </c>
      <c r="P1159" t="s">
        <v>8</v>
      </c>
      <c r="Q1159" s="4"/>
      <c r="R1159" s="1">
        <v>45000</v>
      </c>
      <c r="S1159" s="1">
        <v>45000</v>
      </c>
      <c r="T1159" s="1">
        <v>45031</v>
      </c>
      <c r="U1159" s="1">
        <v>45000</v>
      </c>
      <c r="V1159" s="5">
        <v>8.611111111111111E-2</v>
      </c>
      <c r="W1159">
        <v>31</v>
      </c>
      <c r="X1159" s="6">
        <v>0</v>
      </c>
      <c r="Y1159" s="6">
        <v>0</v>
      </c>
      <c r="Z1159" s="6">
        <v>-397.32600541666665</v>
      </c>
      <c r="AA1159" s="6">
        <v>-397.32600541666665</v>
      </c>
      <c r="AB1159">
        <v>0</v>
      </c>
      <c r="AC1159">
        <v>0</v>
      </c>
      <c r="AD1159" s="7">
        <v>124369.5</v>
      </c>
      <c r="AE1159" s="13">
        <v>3.7100000000000001E-2</v>
      </c>
      <c r="AF1159" s="8">
        <v>0</v>
      </c>
      <c r="AG1159" s="6">
        <v>0</v>
      </c>
      <c r="AH1159" s="6">
        <v>0</v>
      </c>
      <c r="AI1159" s="9">
        <v>-397.32600541666665</v>
      </c>
      <c r="AJ1159" t="s">
        <v>6</v>
      </c>
      <c r="AO1159" s="9">
        <f t="shared" si="349"/>
        <v>-397.32600541666665</v>
      </c>
      <c r="AP1159" s="37">
        <f t="shared" si="351"/>
        <v>-397.32600541666665</v>
      </c>
      <c r="AQ1159" s="9">
        <f t="shared" si="350"/>
        <v>-397.32600541666665</v>
      </c>
      <c r="AT1159" s="10"/>
      <c r="BU1159" s="1"/>
      <c r="CC1159" s="11"/>
      <c r="CD1159" s="11"/>
    </row>
    <row r="1160" spans="1:82" ht="15" customHeight="1" x14ac:dyDescent="0.25">
      <c r="A1160">
        <v>52418</v>
      </c>
      <c r="B1160" t="s">
        <v>1118</v>
      </c>
      <c r="C1160" t="s">
        <v>1119</v>
      </c>
      <c r="D1160">
        <v>31675</v>
      </c>
      <c r="E1160" t="s">
        <v>127</v>
      </c>
      <c r="F1160" t="s">
        <v>3</v>
      </c>
      <c r="G1160" t="s">
        <v>4</v>
      </c>
      <c r="H1160" t="s">
        <v>1120</v>
      </c>
      <c r="I1160" s="1"/>
      <c r="J1160" s="1">
        <v>45031</v>
      </c>
      <c r="K1160" s="1">
        <v>45061</v>
      </c>
      <c r="L1160" s="1">
        <v>45031</v>
      </c>
      <c r="M1160" s="2">
        <v>122165.34</v>
      </c>
      <c r="N1160" t="s">
        <v>6</v>
      </c>
      <c r="O1160">
        <v>3.7100000000000001E-2</v>
      </c>
      <c r="P1160" t="s">
        <v>8</v>
      </c>
      <c r="Q1160" s="4"/>
      <c r="R1160" s="1">
        <v>45031</v>
      </c>
      <c r="S1160" s="1">
        <v>45031</v>
      </c>
      <c r="T1160" s="1">
        <v>45061</v>
      </c>
      <c r="U1160" s="1">
        <v>45031</v>
      </c>
      <c r="V1160" s="5">
        <v>8.3333333333333329E-2</v>
      </c>
      <c r="W1160">
        <v>30</v>
      </c>
      <c r="X1160" s="6">
        <v>0</v>
      </c>
      <c r="Y1160" s="6">
        <v>0</v>
      </c>
      <c r="Z1160" s="6">
        <v>-377.69450949999998</v>
      </c>
      <c r="AA1160" s="6">
        <v>-377.69450949999998</v>
      </c>
      <c r="AB1160">
        <v>0</v>
      </c>
      <c r="AC1160">
        <v>0</v>
      </c>
      <c r="AD1160" s="7">
        <v>122165.34</v>
      </c>
      <c r="AE1160" s="13">
        <v>3.7100000000000001E-2</v>
      </c>
      <c r="AF1160" s="8">
        <v>0</v>
      </c>
      <c r="AG1160" s="6">
        <v>0</v>
      </c>
      <c r="AH1160" s="6">
        <v>0</v>
      </c>
      <c r="AI1160" s="9">
        <v>-377.69450949999998</v>
      </c>
      <c r="AJ1160" t="s">
        <v>6</v>
      </c>
      <c r="AO1160" s="9">
        <f t="shared" si="349"/>
        <v>-377.69450949999998</v>
      </c>
      <c r="AP1160" s="37">
        <f t="shared" si="351"/>
        <v>-377.69450949999998</v>
      </c>
      <c r="AQ1160" s="9">
        <f t="shared" si="350"/>
        <v>-377.69450949999998</v>
      </c>
      <c r="AT1160" s="10"/>
      <c r="BU1160" s="1"/>
      <c r="CC1160" s="11"/>
      <c r="CD1160" s="11"/>
    </row>
    <row r="1161" spans="1:82" ht="15" customHeight="1" x14ac:dyDescent="0.25">
      <c r="A1161">
        <v>52419</v>
      </c>
      <c r="B1161" t="s">
        <v>1118</v>
      </c>
      <c r="C1161" t="s">
        <v>1119</v>
      </c>
      <c r="D1161">
        <v>31675</v>
      </c>
      <c r="E1161" t="s">
        <v>127</v>
      </c>
      <c r="F1161" t="s">
        <v>3</v>
      </c>
      <c r="G1161" t="s">
        <v>4</v>
      </c>
      <c r="H1161" t="s">
        <v>1120</v>
      </c>
      <c r="I1161" s="1"/>
      <c r="J1161" s="1">
        <v>45061</v>
      </c>
      <c r="K1161" s="1">
        <v>45092</v>
      </c>
      <c r="L1161" s="1">
        <v>45061</v>
      </c>
      <c r="M1161" s="2">
        <v>119954.18</v>
      </c>
      <c r="N1161" t="s">
        <v>6</v>
      </c>
      <c r="O1161">
        <v>3.7100000000000001E-2</v>
      </c>
      <c r="P1161" t="s">
        <v>8</v>
      </c>
      <c r="Q1161" s="4"/>
      <c r="R1161" s="1">
        <v>45061</v>
      </c>
      <c r="S1161" s="1">
        <v>45061</v>
      </c>
      <c r="T1161" s="1">
        <v>45092</v>
      </c>
      <c r="U1161" s="1">
        <v>45061</v>
      </c>
      <c r="V1161" s="5">
        <v>8.611111111111111E-2</v>
      </c>
      <c r="W1161">
        <v>31</v>
      </c>
      <c r="X1161" s="6">
        <v>0</v>
      </c>
      <c r="Y1161" s="6">
        <v>0</v>
      </c>
      <c r="Z1161" s="6">
        <v>-383.22028449444446</v>
      </c>
      <c r="AA1161" s="6">
        <v>-383.22028449444446</v>
      </c>
      <c r="AB1161">
        <v>0</v>
      </c>
      <c r="AC1161">
        <v>0</v>
      </c>
      <c r="AD1161" s="7">
        <v>119954.18</v>
      </c>
      <c r="AE1161" s="13">
        <v>3.7100000000000001E-2</v>
      </c>
      <c r="AF1161" s="8">
        <v>0</v>
      </c>
      <c r="AG1161" s="6">
        <v>0</v>
      </c>
      <c r="AH1161" s="6">
        <v>0</v>
      </c>
      <c r="AI1161" s="9">
        <v>-383.22028449444446</v>
      </c>
      <c r="AJ1161" t="s">
        <v>6</v>
      </c>
      <c r="AO1161" s="9">
        <f t="shared" si="349"/>
        <v>-383.22028449444446</v>
      </c>
      <c r="AP1161" s="37">
        <f t="shared" si="351"/>
        <v>-383.22028449444446</v>
      </c>
      <c r="AQ1161" s="9">
        <f t="shared" si="350"/>
        <v>-383.22028449444446</v>
      </c>
      <c r="AT1161" s="10"/>
      <c r="BU1161" s="1"/>
      <c r="CC1161" s="11"/>
      <c r="CD1161" s="11"/>
    </row>
    <row r="1162" spans="1:82" ht="15" customHeight="1" x14ac:dyDescent="0.25">
      <c r="A1162">
        <v>52480</v>
      </c>
      <c r="B1162" t="s">
        <v>1121</v>
      </c>
      <c r="C1162" t="s">
        <v>1122</v>
      </c>
      <c r="D1162">
        <v>31676</v>
      </c>
      <c r="E1162" t="s">
        <v>127</v>
      </c>
      <c r="F1162" t="s">
        <v>3</v>
      </c>
      <c r="G1162" t="s">
        <v>4</v>
      </c>
      <c r="H1162" t="s">
        <v>1120</v>
      </c>
      <c r="I1162" s="1"/>
      <c r="J1162" s="1">
        <v>44927</v>
      </c>
      <c r="K1162" s="1">
        <v>44958</v>
      </c>
      <c r="L1162" s="1">
        <v>44927</v>
      </c>
      <c r="M1162" s="2">
        <v>314465.11</v>
      </c>
      <c r="N1162" t="s">
        <v>6</v>
      </c>
      <c r="O1162">
        <v>3.7999999999999999E-2</v>
      </c>
      <c r="P1162" t="s">
        <v>8</v>
      </c>
      <c r="Q1162" s="4"/>
      <c r="R1162" s="1">
        <v>44927</v>
      </c>
      <c r="S1162" s="1">
        <v>44927</v>
      </c>
      <c r="T1162" s="1">
        <v>44958</v>
      </c>
      <c r="U1162" s="1">
        <v>44927</v>
      </c>
      <c r="V1162" s="5">
        <v>8.611111111111111E-2</v>
      </c>
      <c r="W1162">
        <v>31</v>
      </c>
      <c r="X1162" s="6">
        <v>0</v>
      </c>
      <c r="Y1162" s="6">
        <v>0</v>
      </c>
      <c r="Z1162" s="6">
        <v>-1028.9997210555555</v>
      </c>
      <c r="AA1162" s="6">
        <v>-1028.9997210555555</v>
      </c>
      <c r="AB1162">
        <v>0</v>
      </c>
      <c r="AC1162">
        <v>0</v>
      </c>
      <c r="AD1162" s="7">
        <v>314465.11</v>
      </c>
      <c r="AE1162" s="13">
        <v>3.7999999999999999E-2</v>
      </c>
      <c r="AF1162" s="8">
        <v>0</v>
      </c>
      <c r="AG1162" s="6">
        <v>0</v>
      </c>
      <c r="AH1162" s="6">
        <v>0</v>
      </c>
      <c r="AI1162" s="9">
        <v>-1028.9997210555555</v>
      </c>
      <c r="AJ1162" t="s">
        <v>6</v>
      </c>
      <c r="AO1162" s="9">
        <f t="shared" si="349"/>
        <v>-1028.9997210555555</v>
      </c>
      <c r="AP1162" s="37">
        <f t="shared" si="351"/>
        <v>-1028.9997210555555</v>
      </c>
      <c r="AQ1162" s="9">
        <f t="shared" si="350"/>
        <v>-1028.9997210555555</v>
      </c>
      <c r="AT1162" s="10"/>
      <c r="BU1162" s="1"/>
      <c r="CC1162" s="11"/>
      <c r="CD1162" s="11"/>
    </row>
    <row r="1163" spans="1:82" ht="15" customHeight="1" x14ac:dyDescent="0.25">
      <c r="A1163">
        <v>52481</v>
      </c>
      <c r="B1163" t="s">
        <v>1121</v>
      </c>
      <c r="C1163" t="s">
        <v>1122</v>
      </c>
      <c r="D1163">
        <v>31676</v>
      </c>
      <c r="E1163" t="s">
        <v>127</v>
      </c>
      <c r="F1163" t="s">
        <v>3</v>
      </c>
      <c r="G1163" t="s">
        <v>4</v>
      </c>
      <c r="H1163" t="s">
        <v>1120</v>
      </c>
      <c r="I1163" s="1"/>
      <c r="J1163" s="1">
        <v>44958</v>
      </c>
      <c r="K1163" s="1">
        <v>44986</v>
      </c>
      <c r="L1163" s="1">
        <v>44958</v>
      </c>
      <c r="M1163" s="2">
        <v>309697.09000000003</v>
      </c>
      <c r="N1163" t="s">
        <v>6</v>
      </c>
      <c r="O1163">
        <v>3.7999999999999999E-2</v>
      </c>
      <c r="P1163" t="s">
        <v>8</v>
      </c>
      <c r="Q1163" s="4"/>
      <c r="R1163" s="1">
        <v>44958</v>
      </c>
      <c r="S1163" s="1">
        <v>44958</v>
      </c>
      <c r="T1163" s="1">
        <v>44986</v>
      </c>
      <c r="U1163" s="1">
        <v>44958</v>
      </c>
      <c r="V1163" s="5">
        <v>7.7777777777777779E-2</v>
      </c>
      <c r="W1163">
        <v>28</v>
      </c>
      <c r="X1163" s="6">
        <v>0</v>
      </c>
      <c r="Y1163" s="6">
        <v>0</v>
      </c>
      <c r="Z1163" s="6">
        <v>-915.32695488888885</v>
      </c>
      <c r="AA1163" s="6">
        <v>-915.32695488888885</v>
      </c>
      <c r="AB1163">
        <v>0</v>
      </c>
      <c r="AC1163">
        <v>0</v>
      </c>
      <c r="AD1163" s="7">
        <v>309697.09000000003</v>
      </c>
      <c r="AE1163" s="13">
        <v>3.7999999999999999E-2</v>
      </c>
      <c r="AF1163" s="8">
        <v>0</v>
      </c>
      <c r="AG1163" s="6">
        <v>0</v>
      </c>
      <c r="AH1163" s="6">
        <v>0</v>
      </c>
      <c r="AI1163" s="9">
        <v>-915.32695488888885</v>
      </c>
      <c r="AJ1163" t="s">
        <v>6</v>
      </c>
      <c r="AO1163" s="9">
        <f t="shared" si="349"/>
        <v>-915.32695488888885</v>
      </c>
      <c r="AP1163" s="37">
        <f t="shared" si="351"/>
        <v>-915.32695488888885</v>
      </c>
      <c r="AQ1163" s="9">
        <f t="shared" si="350"/>
        <v>-915.32695488888885</v>
      </c>
      <c r="AT1163" s="10"/>
      <c r="BU1163" s="1"/>
      <c r="CC1163" s="11"/>
      <c r="CD1163" s="11"/>
    </row>
    <row r="1164" spans="1:82" ht="15" customHeight="1" x14ac:dyDescent="0.25">
      <c r="A1164">
        <v>52482</v>
      </c>
      <c r="B1164" t="s">
        <v>1121</v>
      </c>
      <c r="C1164" t="s">
        <v>1122</v>
      </c>
      <c r="D1164">
        <v>31676</v>
      </c>
      <c r="E1164" t="s">
        <v>127</v>
      </c>
      <c r="F1164" t="s">
        <v>3</v>
      </c>
      <c r="G1164" t="s">
        <v>4</v>
      </c>
      <c r="H1164" t="s">
        <v>1120</v>
      </c>
      <c r="I1164" s="1"/>
      <c r="J1164" s="1">
        <v>44986</v>
      </c>
      <c r="K1164" s="1">
        <v>45017</v>
      </c>
      <c r="L1164" s="1">
        <v>44986</v>
      </c>
      <c r="M1164" s="2">
        <v>304913.96999999997</v>
      </c>
      <c r="N1164" t="s">
        <v>6</v>
      </c>
      <c r="O1164">
        <v>3.7999999999999999E-2</v>
      </c>
      <c r="P1164" t="s">
        <v>8</v>
      </c>
      <c r="Q1164" s="4"/>
      <c r="R1164" s="1">
        <v>44986</v>
      </c>
      <c r="S1164" s="1">
        <v>44986</v>
      </c>
      <c r="T1164" s="1">
        <v>45017</v>
      </c>
      <c r="U1164" s="1">
        <v>44986</v>
      </c>
      <c r="V1164" s="5">
        <v>8.611111111111111E-2</v>
      </c>
      <c r="W1164">
        <v>31</v>
      </c>
      <c r="X1164" s="6">
        <v>0</v>
      </c>
      <c r="Y1164" s="6">
        <v>0</v>
      </c>
      <c r="Z1164" s="6">
        <v>-997.74626849999981</v>
      </c>
      <c r="AA1164" s="6">
        <v>-997.74626849999981</v>
      </c>
      <c r="AB1164">
        <v>0</v>
      </c>
      <c r="AC1164">
        <v>0</v>
      </c>
      <c r="AD1164" s="7">
        <v>304913.96999999997</v>
      </c>
      <c r="AE1164" s="13">
        <v>3.7999999999999999E-2</v>
      </c>
      <c r="AF1164" s="8">
        <v>0</v>
      </c>
      <c r="AG1164" s="6">
        <v>0</v>
      </c>
      <c r="AH1164" s="6">
        <v>0</v>
      </c>
      <c r="AI1164" s="9">
        <v>-997.74626849999981</v>
      </c>
      <c r="AJ1164" t="s">
        <v>6</v>
      </c>
      <c r="AO1164" s="9">
        <f t="shared" si="349"/>
        <v>-997.74626849999981</v>
      </c>
      <c r="AP1164" s="37">
        <f t="shared" si="351"/>
        <v>-997.74626849999981</v>
      </c>
      <c r="AQ1164" s="9">
        <f t="shared" si="350"/>
        <v>-997.74626849999981</v>
      </c>
      <c r="AT1164" s="10"/>
      <c r="BU1164" s="1"/>
      <c r="CC1164" s="11"/>
      <c r="CD1164" s="11"/>
    </row>
    <row r="1165" spans="1:82" ht="15" customHeight="1" x14ac:dyDescent="0.25">
      <c r="A1165">
        <v>52483</v>
      </c>
      <c r="B1165" t="s">
        <v>1121</v>
      </c>
      <c r="C1165" t="s">
        <v>1122</v>
      </c>
      <c r="D1165">
        <v>31676</v>
      </c>
      <c r="E1165" t="s">
        <v>127</v>
      </c>
      <c r="F1165" t="s">
        <v>3</v>
      </c>
      <c r="G1165" t="s">
        <v>4</v>
      </c>
      <c r="H1165" t="s">
        <v>1120</v>
      </c>
      <c r="I1165" s="1"/>
      <c r="J1165" s="1">
        <v>45017</v>
      </c>
      <c r="K1165" s="1">
        <v>45047</v>
      </c>
      <c r="L1165" s="1">
        <v>45017</v>
      </c>
      <c r="M1165" s="2">
        <v>300115.69</v>
      </c>
      <c r="N1165" t="s">
        <v>6</v>
      </c>
      <c r="O1165">
        <v>3.7999999999999999E-2</v>
      </c>
      <c r="P1165" t="s">
        <v>8</v>
      </c>
      <c r="Q1165" s="4"/>
      <c r="R1165" s="1">
        <v>45017</v>
      </c>
      <c r="S1165" s="1">
        <v>45017</v>
      </c>
      <c r="T1165" s="1">
        <v>45047</v>
      </c>
      <c r="U1165" s="1">
        <v>45017</v>
      </c>
      <c r="V1165" s="5">
        <v>8.3333333333333329E-2</v>
      </c>
      <c r="W1165">
        <v>30</v>
      </c>
      <c r="X1165" s="6">
        <v>0</v>
      </c>
      <c r="Y1165" s="6">
        <v>0</v>
      </c>
      <c r="Z1165" s="6">
        <v>-950.36635166666667</v>
      </c>
      <c r="AA1165" s="6">
        <v>-950.36635166666667</v>
      </c>
      <c r="AB1165">
        <v>0</v>
      </c>
      <c r="AC1165">
        <v>0</v>
      </c>
      <c r="AD1165" s="7">
        <v>300115.69</v>
      </c>
      <c r="AE1165" s="13">
        <v>3.7999999999999999E-2</v>
      </c>
      <c r="AF1165" s="8">
        <v>0</v>
      </c>
      <c r="AG1165" s="6">
        <v>0</v>
      </c>
      <c r="AH1165" s="6">
        <v>0</v>
      </c>
      <c r="AI1165" s="9">
        <v>-950.36635166666667</v>
      </c>
      <c r="AJ1165" t="s">
        <v>6</v>
      </c>
      <c r="AO1165" s="9">
        <f t="shared" si="349"/>
        <v>-950.36635166666667</v>
      </c>
      <c r="AP1165" s="37">
        <f t="shared" si="351"/>
        <v>-950.36635166666667</v>
      </c>
      <c r="AQ1165" s="9">
        <f t="shared" si="350"/>
        <v>-950.36635166666667</v>
      </c>
      <c r="AT1165" s="10"/>
      <c r="BU1165" s="1"/>
      <c r="CC1165" s="11"/>
      <c r="CD1165" s="11"/>
    </row>
    <row r="1166" spans="1:82" ht="15" customHeight="1" x14ac:dyDescent="0.25">
      <c r="A1166">
        <v>52484</v>
      </c>
      <c r="B1166" t="s">
        <v>1121</v>
      </c>
      <c r="C1166" t="s">
        <v>1122</v>
      </c>
      <c r="D1166">
        <v>31676</v>
      </c>
      <c r="E1166" t="s">
        <v>127</v>
      </c>
      <c r="F1166" t="s">
        <v>3</v>
      </c>
      <c r="G1166" t="s">
        <v>4</v>
      </c>
      <c r="H1166" t="s">
        <v>1120</v>
      </c>
      <c r="I1166" s="1"/>
      <c r="J1166" s="1">
        <v>45047</v>
      </c>
      <c r="K1166" s="1">
        <v>45078</v>
      </c>
      <c r="L1166" s="1">
        <v>45047</v>
      </c>
      <c r="M1166" s="2">
        <v>295302.21000000002</v>
      </c>
      <c r="N1166" t="s">
        <v>6</v>
      </c>
      <c r="O1166">
        <v>3.7999999999999999E-2</v>
      </c>
      <c r="P1166" t="s">
        <v>8</v>
      </c>
      <c r="Q1166" s="4"/>
      <c r="R1166" s="1">
        <v>45047</v>
      </c>
      <c r="S1166" s="1">
        <v>45047</v>
      </c>
      <c r="T1166" s="1">
        <v>45078</v>
      </c>
      <c r="U1166" s="1">
        <v>45047</v>
      </c>
      <c r="V1166" s="5">
        <v>8.611111111111111E-2</v>
      </c>
      <c r="W1166">
        <v>31</v>
      </c>
      <c r="X1166" s="6">
        <v>0</v>
      </c>
      <c r="Y1166" s="6">
        <v>0</v>
      </c>
      <c r="Z1166" s="6">
        <v>-966.29445383333336</v>
      </c>
      <c r="AA1166" s="6">
        <v>-966.29445383333336</v>
      </c>
      <c r="AB1166">
        <v>0</v>
      </c>
      <c r="AC1166">
        <v>0</v>
      </c>
      <c r="AD1166" s="7">
        <v>295302.21000000002</v>
      </c>
      <c r="AE1166" s="13">
        <v>3.7999999999999999E-2</v>
      </c>
      <c r="AF1166" s="8">
        <v>0</v>
      </c>
      <c r="AG1166" s="6">
        <v>0</v>
      </c>
      <c r="AH1166" s="6">
        <v>0</v>
      </c>
      <c r="AI1166" s="9">
        <v>-966.29445383333336</v>
      </c>
      <c r="AJ1166" t="s">
        <v>6</v>
      </c>
      <c r="AO1166" s="9">
        <f t="shared" si="349"/>
        <v>-966.29445383333336</v>
      </c>
      <c r="AP1166" s="37">
        <f t="shared" si="351"/>
        <v>-966.29445383333336</v>
      </c>
      <c r="AQ1166" s="9">
        <f t="shared" si="350"/>
        <v>-966.29445383333336</v>
      </c>
      <c r="AT1166" s="10"/>
      <c r="BU1166" s="1"/>
      <c r="CC1166" s="11"/>
      <c r="CD1166" s="11"/>
    </row>
    <row r="1167" spans="1:82" ht="15" customHeight="1" x14ac:dyDescent="0.25">
      <c r="A1167">
        <v>52581</v>
      </c>
      <c r="B1167" t="s">
        <v>1123</v>
      </c>
      <c r="C1167" t="s">
        <v>1124</v>
      </c>
      <c r="D1167">
        <v>31678</v>
      </c>
      <c r="E1167" t="s">
        <v>127</v>
      </c>
      <c r="F1167" t="s">
        <v>3</v>
      </c>
      <c r="G1167" t="s">
        <v>4</v>
      </c>
      <c r="H1167" t="s">
        <v>1125</v>
      </c>
      <c r="I1167" s="1"/>
      <c r="J1167" s="1">
        <v>44957</v>
      </c>
      <c r="K1167" s="1">
        <v>44985</v>
      </c>
      <c r="L1167" s="1">
        <v>44985</v>
      </c>
      <c r="M1167" s="2">
        <v>19983.05</v>
      </c>
      <c r="N1167" t="s">
        <v>6</v>
      </c>
      <c r="O1167">
        <v>0.03</v>
      </c>
      <c r="P1167" t="s">
        <v>8</v>
      </c>
      <c r="Q1167" s="4"/>
      <c r="R1167" s="1">
        <v>44985</v>
      </c>
      <c r="S1167" s="1">
        <v>44957</v>
      </c>
      <c r="T1167" s="1">
        <v>44985</v>
      </c>
      <c r="U1167" s="1">
        <v>44985</v>
      </c>
      <c r="V1167" s="5">
        <v>7.7777777777777779E-2</v>
      </c>
      <c r="W1167">
        <v>28</v>
      </c>
      <c r="X1167" s="6">
        <v>0</v>
      </c>
      <c r="Y1167" s="6">
        <v>0</v>
      </c>
      <c r="Z1167" s="6">
        <v>-46.627116666666666</v>
      </c>
      <c r="AA1167" s="6">
        <v>-46.627116666666666</v>
      </c>
      <c r="AB1167">
        <v>0</v>
      </c>
      <c r="AC1167">
        <v>0</v>
      </c>
      <c r="AD1167" s="7">
        <v>19983.05</v>
      </c>
      <c r="AE1167" s="13">
        <v>0.03</v>
      </c>
      <c r="AF1167" s="8">
        <v>0</v>
      </c>
      <c r="AG1167" s="6">
        <v>0</v>
      </c>
      <c r="AH1167" s="6">
        <v>0</v>
      </c>
      <c r="AI1167" s="9">
        <v>-46.627116666666666</v>
      </c>
      <c r="AJ1167" t="s">
        <v>6</v>
      </c>
      <c r="AO1167" s="9">
        <f t="shared" si="349"/>
        <v>-46.627116666666666</v>
      </c>
      <c r="AP1167" s="37">
        <f t="shared" si="351"/>
        <v>-46.627116666666666</v>
      </c>
      <c r="AQ1167" s="9">
        <f t="shared" si="350"/>
        <v>-46.627116666666666</v>
      </c>
      <c r="AT1167" s="10"/>
      <c r="BU1167" s="1"/>
      <c r="CC1167" s="11"/>
      <c r="CD1167" s="11"/>
    </row>
    <row r="1168" spans="1:82" ht="15" customHeight="1" x14ac:dyDescent="0.25">
      <c r="A1168">
        <v>52582</v>
      </c>
      <c r="B1168" t="s">
        <v>1123</v>
      </c>
      <c r="C1168" t="s">
        <v>1124</v>
      </c>
      <c r="D1168">
        <v>31678</v>
      </c>
      <c r="E1168" t="s">
        <v>127</v>
      </c>
      <c r="F1168" t="s">
        <v>3</v>
      </c>
      <c r="G1168" t="s">
        <v>4</v>
      </c>
      <c r="H1168" t="s">
        <v>1125</v>
      </c>
      <c r="I1168" s="1"/>
      <c r="J1168" s="1">
        <v>44985</v>
      </c>
      <c r="K1168" s="1">
        <v>45016</v>
      </c>
      <c r="L1168" s="1">
        <v>45016</v>
      </c>
      <c r="M1168" s="2">
        <v>16774.009999999998</v>
      </c>
      <c r="N1168" t="s">
        <v>6</v>
      </c>
      <c r="O1168">
        <v>0.03</v>
      </c>
      <c r="P1168" t="s">
        <v>8</v>
      </c>
      <c r="Q1168" s="4"/>
      <c r="R1168" s="1">
        <v>45016</v>
      </c>
      <c r="S1168" s="1">
        <v>44985</v>
      </c>
      <c r="T1168" s="1">
        <v>45016</v>
      </c>
      <c r="U1168" s="1">
        <v>45016</v>
      </c>
      <c r="V1168" s="5">
        <v>8.611111111111111E-2</v>
      </c>
      <c r="W1168">
        <v>31</v>
      </c>
      <c r="X1168" s="6">
        <v>0</v>
      </c>
      <c r="Y1168" s="6">
        <v>0</v>
      </c>
      <c r="Z1168" s="6">
        <v>-43.332859166666665</v>
      </c>
      <c r="AA1168" s="6">
        <v>-43.332859166666665</v>
      </c>
      <c r="AB1168">
        <v>0</v>
      </c>
      <c r="AC1168">
        <v>0</v>
      </c>
      <c r="AD1168" s="7">
        <v>16774.009999999998</v>
      </c>
      <c r="AE1168" s="13">
        <v>0.03</v>
      </c>
      <c r="AF1168" s="8">
        <v>0</v>
      </c>
      <c r="AG1168" s="6">
        <v>0</v>
      </c>
      <c r="AH1168" s="6">
        <v>0</v>
      </c>
      <c r="AI1168" s="9">
        <v>-43.332859166666665</v>
      </c>
      <c r="AJ1168" t="s">
        <v>6</v>
      </c>
      <c r="AO1168" s="9">
        <f t="shared" si="349"/>
        <v>-43.332859166666665</v>
      </c>
      <c r="AP1168" s="37">
        <f t="shared" si="351"/>
        <v>-43.332859166666665</v>
      </c>
      <c r="AQ1168" s="9">
        <f t="shared" si="350"/>
        <v>-43.332859166666665</v>
      </c>
      <c r="AT1168" s="10"/>
      <c r="BU1168" s="1"/>
      <c r="CC1168" s="11"/>
      <c r="CD1168" s="11"/>
    </row>
    <row r="1169" spans="1:82" ht="15" customHeight="1" x14ac:dyDescent="0.25">
      <c r="A1169">
        <v>52583</v>
      </c>
      <c r="B1169" t="s">
        <v>1123</v>
      </c>
      <c r="C1169" t="s">
        <v>1124</v>
      </c>
      <c r="D1169">
        <v>31678</v>
      </c>
      <c r="E1169" t="s">
        <v>127</v>
      </c>
      <c r="F1169" t="s">
        <v>3</v>
      </c>
      <c r="G1169" t="s">
        <v>4</v>
      </c>
      <c r="H1169" t="s">
        <v>1125</v>
      </c>
      <c r="I1169" s="1"/>
      <c r="J1169" s="1">
        <v>45016</v>
      </c>
      <c r="K1169" s="1">
        <v>45046</v>
      </c>
      <c r="L1169" s="1">
        <v>45046</v>
      </c>
      <c r="M1169" s="2">
        <v>13556.95</v>
      </c>
      <c r="N1169" t="s">
        <v>6</v>
      </c>
      <c r="O1169">
        <v>0.03</v>
      </c>
      <c r="P1169" t="s">
        <v>8</v>
      </c>
      <c r="Q1169" s="4"/>
      <c r="R1169" s="1">
        <v>45046</v>
      </c>
      <c r="S1169" s="1">
        <v>45016</v>
      </c>
      <c r="T1169" s="1">
        <v>45046</v>
      </c>
      <c r="U1169" s="1">
        <v>45046</v>
      </c>
      <c r="V1169" s="5">
        <v>8.3333333333333329E-2</v>
      </c>
      <c r="W1169">
        <v>30</v>
      </c>
      <c r="X1169" s="6">
        <v>0</v>
      </c>
      <c r="Y1169" s="6">
        <v>0</v>
      </c>
      <c r="Z1169" s="6">
        <v>-33.892375000000001</v>
      </c>
      <c r="AA1169" s="6">
        <v>-33.892375000000001</v>
      </c>
      <c r="AB1169">
        <v>0</v>
      </c>
      <c r="AC1169">
        <v>0</v>
      </c>
      <c r="AD1169" s="7">
        <v>13556.95</v>
      </c>
      <c r="AE1169" s="13">
        <v>0.03</v>
      </c>
      <c r="AF1169" s="8">
        <v>0</v>
      </c>
      <c r="AG1169" s="6">
        <v>0</v>
      </c>
      <c r="AH1169" s="6">
        <v>0</v>
      </c>
      <c r="AI1169" s="9">
        <v>-33.892375000000001</v>
      </c>
      <c r="AJ1169" t="s">
        <v>6</v>
      </c>
      <c r="AO1169" s="9">
        <f t="shared" si="349"/>
        <v>-33.892375000000001</v>
      </c>
      <c r="AP1169" s="37">
        <f t="shared" si="351"/>
        <v>-33.892375000000001</v>
      </c>
      <c r="AQ1169" s="9">
        <f t="shared" si="350"/>
        <v>-33.892375000000001</v>
      </c>
      <c r="AT1169" s="10"/>
      <c r="BU1169" s="1"/>
      <c r="CC1169" s="11"/>
      <c r="CD1169" s="11"/>
    </row>
    <row r="1170" spans="1:82" ht="15" customHeight="1" x14ac:dyDescent="0.25">
      <c r="A1170">
        <v>52584</v>
      </c>
      <c r="B1170" t="s">
        <v>1123</v>
      </c>
      <c r="C1170" t="s">
        <v>1124</v>
      </c>
      <c r="D1170">
        <v>31678</v>
      </c>
      <c r="E1170" t="s">
        <v>127</v>
      </c>
      <c r="F1170" t="s">
        <v>3</v>
      </c>
      <c r="G1170" t="s">
        <v>4</v>
      </c>
      <c r="H1170" t="s">
        <v>1125</v>
      </c>
      <c r="I1170" s="1"/>
      <c r="J1170" s="1">
        <v>45046</v>
      </c>
      <c r="K1170" s="1">
        <v>45077</v>
      </c>
      <c r="L1170" s="1">
        <v>45077</v>
      </c>
      <c r="M1170" s="2">
        <v>10331.84</v>
      </c>
      <c r="N1170" t="s">
        <v>6</v>
      </c>
      <c r="O1170">
        <v>0.03</v>
      </c>
      <c r="P1170" t="s">
        <v>8</v>
      </c>
      <c r="Q1170" s="4"/>
      <c r="R1170" s="1">
        <v>45077</v>
      </c>
      <c r="S1170" s="1">
        <v>45046</v>
      </c>
      <c r="T1170" s="1">
        <v>45077</v>
      </c>
      <c r="U1170" s="1">
        <v>45077</v>
      </c>
      <c r="V1170" s="5">
        <v>8.611111111111111E-2</v>
      </c>
      <c r="W1170">
        <v>31</v>
      </c>
      <c r="X1170" s="6">
        <v>0</v>
      </c>
      <c r="Y1170" s="6">
        <v>0</v>
      </c>
      <c r="Z1170" s="6">
        <v>-26.690586666666665</v>
      </c>
      <c r="AA1170" s="6">
        <v>-26.690586666666665</v>
      </c>
      <c r="AB1170">
        <v>0</v>
      </c>
      <c r="AC1170">
        <v>0</v>
      </c>
      <c r="AD1170" s="7">
        <v>10331.84</v>
      </c>
      <c r="AE1170" s="13">
        <v>0.03</v>
      </c>
      <c r="AF1170" s="8">
        <v>0</v>
      </c>
      <c r="AG1170" s="6">
        <v>0</v>
      </c>
      <c r="AH1170" s="6">
        <v>0</v>
      </c>
      <c r="AI1170" s="9">
        <v>-26.690586666666665</v>
      </c>
      <c r="AJ1170" t="s">
        <v>6</v>
      </c>
      <c r="AO1170" s="9">
        <f t="shared" si="349"/>
        <v>-26.690586666666665</v>
      </c>
      <c r="AP1170" s="37">
        <f t="shared" si="351"/>
        <v>-26.690586666666665</v>
      </c>
      <c r="AQ1170" s="9">
        <f t="shared" si="350"/>
        <v>-26.690586666666665</v>
      </c>
      <c r="AT1170" s="10"/>
      <c r="BU1170" s="1"/>
      <c r="CC1170" s="11"/>
      <c r="CD1170" s="11"/>
    </row>
    <row r="1171" spans="1:82" ht="15" customHeight="1" x14ac:dyDescent="0.25">
      <c r="A1171">
        <v>52585</v>
      </c>
      <c r="B1171" t="s">
        <v>1123</v>
      </c>
      <c r="C1171" t="s">
        <v>1124</v>
      </c>
      <c r="D1171">
        <v>31678</v>
      </c>
      <c r="E1171" t="s">
        <v>127</v>
      </c>
      <c r="F1171" t="s">
        <v>3</v>
      </c>
      <c r="G1171" t="s">
        <v>4</v>
      </c>
      <c r="H1171" t="s">
        <v>1125</v>
      </c>
      <c r="I1171" s="1"/>
      <c r="J1171" s="1">
        <v>45077</v>
      </c>
      <c r="K1171" s="1">
        <v>45107</v>
      </c>
      <c r="L1171" s="1">
        <v>45107</v>
      </c>
      <c r="M1171" s="2">
        <v>7098.67</v>
      </c>
      <c r="N1171" t="s">
        <v>6</v>
      </c>
      <c r="O1171">
        <v>0.03</v>
      </c>
      <c r="P1171" t="s">
        <v>8</v>
      </c>
      <c r="Q1171" s="4"/>
      <c r="R1171" s="1">
        <v>45107</v>
      </c>
      <c r="S1171" s="1">
        <v>45077</v>
      </c>
      <c r="T1171" s="1">
        <v>45107</v>
      </c>
      <c r="U1171" s="1">
        <v>45107</v>
      </c>
      <c r="V1171" s="5">
        <v>8.3333333333333329E-2</v>
      </c>
      <c r="W1171">
        <v>30</v>
      </c>
      <c r="X1171" s="6">
        <v>0</v>
      </c>
      <c r="Y1171" s="6">
        <v>0</v>
      </c>
      <c r="Z1171" s="6">
        <v>-17.746674999999996</v>
      </c>
      <c r="AA1171" s="6">
        <v>-17.746674999999996</v>
      </c>
      <c r="AB1171">
        <v>0</v>
      </c>
      <c r="AC1171">
        <v>0</v>
      </c>
      <c r="AD1171" s="7">
        <v>7098.67</v>
      </c>
      <c r="AE1171" s="13">
        <v>0.03</v>
      </c>
      <c r="AF1171" s="8">
        <v>0</v>
      </c>
      <c r="AG1171" s="6">
        <v>0</v>
      </c>
      <c r="AH1171" s="6">
        <v>0</v>
      </c>
      <c r="AI1171" s="9">
        <v>-17.746674999999996</v>
      </c>
      <c r="AJ1171" t="s">
        <v>6</v>
      </c>
      <c r="AO1171" s="9">
        <f t="shared" si="349"/>
        <v>-17.746674999999996</v>
      </c>
      <c r="AP1171" s="37">
        <f t="shared" si="351"/>
        <v>-17.746674999999996</v>
      </c>
      <c r="AQ1171" s="9">
        <f t="shared" si="350"/>
        <v>-17.746674999999996</v>
      </c>
      <c r="AT1171" s="10"/>
      <c r="BU1171" s="1"/>
      <c r="CC1171" s="11"/>
      <c r="CD1171" s="11"/>
    </row>
    <row r="1172" spans="1:82" ht="15" customHeight="1" x14ac:dyDescent="0.25">
      <c r="A1172">
        <v>52588</v>
      </c>
      <c r="B1172" t="s">
        <v>1126</v>
      </c>
      <c r="C1172" t="s">
        <v>1127</v>
      </c>
      <c r="D1172">
        <v>31679</v>
      </c>
      <c r="E1172" t="s">
        <v>127</v>
      </c>
      <c r="F1172" t="s">
        <v>3</v>
      </c>
      <c r="G1172" t="s">
        <v>4</v>
      </c>
      <c r="H1172" t="s">
        <v>1128</v>
      </c>
      <c r="I1172" s="1"/>
      <c r="J1172" s="1">
        <v>44958</v>
      </c>
      <c r="K1172" s="1">
        <v>44986</v>
      </c>
      <c r="L1172" s="1">
        <v>44958</v>
      </c>
      <c r="M1172" s="2">
        <v>54305.3</v>
      </c>
      <c r="N1172" t="s">
        <v>6</v>
      </c>
      <c r="O1172">
        <v>3.5799999999999998E-2</v>
      </c>
      <c r="P1172" t="s">
        <v>8</v>
      </c>
      <c r="Q1172" s="4"/>
      <c r="R1172" s="1">
        <v>44958</v>
      </c>
      <c r="S1172" s="1">
        <v>44958</v>
      </c>
      <c r="T1172" s="1">
        <v>44986</v>
      </c>
      <c r="U1172" s="1">
        <v>44958</v>
      </c>
      <c r="V1172" s="5">
        <v>7.7777777777777779E-2</v>
      </c>
      <c r="W1172">
        <v>28</v>
      </c>
      <c r="X1172" s="6">
        <v>0</v>
      </c>
      <c r="Y1172" s="6">
        <v>0</v>
      </c>
      <c r="Z1172" s="6">
        <v>-151.21009088888889</v>
      </c>
      <c r="AA1172" s="6">
        <v>-151.21009088888889</v>
      </c>
      <c r="AB1172">
        <v>0</v>
      </c>
      <c r="AC1172">
        <v>0</v>
      </c>
      <c r="AD1172" s="7">
        <v>54305.3</v>
      </c>
      <c r="AE1172" s="13">
        <v>3.5799999999999998E-2</v>
      </c>
      <c r="AF1172" s="8">
        <v>0</v>
      </c>
      <c r="AG1172" s="6">
        <v>0</v>
      </c>
      <c r="AH1172" s="6">
        <v>0</v>
      </c>
      <c r="AI1172" s="9">
        <v>-151.21009088888889</v>
      </c>
      <c r="AJ1172" t="s">
        <v>6</v>
      </c>
      <c r="AO1172" s="9">
        <f t="shared" si="349"/>
        <v>-151.21009088888889</v>
      </c>
      <c r="AP1172" s="37">
        <f t="shared" si="351"/>
        <v>-151.21009088888889</v>
      </c>
      <c r="AQ1172" s="9">
        <f t="shared" si="350"/>
        <v>-151.21009088888889</v>
      </c>
      <c r="AT1172" s="10"/>
      <c r="BU1172" s="1"/>
      <c r="CC1172" s="11"/>
      <c r="CD1172" s="11"/>
    </row>
    <row r="1173" spans="1:82" ht="15" customHeight="1" x14ac:dyDescent="0.25">
      <c r="A1173">
        <v>52589</v>
      </c>
      <c r="B1173" t="s">
        <v>1126</v>
      </c>
      <c r="C1173" t="s">
        <v>1127</v>
      </c>
      <c r="D1173">
        <v>31679</v>
      </c>
      <c r="E1173" t="s">
        <v>127</v>
      </c>
      <c r="F1173" t="s">
        <v>3</v>
      </c>
      <c r="G1173" t="s">
        <v>4</v>
      </c>
      <c r="H1173" t="s">
        <v>1128</v>
      </c>
      <c r="I1173" s="1"/>
      <c r="J1173" s="1">
        <v>44986</v>
      </c>
      <c r="K1173" s="1">
        <v>45017</v>
      </c>
      <c r="L1173" s="1">
        <v>44986</v>
      </c>
      <c r="M1173" s="2">
        <v>53613.46</v>
      </c>
      <c r="N1173" t="s">
        <v>6</v>
      </c>
      <c r="O1173">
        <v>3.5799999999999998E-2</v>
      </c>
      <c r="P1173" t="s">
        <v>8</v>
      </c>
      <c r="Q1173" s="4"/>
      <c r="R1173" s="1">
        <v>44986</v>
      </c>
      <c r="S1173" s="1">
        <v>44986</v>
      </c>
      <c r="T1173" s="1">
        <v>45017</v>
      </c>
      <c r="U1173" s="1">
        <v>44986</v>
      </c>
      <c r="V1173" s="5">
        <v>8.611111111111111E-2</v>
      </c>
      <c r="W1173">
        <v>31</v>
      </c>
      <c r="X1173" s="6">
        <v>0</v>
      </c>
      <c r="Y1173" s="6">
        <v>0</v>
      </c>
      <c r="Z1173" s="6">
        <v>-165.27838307777776</v>
      </c>
      <c r="AA1173" s="6">
        <v>-165.27838307777776</v>
      </c>
      <c r="AB1173">
        <v>0</v>
      </c>
      <c r="AC1173">
        <v>0</v>
      </c>
      <c r="AD1173" s="7">
        <v>53613.46</v>
      </c>
      <c r="AE1173" s="13">
        <v>3.5799999999999998E-2</v>
      </c>
      <c r="AF1173" s="8">
        <v>0</v>
      </c>
      <c r="AG1173" s="6">
        <v>0</v>
      </c>
      <c r="AH1173" s="6">
        <v>0</v>
      </c>
      <c r="AI1173" s="9">
        <v>-165.27838307777776</v>
      </c>
      <c r="AJ1173" t="s">
        <v>6</v>
      </c>
      <c r="AO1173" s="9">
        <f t="shared" si="349"/>
        <v>-165.27838307777776</v>
      </c>
      <c r="AP1173" s="37">
        <f t="shared" si="351"/>
        <v>-165.27838307777776</v>
      </c>
      <c r="AQ1173" s="9">
        <f t="shared" si="350"/>
        <v>-165.27838307777776</v>
      </c>
      <c r="AT1173" s="10"/>
      <c r="BU1173" s="1"/>
      <c r="CC1173" s="11"/>
      <c r="CD1173" s="11"/>
    </row>
    <row r="1174" spans="1:82" ht="15" customHeight="1" x14ac:dyDescent="0.25">
      <c r="A1174">
        <v>52590</v>
      </c>
      <c r="B1174" t="s">
        <v>1126</v>
      </c>
      <c r="C1174" t="s">
        <v>1127</v>
      </c>
      <c r="D1174">
        <v>31679</v>
      </c>
      <c r="E1174" t="s">
        <v>127</v>
      </c>
      <c r="F1174" t="s">
        <v>3</v>
      </c>
      <c r="G1174" t="s">
        <v>4</v>
      </c>
      <c r="H1174" t="s">
        <v>1128</v>
      </c>
      <c r="I1174" s="1"/>
      <c r="J1174" s="1">
        <v>45017</v>
      </c>
      <c r="K1174" s="1">
        <v>45047</v>
      </c>
      <c r="L1174" s="1">
        <v>45017</v>
      </c>
      <c r="M1174" s="2">
        <v>52919.37</v>
      </c>
      <c r="N1174" t="s">
        <v>6</v>
      </c>
      <c r="O1174">
        <v>3.5799999999999998E-2</v>
      </c>
      <c r="P1174" t="s">
        <v>8</v>
      </c>
      <c r="Q1174" s="4"/>
      <c r="R1174" s="1">
        <v>45017</v>
      </c>
      <c r="S1174" s="1">
        <v>45017</v>
      </c>
      <c r="T1174" s="1">
        <v>45047</v>
      </c>
      <c r="U1174" s="1">
        <v>45017</v>
      </c>
      <c r="V1174" s="5">
        <v>8.3333333333333329E-2</v>
      </c>
      <c r="W1174">
        <v>30</v>
      </c>
      <c r="X1174" s="6">
        <v>0</v>
      </c>
      <c r="Y1174" s="6">
        <v>0</v>
      </c>
      <c r="Z1174" s="6">
        <v>-157.87612049999998</v>
      </c>
      <c r="AA1174" s="6">
        <v>-157.87612049999998</v>
      </c>
      <c r="AB1174">
        <v>0</v>
      </c>
      <c r="AC1174">
        <v>0</v>
      </c>
      <c r="AD1174" s="7">
        <v>52919.37</v>
      </c>
      <c r="AE1174" s="13">
        <v>3.5799999999999998E-2</v>
      </c>
      <c r="AF1174" s="8">
        <v>0</v>
      </c>
      <c r="AG1174" s="6">
        <v>0</v>
      </c>
      <c r="AH1174" s="6">
        <v>0</v>
      </c>
      <c r="AI1174" s="9">
        <v>-157.87612049999998</v>
      </c>
      <c r="AJ1174" t="s">
        <v>6</v>
      </c>
      <c r="AO1174" s="9">
        <f t="shared" si="349"/>
        <v>-157.87612049999998</v>
      </c>
      <c r="AP1174" s="37">
        <f t="shared" si="351"/>
        <v>-157.87612049999998</v>
      </c>
      <c r="AQ1174" s="9">
        <f t="shared" si="350"/>
        <v>-157.87612049999998</v>
      </c>
      <c r="AT1174" s="10"/>
      <c r="BU1174" s="1"/>
      <c r="CC1174" s="11"/>
      <c r="CD1174" s="11"/>
    </row>
    <row r="1175" spans="1:82" ht="15" customHeight="1" x14ac:dyDescent="0.25">
      <c r="A1175">
        <v>52591</v>
      </c>
      <c r="B1175" t="s">
        <v>1126</v>
      </c>
      <c r="C1175" t="s">
        <v>1127</v>
      </c>
      <c r="D1175">
        <v>31679</v>
      </c>
      <c r="E1175" t="s">
        <v>127</v>
      </c>
      <c r="F1175" t="s">
        <v>3</v>
      </c>
      <c r="G1175" t="s">
        <v>4</v>
      </c>
      <c r="H1175" t="s">
        <v>1128</v>
      </c>
      <c r="I1175" s="1"/>
      <c r="J1175" s="1">
        <v>45047</v>
      </c>
      <c r="K1175" s="1">
        <v>45078</v>
      </c>
      <c r="L1175" s="1">
        <v>45047</v>
      </c>
      <c r="M1175" s="2">
        <v>52205.31</v>
      </c>
      <c r="N1175" t="s">
        <v>6</v>
      </c>
      <c r="O1175">
        <v>3.5799999999999998E-2</v>
      </c>
      <c r="P1175" t="s">
        <v>8</v>
      </c>
      <c r="Q1175" s="4"/>
      <c r="R1175" s="1">
        <v>45047</v>
      </c>
      <c r="S1175" s="1">
        <v>45047</v>
      </c>
      <c r="T1175" s="1">
        <v>45078</v>
      </c>
      <c r="U1175" s="1">
        <v>45047</v>
      </c>
      <c r="V1175" s="5">
        <v>8.611111111111111E-2</v>
      </c>
      <c r="W1175">
        <v>31</v>
      </c>
      <c r="X1175" s="6">
        <v>0</v>
      </c>
      <c r="Y1175" s="6">
        <v>0</v>
      </c>
      <c r="Z1175" s="6">
        <v>-160.93736954999997</v>
      </c>
      <c r="AA1175" s="6">
        <v>-160.93736954999997</v>
      </c>
      <c r="AB1175">
        <v>0</v>
      </c>
      <c r="AC1175">
        <v>0</v>
      </c>
      <c r="AD1175" s="7">
        <v>52205.31</v>
      </c>
      <c r="AE1175" s="13">
        <v>3.5799999999999998E-2</v>
      </c>
      <c r="AF1175" s="8">
        <v>0</v>
      </c>
      <c r="AG1175" s="6">
        <v>0</v>
      </c>
      <c r="AH1175" s="6">
        <v>0</v>
      </c>
      <c r="AI1175" s="9">
        <v>-160.93736954999997</v>
      </c>
      <c r="AJ1175" t="s">
        <v>6</v>
      </c>
      <c r="AO1175" s="9">
        <f t="shared" si="349"/>
        <v>-160.93736954999997</v>
      </c>
      <c r="AP1175" s="37">
        <f t="shared" si="351"/>
        <v>-160.93736954999997</v>
      </c>
      <c r="AQ1175" s="9">
        <f t="shared" si="350"/>
        <v>-160.93736954999997</v>
      </c>
      <c r="AT1175" s="10"/>
      <c r="BU1175" s="1"/>
      <c r="CC1175" s="11"/>
      <c r="CD1175" s="11"/>
    </row>
    <row r="1176" spans="1:82" ht="15" customHeight="1" x14ac:dyDescent="0.25">
      <c r="A1176">
        <v>53252</v>
      </c>
      <c r="B1176" t="s">
        <v>1129</v>
      </c>
      <c r="C1176" t="s">
        <v>1130</v>
      </c>
      <c r="D1176">
        <v>31686</v>
      </c>
      <c r="E1176" t="s">
        <v>127</v>
      </c>
      <c r="F1176" t="s">
        <v>3</v>
      </c>
      <c r="G1176" t="s">
        <v>4</v>
      </c>
      <c r="H1176" t="s">
        <v>1131</v>
      </c>
      <c r="I1176" s="1"/>
      <c r="J1176" s="1">
        <v>44933</v>
      </c>
      <c r="K1176" s="1">
        <v>44964</v>
      </c>
      <c r="L1176" s="1">
        <v>44933</v>
      </c>
      <c r="M1176" s="2">
        <v>25608.58</v>
      </c>
      <c r="N1176" t="s">
        <v>6</v>
      </c>
      <c r="O1176">
        <v>2.1000000000000001E-2</v>
      </c>
      <c r="P1176" t="s">
        <v>8</v>
      </c>
      <c r="Q1176" s="4"/>
      <c r="R1176" s="1">
        <v>44933</v>
      </c>
      <c r="S1176" s="1">
        <v>44933</v>
      </c>
      <c r="T1176" s="1">
        <v>44964</v>
      </c>
      <c r="U1176" s="1">
        <v>44933</v>
      </c>
      <c r="V1176" s="5">
        <v>8.611111111111111E-2</v>
      </c>
      <c r="W1176">
        <v>31</v>
      </c>
      <c r="X1176" s="6">
        <v>0</v>
      </c>
      <c r="Y1176" s="6">
        <v>0</v>
      </c>
      <c r="Z1176" s="6">
        <v>-46.308848833333343</v>
      </c>
      <c r="AA1176" s="6">
        <v>-46.308848833333343</v>
      </c>
      <c r="AB1176">
        <v>0</v>
      </c>
      <c r="AC1176">
        <v>0</v>
      </c>
      <c r="AD1176" s="7">
        <v>25608.58</v>
      </c>
      <c r="AE1176" s="13">
        <v>2.1000000000000001E-2</v>
      </c>
      <c r="AF1176" s="8">
        <v>0</v>
      </c>
      <c r="AG1176" s="6">
        <v>0</v>
      </c>
      <c r="AH1176" s="6">
        <v>0</v>
      </c>
      <c r="AI1176" s="9">
        <v>-46.308848833333343</v>
      </c>
      <c r="AJ1176" t="s">
        <v>6</v>
      </c>
      <c r="AO1176" s="9">
        <f t="shared" si="349"/>
        <v>-46.308848833333343</v>
      </c>
      <c r="AP1176" s="37">
        <f t="shared" si="351"/>
        <v>-46.308848833333343</v>
      </c>
      <c r="AQ1176" s="9">
        <f t="shared" si="350"/>
        <v>-46.308848833333343</v>
      </c>
      <c r="AT1176" s="10"/>
      <c r="BU1176" s="1"/>
      <c r="CC1176" s="11"/>
      <c r="CD1176" s="11"/>
    </row>
    <row r="1177" spans="1:82" ht="15" customHeight="1" x14ac:dyDescent="0.25">
      <c r="A1177">
        <v>53253</v>
      </c>
      <c r="B1177" t="s">
        <v>1129</v>
      </c>
      <c r="C1177" t="s">
        <v>1130</v>
      </c>
      <c r="D1177">
        <v>31686</v>
      </c>
      <c r="E1177" t="s">
        <v>127</v>
      </c>
      <c r="F1177" t="s">
        <v>3</v>
      </c>
      <c r="G1177" t="s">
        <v>4</v>
      </c>
      <c r="H1177" t="s">
        <v>1131</v>
      </c>
      <c r="I1177" s="1"/>
      <c r="J1177" s="1">
        <v>44964</v>
      </c>
      <c r="K1177" s="1">
        <v>44992</v>
      </c>
      <c r="L1177" s="1">
        <v>44964</v>
      </c>
      <c r="M1177" s="2">
        <v>24281.88</v>
      </c>
      <c r="N1177" t="s">
        <v>6</v>
      </c>
      <c r="O1177">
        <v>2.1000000000000001E-2</v>
      </c>
      <c r="P1177" t="s">
        <v>8</v>
      </c>
      <c r="Q1177" s="4"/>
      <c r="R1177" s="1">
        <v>44964</v>
      </c>
      <c r="S1177" s="1">
        <v>44964</v>
      </c>
      <c r="T1177" s="1">
        <v>44992</v>
      </c>
      <c r="U1177" s="1">
        <v>44964</v>
      </c>
      <c r="V1177" s="5">
        <v>7.7777777777777779E-2</v>
      </c>
      <c r="W1177">
        <v>28</v>
      </c>
      <c r="X1177" s="6">
        <v>0</v>
      </c>
      <c r="Y1177" s="6">
        <v>0</v>
      </c>
      <c r="Z1177" s="6">
        <v>-39.660404000000007</v>
      </c>
      <c r="AA1177" s="6">
        <v>-39.660404000000007</v>
      </c>
      <c r="AB1177">
        <v>0</v>
      </c>
      <c r="AC1177">
        <v>0</v>
      </c>
      <c r="AD1177" s="7">
        <v>24281.88</v>
      </c>
      <c r="AE1177" s="13">
        <v>2.1000000000000001E-2</v>
      </c>
      <c r="AF1177" s="8">
        <v>0</v>
      </c>
      <c r="AG1177" s="6">
        <v>0</v>
      </c>
      <c r="AH1177" s="6">
        <v>0</v>
      </c>
      <c r="AI1177" s="9">
        <v>-39.660404000000007</v>
      </c>
      <c r="AJ1177" t="s">
        <v>6</v>
      </c>
      <c r="AO1177" s="9">
        <f t="shared" si="349"/>
        <v>-39.660404000000007</v>
      </c>
      <c r="AP1177" s="37">
        <f t="shared" si="351"/>
        <v>-39.660404000000007</v>
      </c>
      <c r="AQ1177" s="9">
        <f t="shared" si="350"/>
        <v>-39.660404000000007</v>
      </c>
      <c r="AT1177" s="10"/>
      <c r="BU1177" s="1"/>
      <c r="CC1177" s="11"/>
      <c r="CD1177" s="11"/>
    </row>
    <row r="1178" spans="1:82" ht="15" customHeight="1" x14ac:dyDescent="0.25">
      <c r="A1178">
        <v>53254</v>
      </c>
      <c r="B1178" t="s">
        <v>1129</v>
      </c>
      <c r="C1178" t="s">
        <v>1130</v>
      </c>
      <c r="D1178">
        <v>31686</v>
      </c>
      <c r="E1178" t="s">
        <v>127</v>
      </c>
      <c r="F1178" t="s">
        <v>3</v>
      </c>
      <c r="G1178" t="s">
        <v>4</v>
      </c>
      <c r="H1178" t="s">
        <v>1131</v>
      </c>
      <c r="I1178" s="1"/>
      <c r="J1178" s="1">
        <v>44992</v>
      </c>
      <c r="K1178" s="1">
        <v>45023</v>
      </c>
      <c r="L1178" s="1">
        <v>44992</v>
      </c>
      <c r="M1178" s="2">
        <v>22952.85</v>
      </c>
      <c r="N1178" t="s">
        <v>6</v>
      </c>
      <c r="O1178">
        <v>2.1000000000000001E-2</v>
      </c>
      <c r="P1178" t="s">
        <v>8</v>
      </c>
      <c r="Q1178" s="4"/>
      <c r="R1178" s="1">
        <v>44992</v>
      </c>
      <c r="S1178" s="1">
        <v>44992</v>
      </c>
      <c r="T1178" s="1">
        <v>45023</v>
      </c>
      <c r="U1178" s="1">
        <v>44992</v>
      </c>
      <c r="V1178" s="5">
        <v>8.611111111111111E-2</v>
      </c>
      <c r="W1178">
        <v>31</v>
      </c>
      <c r="X1178" s="6">
        <v>0</v>
      </c>
      <c r="Y1178" s="6">
        <v>0</v>
      </c>
      <c r="Z1178" s="6">
        <v>-41.506403749999997</v>
      </c>
      <c r="AA1178" s="6">
        <v>-41.506403749999997</v>
      </c>
      <c r="AB1178">
        <v>0</v>
      </c>
      <c r="AC1178">
        <v>0</v>
      </c>
      <c r="AD1178" s="7">
        <v>22952.85</v>
      </c>
      <c r="AE1178" s="13">
        <v>2.1000000000000001E-2</v>
      </c>
      <c r="AF1178" s="8">
        <v>0</v>
      </c>
      <c r="AG1178" s="6">
        <v>0</v>
      </c>
      <c r="AH1178" s="6">
        <v>0</v>
      </c>
      <c r="AI1178" s="9">
        <v>-41.506403749999997</v>
      </c>
      <c r="AJ1178" t="s">
        <v>6</v>
      </c>
      <c r="AO1178" s="9">
        <f t="shared" si="349"/>
        <v>-41.506403749999997</v>
      </c>
      <c r="AP1178" s="37">
        <f t="shared" si="351"/>
        <v>-41.506403749999997</v>
      </c>
      <c r="AQ1178" s="9">
        <f t="shared" si="350"/>
        <v>-41.506403749999997</v>
      </c>
      <c r="AT1178" s="10"/>
      <c r="BU1178" s="1"/>
      <c r="CC1178" s="11"/>
      <c r="CD1178" s="11"/>
    </row>
    <row r="1179" spans="1:82" ht="15" customHeight="1" x14ac:dyDescent="0.25">
      <c r="A1179">
        <v>53255</v>
      </c>
      <c r="B1179" t="s">
        <v>1129</v>
      </c>
      <c r="C1179" t="s">
        <v>1130</v>
      </c>
      <c r="D1179">
        <v>31686</v>
      </c>
      <c r="E1179" t="s">
        <v>127</v>
      </c>
      <c r="F1179" t="s">
        <v>3</v>
      </c>
      <c r="G1179" t="s">
        <v>4</v>
      </c>
      <c r="H1179" t="s">
        <v>1131</v>
      </c>
      <c r="I1179" s="1"/>
      <c r="J1179" s="1">
        <v>45023</v>
      </c>
      <c r="K1179" s="1">
        <v>45053</v>
      </c>
      <c r="L1179" s="1">
        <v>45023</v>
      </c>
      <c r="M1179" s="2">
        <v>21621.5</v>
      </c>
      <c r="N1179" t="s">
        <v>6</v>
      </c>
      <c r="O1179">
        <v>2.1000000000000001E-2</v>
      </c>
      <c r="P1179" t="s">
        <v>8</v>
      </c>
      <c r="Q1179" s="4"/>
      <c r="R1179" s="1">
        <v>45023</v>
      </c>
      <c r="S1179" s="1">
        <v>45023</v>
      </c>
      <c r="T1179" s="1">
        <v>45053</v>
      </c>
      <c r="U1179" s="1">
        <v>45023</v>
      </c>
      <c r="V1179" s="5">
        <v>8.3333333333333329E-2</v>
      </c>
      <c r="W1179">
        <v>30</v>
      </c>
      <c r="X1179" s="6">
        <v>0</v>
      </c>
      <c r="Y1179" s="6">
        <v>0</v>
      </c>
      <c r="Z1179" s="6">
        <v>-37.837625000000003</v>
      </c>
      <c r="AA1179" s="6">
        <v>-37.837625000000003</v>
      </c>
      <c r="AB1179">
        <v>0</v>
      </c>
      <c r="AC1179">
        <v>0</v>
      </c>
      <c r="AD1179" s="7">
        <v>21621.5</v>
      </c>
      <c r="AE1179" s="13">
        <v>2.1000000000000001E-2</v>
      </c>
      <c r="AF1179" s="8">
        <v>0</v>
      </c>
      <c r="AG1179" s="6">
        <v>0</v>
      </c>
      <c r="AH1179" s="6">
        <v>0</v>
      </c>
      <c r="AI1179" s="9">
        <v>-37.837625000000003</v>
      </c>
      <c r="AJ1179" t="s">
        <v>6</v>
      </c>
      <c r="AO1179" s="9">
        <f t="shared" si="349"/>
        <v>-37.837625000000003</v>
      </c>
      <c r="AP1179" s="37">
        <f t="shared" si="351"/>
        <v>-37.837625000000003</v>
      </c>
      <c r="AQ1179" s="9">
        <f t="shared" si="350"/>
        <v>-37.837625000000003</v>
      </c>
      <c r="AT1179" s="10"/>
      <c r="BU1179" s="1"/>
      <c r="CC1179" s="11"/>
      <c r="CD1179" s="11"/>
    </row>
    <row r="1180" spans="1:82" ht="15" customHeight="1" x14ac:dyDescent="0.25">
      <c r="A1180">
        <v>53256</v>
      </c>
      <c r="B1180" t="s">
        <v>1129</v>
      </c>
      <c r="C1180" t="s">
        <v>1130</v>
      </c>
      <c r="D1180">
        <v>31686</v>
      </c>
      <c r="E1180" t="s">
        <v>127</v>
      </c>
      <c r="F1180" t="s">
        <v>3</v>
      </c>
      <c r="G1180" t="s">
        <v>4</v>
      </c>
      <c r="H1180" t="s">
        <v>1131</v>
      </c>
      <c r="I1180" s="1"/>
      <c r="J1180" s="1">
        <v>45053</v>
      </c>
      <c r="K1180" s="1">
        <v>45084</v>
      </c>
      <c r="L1180" s="1">
        <v>45053</v>
      </c>
      <c r="M1180" s="2">
        <v>20287.82</v>
      </c>
      <c r="N1180" t="s">
        <v>6</v>
      </c>
      <c r="O1180">
        <v>2.1000000000000001E-2</v>
      </c>
      <c r="P1180" t="s">
        <v>8</v>
      </c>
      <c r="Q1180" s="4"/>
      <c r="R1180" s="1">
        <v>45053</v>
      </c>
      <c r="S1180" s="1">
        <v>45053</v>
      </c>
      <c r="T1180" s="1">
        <v>45084</v>
      </c>
      <c r="U1180" s="1">
        <v>45053</v>
      </c>
      <c r="V1180" s="5">
        <v>8.611111111111111E-2</v>
      </c>
      <c r="W1180">
        <v>31</v>
      </c>
      <c r="X1180" s="6">
        <v>0</v>
      </c>
      <c r="Y1180" s="6">
        <v>0</v>
      </c>
      <c r="Z1180" s="6">
        <v>-36.687141166666663</v>
      </c>
      <c r="AA1180" s="6">
        <v>-36.687141166666663</v>
      </c>
      <c r="AB1180">
        <v>0</v>
      </c>
      <c r="AC1180">
        <v>0</v>
      </c>
      <c r="AD1180" s="7">
        <v>20287.82</v>
      </c>
      <c r="AE1180" s="13">
        <v>2.1000000000000001E-2</v>
      </c>
      <c r="AF1180" s="8">
        <v>0</v>
      </c>
      <c r="AG1180" s="6">
        <v>0</v>
      </c>
      <c r="AH1180" s="6">
        <v>0</v>
      </c>
      <c r="AI1180" s="9">
        <v>-36.687141166666663</v>
      </c>
      <c r="AJ1180" t="s">
        <v>6</v>
      </c>
      <c r="AO1180" s="9">
        <f t="shared" si="349"/>
        <v>-36.687141166666663</v>
      </c>
      <c r="AP1180" s="37">
        <f t="shared" si="351"/>
        <v>-36.687141166666663</v>
      </c>
      <c r="AQ1180" s="9">
        <f t="shared" si="350"/>
        <v>-36.687141166666663</v>
      </c>
      <c r="AT1180" s="10"/>
      <c r="BU1180" s="1"/>
      <c r="CC1180" s="11"/>
      <c r="CD1180" s="11"/>
    </row>
    <row r="1181" spans="1:82" ht="15" customHeight="1" x14ac:dyDescent="0.25">
      <c r="A1181">
        <v>53793</v>
      </c>
      <c r="B1181" t="s">
        <v>1132</v>
      </c>
      <c r="C1181" t="s">
        <v>1133</v>
      </c>
      <c r="D1181">
        <v>31690</v>
      </c>
      <c r="E1181" t="s">
        <v>55</v>
      </c>
      <c r="F1181" t="s">
        <v>3</v>
      </c>
      <c r="G1181" t="s">
        <v>4</v>
      </c>
      <c r="H1181" t="s">
        <v>468</v>
      </c>
      <c r="I1181" s="1">
        <v>44930</v>
      </c>
      <c r="J1181" s="1">
        <v>44932</v>
      </c>
      <c r="K1181" s="1">
        <v>44963</v>
      </c>
      <c r="L1181" s="1">
        <v>44963</v>
      </c>
      <c r="M1181" s="2">
        <v>8590735</v>
      </c>
      <c r="N1181" t="s">
        <v>6</v>
      </c>
      <c r="O1181" t="s">
        <v>57</v>
      </c>
      <c r="P1181" t="s">
        <v>8</v>
      </c>
      <c r="Q1181" s="4">
        <v>9.4999999999999998E-3</v>
      </c>
      <c r="R1181" s="1">
        <v>44930</v>
      </c>
      <c r="S1181" s="1">
        <v>44932</v>
      </c>
      <c r="T1181" s="1">
        <v>44963</v>
      </c>
      <c r="U1181" s="1">
        <v>44963</v>
      </c>
      <c r="V1181" s="5">
        <v>8.611111111111111E-2</v>
      </c>
      <c r="W1181">
        <v>31</v>
      </c>
      <c r="X1181" s="6">
        <v>0</v>
      </c>
      <c r="Y1181" s="6">
        <v>0</v>
      </c>
      <c r="Z1181" s="6">
        <v>-13966.626057777776</v>
      </c>
      <c r="AA1181" s="6">
        <v>-13966.626057777776</v>
      </c>
      <c r="AB1181">
        <v>0</v>
      </c>
      <c r="AC1181">
        <v>0</v>
      </c>
      <c r="AD1181" s="7">
        <v>8590735</v>
      </c>
      <c r="AE1181" s="13">
        <v>1.8879999999999997E-2</v>
      </c>
      <c r="AF1181" s="8">
        <v>9.4999999999999998E-3</v>
      </c>
      <c r="AG1181" s="6">
        <v>0</v>
      </c>
      <c r="AH1181" s="6">
        <v>-7027.6984930555554</v>
      </c>
      <c r="AI1181" s="9">
        <v>-20994.324550833331</v>
      </c>
      <c r="AJ1181" t="s">
        <v>6</v>
      </c>
      <c r="AK1181">
        <f t="shared" ref="AK1181:AK1190" si="352">VLOOKUP(I1181,$AR$3:$AS$604,2,FALSE)</f>
        <v>2.17</v>
      </c>
      <c r="AL1181" s="8">
        <f t="shared" ref="AL1181:AL1190" si="353">AK1181/100+$AT$1</f>
        <v>3.1699999999999999E-2</v>
      </c>
      <c r="AM1181" s="35">
        <f t="shared" ref="AM1181:AM1190" si="354">AK1181/100-$AT$1</f>
        <v>1.17E-2</v>
      </c>
      <c r="AN1181" s="4">
        <f t="shared" ref="AN1181:AN1190" si="355">IF(AND(RIGHT(O1181,3)="Max",AM1181&lt;0%),0%,AM1181)</f>
        <v>1.17E-2</v>
      </c>
      <c r="AO1181" s="36">
        <f t="shared" ref="AO1181:AO1190" si="356">-(((AL1181+AF1181)*AD1181*V1181))</f>
        <v>-30478.018727777777</v>
      </c>
      <c r="AP1181" s="37">
        <f t="shared" si="351"/>
        <v>-20994.324550833331</v>
      </c>
      <c r="AQ1181" s="36">
        <f t="shared" ref="AQ1181:AQ1190" si="357">-(((AN1181+AF1181)*AD1181*V1181))</f>
        <v>-15682.864005555555</v>
      </c>
      <c r="AT1181" s="10"/>
      <c r="BU1181" s="1"/>
      <c r="CC1181" s="11"/>
      <c r="CD1181" s="11"/>
    </row>
    <row r="1182" spans="1:82" ht="15" customHeight="1" x14ac:dyDescent="0.25">
      <c r="A1182">
        <v>53794</v>
      </c>
      <c r="B1182" t="s">
        <v>1132</v>
      </c>
      <c r="C1182" t="s">
        <v>1133</v>
      </c>
      <c r="D1182">
        <v>31690</v>
      </c>
      <c r="E1182" t="s">
        <v>55</v>
      </c>
      <c r="F1182" t="s">
        <v>3</v>
      </c>
      <c r="G1182" t="s">
        <v>4</v>
      </c>
      <c r="H1182" t="s">
        <v>468</v>
      </c>
      <c r="I1182" s="1">
        <v>44959</v>
      </c>
      <c r="J1182" s="1">
        <v>44963</v>
      </c>
      <c r="K1182" s="1">
        <v>44991</v>
      </c>
      <c r="L1182" s="1">
        <v>44991</v>
      </c>
      <c r="M1182" s="2">
        <v>8550215.8699999992</v>
      </c>
      <c r="N1182" t="s">
        <v>6</v>
      </c>
      <c r="O1182" t="s">
        <v>57</v>
      </c>
      <c r="P1182" t="s">
        <v>8</v>
      </c>
      <c r="Q1182" s="4">
        <v>9.4999999999999998E-3</v>
      </c>
      <c r="R1182" s="1">
        <v>44959</v>
      </c>
      <c r="S1182" s="1">
        <v>44963</v>
      </c>
      <c r="T1182" s="1">
        <v>44991</v>
      </c>
      <c r="U1182" s="1">
        <v>44991</v>
      </c>
      <c r="V1182" s="5">
        <v>7.7777777777777779E-2</v>
      </c>
      <c r="W1182">
        <v>28</v>
      </c>
      <c r="X1182" s="6">
        <v>0</v>
      </c>
      <c r="Y1182" s="6">
        <v>0</v>
      </c>
      <c r="Z1182" s="6">
        <v>-15042.679787286666</v>
      </c>
      <c r="AA1182" s="6">
        <v>-15042.679787286666</v>
      </c>
      <c r="AB1182">
        <v>0</v>
      </c>
      <c r="AC1182">
        <v>0</v>
      </c>
      <c r="AD1182" s="7">
        <v>8550215.8699999992</v>
      </c>
      <c r="AE1182" s="13">
        <v>2.2620000000000001E-2</v>
      </c>
      <c r="AF1182" s="8">
        <v>9.4999999999999998E-3</v>
      </c>
      <c r="AG1182" s="6">
        <v>0</v>
      </c>
      <c r="AH1182" s="6">
        <v>-6317.6595039444437</v>
      </c>
      <c r="AI1182" s="9">
        <v>-21360.33929123111</v>
      </c>
      <c r="AJ1182" t="s">
        <v>6</v>
      </c>
      <c r="AK1182">
        <f t="shared" si="352"/>
        <v>2.54</v>
      </c>
      <c r="AL1182" s="8">
        <f t="shared" si="353"/>
        <v>3.5400000000000001E-2</v>
      </c>
      <c r="AM1182" s="35">
        <f t="shared" si="354"/>
        <v>1.5399999999999999E-2</v>
      </c>
      <c r="AN1182" s="4">
        <f t="shared" si="355"/>
        <v>1.5399999999999999E-2</v>
      </c>
      <c r="AO1182" s="36">
        <f t="shared" si="356"/>
        <v>-29859.253866011109</v>
      </c>
      <c r="AP1182" s="37">
        <f t="shared" si="351"/>
        <v>-21360.33929123111</v>
      </c>
      <c r="AQ1182" s="36">
        <f t="shared" si="357"/>
        <v>-16558.918068233332</v>
      </c>
      <c r="AT1182" s="10"/>
      <c r="BU1182" s="1"/>
      <c r="CC1182" s="11"/>
      <c r="CD1182" s="11"/>
    </row>
    <row r="1183" spans="1:82" ht="15" customHeight="1" x14ac:dyDescent="0.25">
      <c r="A1183">
        <v>53795</v>
      </c>
      <c r="B1183" t="s">
        <v>1132</v>
      </c>
      <c r="C1183" t="s">
        <v>1133</v>
      </c>
      <c r="D1183">
        <v>31690</v>
      </c>
      <c r="E1183" t="s">
        <v>55</v>
      </c>
      <c r="F1183" t="s">
        <v>3</v>
      </c>
      <c r="G1183" t="s">
        <v>4</v>
      </c>
      <c r="H1183" t="s">
        <v>468</v>
      </c>
      <c r="I1183" s="1">
        <v>44987</v>
      </c>
      <c r="J1183" s="1">
        <v>44991</v>
      </c>
      <c r="K1183" s="1">
        <v>45022</v>
      </c>
      <c r="L1183" s="1">
        <v>45022</v>
      </c>
      <c r="M1183" s="2">
        <v>8509528.0600000005</v>
      </c>
      <c r="N1183" t="s">
        <v>6</v>
      </c>
      <c r="O1183" t="s">
        <v>57</v>
      </c>
      <c r="P1183" t="s">
        <v>8</v>
      </c>
      <c r="Q1183" s="4">
        <v>9.4999999999999998E-3</v>
      </c>
      <c r="R1183" s="1">
        <v>44987</v>
      </c>
      <c r="S1183" s="1">
        <v>44991</v>
      </c>
      <c r="T1183" s="1">
        <v>45022</v>
      </c>
      <c r="U1183" s="1">
        <v>45022</v>
      </c>
      <c r="V1183" s="5">
        <v>8.611111111111111E-2</v>
      </c>
      <c r="W1183">
        <v>31</v>
      </c>
      <c r="X1183" s="6">
        <v>0</v>
      </c>
      <c r="Y1183" s="6">
        <v>0</v>
      </c>
      <c r="Z1183" s="6">
        <v>-18333.778205269999</v>
      </c>
      <c r="AA1183" s="6">
        <v>-18333.778205269999</v>
      </c>
      <c r="AB1183">
        <v>0</v>
      </c>
      <c r="AC1183">
        <v>0</v>
      </c>
      <c r="AD1183" s="7">
        <v>8509528.0600000005</v>
      </c>
      <c r="AE1183" s="13">
        <v>2.5019999999999997E-2</v>
      </c>
      <c r="AF1183" s="8">
        <v>9.4999999999999998E-3</v>
      </c>
      <c r="AG1183" s="6">
        <v>0</v>
      </c>
      <c r="AH1183" s="6">
        <v>-6961.2667046388897</v>
      </c>
      <c r="AI1183" s="9">
        <v>-25295.044909908887</v>
      </c>
      <c r="AJ1183" t="s">
        <v>6</v>
      </c>
      <c r="AK1183">
        <f t="shared" si="352"/>
        <v>2.8010000000000002</v>
      </c>
      <c r="AL1183" s="8">
        <f t="shared" si="353"/>
        <v>3.8010000000000002E-2</v>
      </c>
      <c r="AM1183" s="35">
        <f t="shared" si="354"/>
        <v>1.8009999999999998E-2</v>
      </c>
      <c r="AN1183" s="4">
        <f t="shared" si="355"/>
        <v>1.8009999999999998E-2</v>
      </c>
      <c r="AO1183" s="36">
        <f t="shared" si="356"/>
        <v>-34813.661172357228</v>
      </c>
      <c r="AP1183" s="37">
        <f t="shared" si="351"/>
        <v>-25295.044909908887</v>
      </c>
      <c r="AQ1183" s="36">
        <f t="shared" si="357"/>
        <v>-20158.362846801669</v>
      </c>
      <c r="AT1183" s="10"/>
      <c r="BU1183" s="1"/>
      <c r="CC1183" s="11"/>
      <c r="CD1183" s="11"/>
    </row>
    <row r="1184" spans="1:82" ht="15" customHeight="1" x14ac:dyDescent="0.25">
      <c r="A1184">
        <v>53796</v>
      </c>
      <c r="B1184" t="s">
        <v>1132</v>
      </c>
      <c r="C1184" t="s">
        <v>1133</v>
      </c>
      <c r="D1184">
        <v>31690</v>
      </c>
      <c r="E1184" t="s">
        <v>55</v>
      </c>
      <c r="F1184" t="s">
        <v>3</v>
      </c>
      <c r="G1184" t="s">
        <v>4</v>
      </c>
      <c r="H1184" t="s">
        <v>468</v>
      </c>
      <c r="I1184" s="1">
        <v>45020</v>
      </c>
      <c r="J1184" s="1">
        <v>45022</v>
      </c>
      <c r="K1184" s="1">
        <v>45052</v>
      </c>
      <c r="L1184" s="1">
        <v>45052</v>
      </c>
      <c r="M1184" s="2">
        <v>8468670.8599999994</v>
      </c>
      <c r="N1184" t="s">
        <v>6</v>
      </c>
      <c r="O1184" t="s">
        <v>57</v>
      </c>
      <c r="P1184" t="s">
        <v>8</v>
      </c>
      <c r="Q1184" s="4">
        <v>9.4999999999999998E-3</v>
      </c>
      <c r="R1184" s="1">
        <v>45020</v>
      </c>
      <c r="S1184" s="1">
        <v>45022</v>
      </c>
      <c r="T1184" s="1">
        <v>45052</v>
      </c>
      <c r="U1184" s="1">
        <v>45052</v>
      </c>
      <c r="V1184" s="5">
        <v>8.3333333333333329E-2</v>
      </c>
      <c r="W1184">
        <v>30</v>
      </c>
      <c r="X1184" s="6">
        <v>0</v>
      </c>
      <c r="Y1184" s="6">
        <v>0</v>
      </c>
      <c r="Z1184" s="6">
        <v>-20458.897352616666</v>
      </c>
      <c r="AA1184" s="6">
        <v>-20458.897352616666</v>
      </c>
      <c r="AB1184">
        <v>0</v>
      </c>
      <c r="AC1184">
        <v>0</v>
      </c>
      <c r="AD1184" s="7">
        <v>8468670.8599999994</v>
      </c>
      <c r="AE1184" s="13">
        <v>2.8990000000000002E-2</v>
      </c>
      <c r="AF1184" s="8">
        <v>9.4999999999999998E-3</v>
      </c>
      <c r="AG1184" s="6">
        <v>0</v>
      </c>
      <c r="AH1184" s="6">
        <v>-6704.3644308333323</v>
      </c>
      <c r="AI1184" s="9">
        <v>-27163.261783449998</v>
      </c>
      <c r="AJ1184" t="s">
        <v>6</v>
      </c>
      <c r="AK1184">
        <f t="shared" si="352"/>
        <v>3.052</v>
      </c>
      <c r="AL1184" s="8">
        <f t="shared" si="353"/>
        <v>4.052E-2</v>
      </c>
      <c r="AM1184" s="35">
        <f t="shared" si="354"/>
        <v>2.0520000000000004E-2</v>
      </c>
      <c r="AN1184" s="4">
        <f t="shared" si="355"/>
        <v>2.0520000000000004E-2</v>
      </c>
      <c r="AO1184" s="36">
        <f t="shared" si="356"/>
        <v>-35300.243034766667</v>
      </c>
      <c r="AP1184" s="37">
        <f t="shared" si="351"/>
        <v>-27163.261783449998</v>
      </c>
      <c r="AQ1184" s="36">
        <f t="shared" si="357"/>
        <v>-21185.791601433335</v>
      </c>
      <c r="AT1184" s="10"/>
      <c r="BU1184" s="1"/>
      <c r="CC1184" s="11"/>
      <c r="CD1184" s="11"/>
    </row>
    <row r="1185" spans="1:82" ht="15" customHeight="1" x14ac:dyDescent="0.25">
      <c r="A1185">
        <v>53797</v>
      </c>
      <c r="B1185" t="s">
        <v>1132</v>
      </c>
      <c r="C1185" t="s">
        <v>1133</v>
      </c>
      <c r="D1185">
        <v>31690</v>
      </c>
      <c r="E1185" t="s">
        <v>55</v>
      </c>
      <c r="F1185" t="s">
        <v>3</v>
      </c>
      <c r="G1185" t="s">
        <v>4</v>
      </c>
      <c r="H1185" t="s">
        <v>468</v>
      </c>
      <c r="I1185" s="1">
        <v>45050</v>
      </c>
      <c r="J1185" s="1">
        <v>45052</v>
      </c>
      <c r="K1185" s="1">
        <v>45083</v>
      </c>
      <c r="L1185" s="1">
        <v>45083</v>
      </c>
      <c r="M1185" s="2">
        <v>8427643.5800000001</v>
      </c>
      <c r="N1185" t="s">
        <v>6</v>
      </c>
      <c r="O1185" t="s">
        <v>57</v>
      </c>
      <c r="P1185" t="s">
        <v>8</v>
      </c>
      <c r="Q1185" s="4">
        <v>9.4999999999999998E-3</v>
      </c>
      <c r="R1185" s="1">
        <v>45050</v>
      </c>
      <c r="S1185" s="1">
        <v>45052</v>
      </c>
      <c r="T1185" s="1">
        <v>45083</v>
      </c>
      <c r="U1185" s="1">
        <v>45083</v>
      </c>
      <c r="V1185" s="5">
        <v>8.611111111111111E-2</v>
      </c>
      <c r="W1185">
        <v>31</v>
      </c>
      <c r="X1185" s="6">
        <v>0</v>
      </c>
      <c r="Y1185" s="6">
        <v>0</v>
      </c>
      <c r="Z1185" s="6">
        <v>-22584.211984715555</v>
      </c>
      <c r="AA1185" s="6">
        <v>-22584.211984715555</v>
      </c>
      <c r="AB1185">
        <v>0</v>
      </c>
      <c r="AC1185">
        <v>0</v>
      </c>
      <c r="AD1185" s="7">
        <v>8427643.5800000001</v>
      </c>
      <c r="AE1185" s="13">
        <v>3.1120000000000002E-2</v>
      </c>
      <c r="AF1185" s="8">
        <v>9.4999999999999998E-3</v>
      </c>
      <c r="AG1185" s="6">
        <v>0</v>
      </c>
      <c r="AH1185" s="6">
        <v>-6894.2806508611111</v>
      </c>
      <c r="AI1185" s="9">
        <v>-29478.492635576666</v>
      </c>
      <c r="AJ1185" t="s">
        <v>6</v>
      </c>
      <c r="AK1185">
        <f t="shared" si="352"/>
        <v>3.2810000000000001</v>
      </c>
      <c r="AL1185" s="8">
        <f t="shared" si="353"/>
        <v>4.2810000000000001E-2</v>
      </c>
      <c r="AM1185" s="35">
        <f t="shared" si="354"/>
        <v>2.2809999999999997E-2</v>
      </c>
      <c r="AN1185" s="4">
        <f t="shared" si="355"/>
        <v>2.2809999999999997E-2</v>
      </c>
      <c r="AO1185" s="36">
        <f t="shared" si="356"/>
        <v>-37962.086404899448</v>
      </c>
      <c r="AP1185" s="37">
        <f t="shared" si="351"/>
        <v>-29478.492635576666</v>
      </c>
      <c r="AQ1185" s="36">
        <f t="shared" si="357"/>
        <v>-23447.811350454998</v>
      </c>
      <c r="AT1185" s="10"/>
      <c r="BU1185" s="1"/>
      <c r="CC1185" s="11"/>
      <c r="CD1185" s="11"/>
    </row>
    <row r="1186" spans="1:82" ht="15" customHeight="1" x14ac:dyDescent="0.25">
      <c r="A1186">
        <v>54039</v>
      </c>
      <c r="B1186" t="s">
        <v>1134</v>
      </c>
      <c r="C1186" t="s">
        <v>1135</v>
      </c>
      <c r="D1186">
        <v>31691</v>
      </c>
      <c r="E1186" t="s">
        <v>2</v>
      </c>
      <c r="F1186" t="s">
        <v>3</v>
      </c>
      <c r="G1186" t="s">
        <v>4</v>
      </c>
      <c r="H1186" t="s">
        <v>193</v>
      </c>
      <c r="I1186" s="1">
        <v>44923</v>
      </c>
      <c r="J1186" s="1">
        <v>44956</v>
      </c>
      <c r="K1186" s="1">
        <v>44985</v>
      </c>
      <c r="L1186" s="1">
        <v>44985</v>
      </c>
      <c r="M1186" s="2">
        <v>8994224.3100000005</v>
      </c>
      <c r="N1186" t="s">
        <v>6</v>
      </c>
      <c r="O1186" t="s">
        <v>7</v>
      </c>
      <c r="P1186" t="s">
        <v>8</v>
      </c>
      <c r="Q1186" s="4">
        <v>3.3000000000000002E-2</v>
      </c>
      <c r="R1186" s="1">
        <v>44923</v>
      </c>
      <c r="S1186" s="1">
        <v>44956</v>
      </c>
      <c r="T1186" s="1">
        <v>44985</v>
      </c>
      <c r="U1186" s="1">
        <v>44985</v>
      </c>
      <c r="V1186" s="5">
        <v>8.0555555555555561E-2</v>
      </c>
      <c r="W1186">
        <v>29</v>
      </c>
      <c r="X1186" s="6">
        <v>0</v>
      </c>
      <c r="Y1186" s="6">
        <v>0</v>
      </c>
      <c r="Z1186" s="6">
        <v>-15954.254888555</v>
      </c>
      <c r="AA1186" s="6">
        <v>-15954.254888555</v>
      </c>
      <c r="AB1186">
        <v>0</v>
      </c>
      <c r="AC1186">
        <v>0</v>
      </c>
      <c r="AD1186" s="7">
        <v>8994224.3100000005</v>
      </c>
      <c r="AE1186" s="13">
        <v>2.2019999999999998E-2</v>
      </c>
      <c r="AF1186" s="8">
        <v>3.3000000000000002E-2</v>
      </c>
      <c r="AG1186" s="6">
        <v>0</v>
      </c>
      <c r="AH1186" s="6">
        <v>-23909.646290750003</v>
      </c>
      <c r="AI1186" s="9">
        <v>-39863.901179305001</v>
      </c>
      <c r="AJ1186" t="s">
        <v>6</v>
      </c>
      <c r="AK1186">
        <f t="shared" si="352"/>
        <v>2.202</v>
      </c>
      <c r="AL1186" s="8">
        <f t="shared" si="353"/>
        <v>3.202E-2</v>
      </c>
      <c r="AM1186" s="35">
        <f t="shared" si="354"/>
        <v>1.2019999999999998E-2</v>
      </c>
      <c r="AN1186" s="4">
        <f t="shared" si="355"/>
        <v>1.2019999999999998E-2</v>
      </c>
      <c r="AO1186" s="36">
        <f t="shared" si="356"/>
        <v>-47109.248540138338</v>
      </c>
      <c r="AP1186" s="37">
        <f t="shared" si="351"/>
        <v>-39863.901179305001</v>
      </c>
      <c r="AQ1186" s="36">
        <f t="shared" si="357"/>
        <v>-32618.553818471668</v>
      </c>
      <c r="AT1186" s="10"/>
      <c r="BU1186" s="1"/>
      <c r="CC1186" s="11"/>
      <c r="CD1186" s="11"/>
    </row>
    <row r="1187" spans="1:82" ht="15" customHeight="1" x14ac:dyDescent="0.25">
      <c r="A1187">
        <v>54040</v>
      </c>
      <c r="B1187" t="s">
        <v>1134</v>
      </c>
      <c r="C1187" t="s">
        <v>1135</v>
      </c>
      <c r="D1187">
        <v>31691</v>
      </c>
      <c r="E1187" t="s">
        <v>2</v>
      </c>
      <c r="F1187" t="s">
        <v>3</v>
      </c>
      <c r="G1187" t="s">
        <v>4</v>
      </c>
      <c r="H1187" t="s">
        <v>193</v>
      </c>
      <c r="I1187" s="1">
        <v>44923</v>
      </c>
      <c r="J1187" s="1">
        <v>44985</v>
      </c>
      <c r="K1187" s="1">
        <v>45015</v>
      </c>
      <c r="L1187" s="1">
        <v>45015</v>
      </c>
      <c r="M1187" s="2">
        <v>8960247.3200000003</v>
      </c>
      <c r="N1187" t="s">
        <v>6</v>
      </c>
      <c r="O1187" t="s">
        <v>7</v>
      </c>
      <c r="P1187" t="s">
        <v>8</v>
      </c>
      <c r="Q1187" s="4">
        <v>3.3000000000000002E-2</v>
      </c>
      <c r="R1187" s="1">
        <v>44923</v>
      </c>
      <c r="S1187" s="1">
        <v>44985</v>
      </c>
      <c r="T1187" s="1">
        <v>45015</v>
      </c>
      <c r="U1187" s="1">
        <v>45015</v>
      </c>
      <c r="V1187" s="5">
        <v>8.3333333333333329E-2</v>
      </c>
      <c r="W1187">
        <v>30</v>
      </c>
      <c r="X1187" s="6">
        <v>0</v>
      </c>
      <c r="Y1187" s="6">
        <v>0</v>
      </c>
      <c r="Z1187" s="6">
        <v>-16442.053832199999</v>
      </c>
      <c r="AA1187" s="6">
        <v>-16442.053832199999</v>
      </c>
      <c r="AB1187">
        <v>0</v>
      </c>
      <c r="AC1187">
        <v>0</v>
      </c>
      <c r="AD1187" s="7">
        <v>8960247.3200000003</v>
      </c>
      <c r="AE1187" s="13">
        <v>2.2019999999999998E-2</v>
      </c>
      <c r="AF1187" s="8">
        <v>3.3000000000000002E-2</v>
      </c>
      <c r="AG1187" s="6">
        <v>0</v>
      </c>
      <c r="AH1187" s="6">
        <v>-24640.680130000001</v>
      </c>
      <c r="AI1187" s="9">
        <v>-41082.7339622</v>
      </c>
      <c r="AJ1187" t="s">
        <v>6</v>
      </c>
      <c r="AK1187">
        <f t="shared" si="352"/>
        <v>2.202</v>
      </c>
      <c r="AL1187" s="8">
        <f t="shared" si="353"/>
        <v>3.202E-2</v>
      </c>
      <c r="AM1187" s="35">
        <f t="shared" si="354"/>
        <v>1.2019999999999998E-2</v>
      </c>
      <c r="AN1187" s="4">
        <f t="shared" si="355"/>
        <v>1.2019999999999998E-2</v>
      </c>
      <c r="AO1187" s="36">
        <f t="shared" si="356"/>
        <v>-48549.606728866667</v>
      </c>
      <c r="AP1187" s="37">
        <f t="shared" si="351"/>
        <v>-41082.7339622</v>
      </c>
      <c r="AQ1187" s="36">
        <f t="shared" si="357"/>
        <v>-33615.861195533333</v>
      </c>
      <c r="AT1187" s="10"/>
      <c r="BU1187" s="1"/>
      <c r="CC1187" s="11"/>
      <c r="CD1187" s="11"/>
    </row>
    <row r="1188" spans="1:82" ht="15" customHeight="1" x14ac:dyDescent="0.25">
      <c r="A1188">
        <v>54041</v>
      </c>
      <c r="B1188" t="s">
        <v>1134</v>
      </c>
      <c r="C1188" t="s">
        <v>1135</v>
      </c>
      <c r="D1188">
        <v>31691</v>
      </c>
      <c r="E1188" t="s">
        <v>2</v>
      </c>
      <c r="F1188" t="s">
        <v>3</v>
      </c>
      <c r="G1188" t="s">
        <v>4</v>
      </c>
      <c r="H1188" t="s">
        <v>193</v>
      </c>
      <c r="I1188" s="1">
        <v>45013</v>
      </c>
      <c r="J1188" s="1">
        <v>45015</v>
      </c>
      <c r="K1188" s="1">
        <v>45046</v>
      </c>
      <c r="L1188" s="1">
        <v>45046</v>
      </c>
      <c r="M1188" s="2">
        <v>8926993.7100000009</v>
      </c>
      <c r="N1188" t="s">
        <v>6</v>
      </c>
      <c r="O1188" t="s">
        <v>7</v>
      </c>
      <c r="P1188" t="s">
        <v>8</v>
      </c>
      <c r="Q1188" s="4">
        <v>3.3000000000000002E-2</v>
      </c>
      <c r="R1188" s="1">
        <v>45013</v>
      </c>
      <c r="S1188" s="1">
        <v>45015</v>
      </c>
      <c r="T1188" s="1">
        <v>45046</v>
      </c>
      <c r="U1188" s="1">
        <v>45046</v>
      </c>
      <c r="V1188" s="5">
        <v>8.611111111111111E-2</v>
      </c>
      <c r="W1188">
        <v>31</v>
      </c>
      <c r="X1188" s="6">
        <v>0</v>
      </c>
      <c r="Y1188" s="6">
        <v>0</v>
      </c>
      <c r="Z1188" s="6">
        <v>-22984.529082775007</v>
      </c>
      <c r="AA1188" s="6">
        <v>-22984.529082775007</v>
      </c>
      <c r="AB1188">
        <v>0</v>
      </c>
      <c r="AC1188">
        <v>0</v>
      </c>
      <c r="AD1188" s="7">
        <v>8926993.7100000009</v>
      </c>
      <c r="AE1188" s="13">
        <v>2.9900000000000003E-2</v>
      </c>
      <c r="AF1188" s="8">
        <v>3.3000000000000002E-2</v>
      </c>
      <c r="AG1188" s="6">
        <v>0</v>
      </c>
      <c r="AH1188" s="6">
        <v>-25367.540459250002</v>
      </c>
      <c r="AI1188" s="9">
        <v>-48352.069542025012</v>
      </c>
      <c r="AJ1188" t="s">
        <v>6</v>
      </c>
      <c r="AK1188">
        <f t="shared" si="352"/>
        <v>2.99</v>
      </c>
      <c r="AL1188" s="8">
        <f t="shared" si="353"/>
        <v>3.9900000000000005E-2</v>
      </c>
      <c r="AM1188" s="35">
        <f t="shared" si="354"/>
        <v>1.9900000000000001E-2</v>
      </c>
      <c r="AN1188" s="4">
        <f t="shared" si="355"/>
        <v>1.9900000000000001E-2</v>
      </c>
      <c r="AO1188" s="36">
        <f t="shared" si="356"/>
        <v>-56039.20301452501</v>
      </c>
      <c r="AP1188" s="37">
        <f t="shared" si="351"/>
        <v>-48352.069542025012</v>
      </c>
      <c r="AQ1188" s="36">
        <f t="shared" si="357"/>
        <v>-40664.936069525007</v>
      </c>
      <c r="AT1188" s="10"/>
      <c r="BU1188" s="1"/>
      <c r="CC1188" s="11"/>
      <c r="CD1188" s="11"/>
    </row>
    <row r="1189" spans="1:82" ht="15" customHeight="1" x14ac:dyDescent="0.25">
      <c r="A1189">
        <v>54042</v>
      </c>
      <c r="B1189" t="s">
        <v>1134</v>
      </c>
      <c r="C1189" t="s">
        <v>1135</v>
      </c>
      <c r="D1189">
        <v>31691</v>
      </c>
      <c r="E1189" t="s">
        <v>2</v>
      </c>
      <c r="F1189" t="s">
        <v>3</v>
      </c>
      <c r="G1189" t="s">
        <v>4</v>
      </c>
      <c r="H1189" t="s">
        <v>193</v>
      </c>
      <c r="I1189" s="1">
        <v>45013</v>
      </c>
      <c r="J1189" s="1">
        <v>45046</v>
      </c>
      <c r="K1189" s="1">
        <v>45076</v>
      </c>
      <c r="L1189" s="1">
        <v>45076</v>
      </c>
      <c r="M1189" s="2">
        <v>8894459.4100000001</v>
      </c>
      <c r="N1189" t="s">
        <v>6</v>
      </c>
      <c r="O1189" t="s">
        <v>7</v>
      </c>
      <c r="P1189" t="s">
        <v>8</v>
      </c>
      <c r="Q1189" s="4">
        <v>3.3000000000000002E-2</v>
      </c>
      <c r="R1189" s="1">
        <v>45013</v>
      </c>
      <c r="S1189" s="1">
        <v>45046</v>
      </c>
      <c r="T1189" s="1">
        <v>45076</v>
      </c>
      <c r="U1189" s="1">
        <v>45076</v>
      </c>
      <c r="V1189" s="5">
        <v>8.3333333333333329E-2</v>
      </c>
      <c r="W1189">
        <v>30</v>
      </c>
      <c r="X1189" s="6">
        <v>0</v>
      </c>
      <c r="Y1189" s="6">
        <v>0</v>
      </c>
      <c r="Z1189" s="6">
        <v>-22162.028029916666</v>
      </c>
      <c r="AA1189" s="6">
        <v>-22162.028029916666</v>
      </c>
      <c r="AB1189">
        <v>0</v>
      </c>
      <c r="AC1189">
        <v>0</v>
      </c>
      <c r="AD1189" s="7">
        <v>8894459.4100000001</v>
      </c>
      <c r="AE1189" s="13">
        <v>2.9900000000000003E-2</v>
      </c>
      <c r="AF1189" s="8">
        <v>3.3000000000000002E-2</v>
      </c>
      <c r="AG1189" s="6">
        <v>0</v>
      </c>
      <c r="AH1189" s="6">
        <v>-24459.763377499999</v>
      </c>
      <c r="AI1189" s="9">
        <v>-46621.791407416662</v>
      </c>
      <c r="AJ1189" t="s">
        <v>6</v>
      </c>
      <c r="AK1189">
        <f t="shared" si="352"/>
        <v>2.99</v>
      </c>
      <c r="AL1189" s="8">
        <f t="shared" si="353"/>
        <v>3.9900000000000005E-2</v>
      </c>
      <c r="AM1189" s="35">
        <f t="shared" si="354"/>
        <v>1.9900000000000001E-2</v>
      </c>
      <c r="AN1189" s="4">
        <f t="shared" si="355"/>
        <v>1.9900000000000001E-2</v>
      </c>
      <c r="AO1189" s="36">
        <f t="shared" si="356"/>
        <v>-54033.840915749999</v>
      </c>
      <c r="AP1189" s="37">
        <f t="shared" si="351"/>
        <v>-46621.791407416662</v>
      </c>
      <c r="AQ1189" s="36">
        <f t="shared" si="357"/>
        <v>-39209.741899083332</v>
      </c>
      <c r="AT1189" s="10"/>
      <c r="BU1189" s="1"/>
      <c r="CC1189" s="11"/>
      <c r="CD1189" s="11"/>
    </row>
    <row r="1190" spans="1:82" ht="15" customHeight="1" x14ac:dyDescent="0.25">
      <c r="A1190">
        <v>54043</v>
      </c>
      <c r="B1190" t="s">
        <v>1134</v>
      </c>
      <c r="C1190" t="s">
        <v>1135</v>
      </c>
      <c r="D1190">
        <v>31691</v>
      </c>
      <c r="E1190" t="s">
        <v>2</v>
      </c>
      <c r="F1190" t="s">
        <v>3</v>
      </c>
      <c r="G1190" t="s">
        <v>4</v>
      </c>
      <c r="H1190" t="s">
        <v>193</v>
      </c>
      <c r="I1190" s="1">
        <v>45013</v>
      </c>
      <c r="J1190" s="1">
        <v>45076</v>
      </c>
      <c r="K1190" s="1">
        <v>45107</v>
      </c>
      <c r="L1190" s="1">
        <v>45107</v>
      </c>
      <c r="M1190" s="2">
        <v>8861027.0399999991</v>
      </c>
      <c r="N1190" t="s">
        <v>6</v>
      </c>
      <c r="O1190" t="s">
        <v>7</v>
      </c>
      <c r="P1190" t="s">
        <v>8</v>
      </c>
      <c r="Q1190" s="4">
        <v>3.3000000000000002E-2</v>
      </c>
      <c r="R1190" s="1">
        <v>45013</v>
      </c>
      <c r="S1190" s="1">
        <v>45076</v>
      </c>
      <c r="T1190" s="1">
        <v>45107</v>
      </c>
      <c r="U1190" s="1">
        <v>45107</v>
      </c>
      <c r="V1190" s="5">
        <v>8.611111111111111E-2</v>
      </c>
      <c r="W1190">
        <v>31</v>
      </c>
      <c r="X1190" s="6">
        <v>0</v>
      </c>
      <c r="Y1190" s="6">
        <v>0</v>
      </c>
      <c r="Z1190" s="6">
        <v>-22814.683231599996</v>
      </c>
      <c r="AA1190" s="6">
        <v>-22814.683231599996</v>
      </c>
      <c r="AB1190">
        <v>0</v>
      </c>
      <c r="AC1190">
        <v>0</v>
      </c>
      <c r="AD1190" s="7">
        <v>8861027.0399999991</v>
      </c>
      <c r="AE1190" s="13">
        <v>2.9900000000000003E-2</v>
      </c>
      <c r="AF1190" s="8">
        <v>3.3000000000000002E-2</v>
      </c>
      <c r="AG1190" s="6">
        <v>0</v>
      </c>
      <c r="AH1190" s="6">
        <v>-25180.085171999999</v>
      </c>
      <c r="AI1190" s="9">
        <v>-47994.768403599999</v>
      </c>
      <c r="AJ1190" t="s">
        <v>6</v>
      </c>
      <c r="AK1190">
        <f t="shared" si="352"/>
        <v>2.99</v>
      </c>
      <c r="AL1190" s="8">
        <f t="shared" si="353"/>
        <v>3.9900000000000005E-2</v>
      </c>
      <c r="AM1190" s="35">
        <f t="shared" si="354"/>
        <v>1.9900000000000001E-2</v>
      </c>
      <c r="AN1190" s="4">
        <f t="shared" si="355"/>
        <v>1.9900000000000001E-2</v>
      </c>
      <c r="AO1190" s="36">
        <f t="shared" si="356"/>
        <v>-55625.097243599994</v>
      </c>
      <c r="AP1190" s="37">
        <f t="shared" si="351"/>
        <v>-47994.768403599999</v>
      </c>
      <c r="AQ1190" s="36">
        <f t="shared" si="357"/>
        <v>-40364.439563599997</v>
      </c>
      <c r="AT1190" s="10"/>
      <c r="BU1190" s="1"/>
      <c r="CC1190" s="11"/>
      <c r="CD1190" s="11"/>
    </row>
    <row r="1191" spans="1:82" ht="15" customHeight="1" x14ac:dyDescent="0.25">
      <c r="A1191">
        <v>54616</v>
      </c>
      <c r="B1191" t="s">
        <v>1136</v>
      </c>
      <c r="C1191" t="s">
        <v>1137</v>
      </c>
      <c r="D1191">
        <v>31720</v>
      </c>
      <c r="E1191" t="s">
        <v>127</v>
      </c>
      <c r="F1191" t="s">
        <v>3</v>
      </c>
      <c r="G1191" t="s">
        <v>4</v>
      </c>
      <c r="I1191" s="1"/>
      <c r="J1191" s="1">
        <v>44957</v>
      </c>
      <c r="K1191" s="1">
        <v>44985</v>
      </c>
      <c r="L1191" s="1">
        <v>44985</v>
      </c>
      <c r="M1191" s="2">
        <v>252971</v>
      </c>
      <c r="N1191" t="s">
        <v>6</v>
      </c>
      <c r="O1191">
        <v>0</v>
      </c>
      <c r="P1191" t="s">
        <v>109</v>
      </c>
      <c r="Q1191" s="4"/>
      <c r="R1191" s="1">
        <v>44985</v>
      </c>
      <c r="S1191" s="1">
        <v>44957</v>
      </c>
      <c r="T1191" s="1">
        <v>44985</v>
      </c>
      <c r="U1191" s="1">
        <v>44985</v>
      </c>
      <c r="V1191" s="5">
        <v>7.7777777777777779E-2</v>
      </c>
      <c r="W1191">
        <v>28</v>
      </c>
      <c r="X1191" s="6">
        <v>0</v>
      </c>
      <c r="Y1191" s="6">
        <v>0</v>
      </c>
      <c r="Z1191" s="6">
        <v>0</v>
      </c>
      <c r="AA1191" s="6">
        <v>0</v>
      </c>
      <c r="AB1191">
        <v>0</v>
      </c>
      <c r="AC1191">
        <v>0</v>
      </c>
      <c r="AD1191" s="7">
        <v>252971</v>
      </c>
      <c r="AE1191" s="13">
        <v>0</v>
      </c>
      <c r="AF1191" s="8">
        <v>0</v>
      </c>
      <c r="AG1191" s="6">
        <v>0</v>
      </c>
      <c r="AH1191" s="6">
        <v>0</v>
      </c>
      <c r="AI1191" s="9">
        <v>0</v>
      </c>
      <c r="AJ1191" t="s">
        <v>6</v>
      </c>
      <c r="AO1191" s="9">
        <f t="shared" ref="AO1191:AO1207" si="358">AI1191</f>
        <v>0</v>
      </c>
      <c r="AP1191" s="37">
        <f t="shared" si="351"/>
        <v>0</v>
      </c>
      <c r="AQ1191" s="9">
        <f t="shared" ref="AQ1191:AQ1207" si="359">AI1191</f>
        <v>0</v>
      </c>
      <c r="AT1191" s="10"/>
      <c r="BU1191" s="1"/>
      <c r="CC1191" s="11"/>
      <c r="CD1191" s="11"/>
    </row>
    <row r="1192" spans="1:82" ht="15" customHeight="1" x14ac:dyDescent="0.25">
      <c r="A1192">
        <v>54617</v>
      </c>
      <c r="B1192" t="s">
        <v>1136</v>
      </c>
      <c r="C1192" t="s">
        <v>1137</v>
      </c>
      <c r="D1192">
        <v>31720</v>
      </c>
      <c r="E1192" t="s">
        <v>127</v>
      </c>
      <c r="F1192" t="s">
        <v>3</v>
      </c>
      <c r="G1192" t="s">
        <v>4</v>
      </c>
      <c r="I1192" s="1"/>
      <c r="J1192" s="1">
        <v>44985</v>
      </c>
      <c r="K1192" s="1">
        <v>45016</v>
      </c>
      <c r="L1192" s="1">
        <v>45016</v>
      </c>
      <c r="M1192" s="2">
        <v>252971</v>
      </c>
      <c r="N1192" t="s">
        <v>6</v>
      </c>
      <c r="O1192">
        <v>0</v>
      </c>
      <c r="P1192" t="s">
        <v>109</v>
      </c>
      <c r="Q1192" s="4"/>
      <c r="R1192" s="1">
        <v>45016</v>
      </c>
      <c r="S1192" s="1">
        <v>44985</v>
      </c>
      <c r="T1192" s="1">
        <v>45016</v>
      </c>
      <c r="U1192" s="1">
        <v>45016</v>
      </c>
      <c r="V1192" s="5">
        <v>9.166666666666666E-2</v>
      </c>
      <c r="W1192">
        <v>33</v>
      </c>
      <c r="X1192" s="6">
        <v>0</v>
      </c>
      <c r="Y1192" s="6">
        <v>0</v>
      </c>
      <c r="Z1192" s="6">
        <v>0</v>
      </c>
      <c r="AA1192" s="6">
        <v>0</v>
      </c>
      <c r="AB1192">
        <v>0</v>
      </c>
      <c r="AC1192">
        <v>0</v>
      </c>
      <c r="AD1192" s="7">
        <v>252971</v>
      </c>
      <c r="AE1192" s="13">
        <v>0</v>
      </c>
      <c r="AF1192" s="8">
        <v>0</v>
      </c>
      <c r="AG1192" s="6">
        <v>0</v>
      </c>
      <c r="AH1192" s="6">
        <v>0</v>
      </c>
      <c r="AI1192" s="9">
        <v>0</v>
      </c>
      <c r="AJ1192" t="s">
        <v>6</v>
      </c>
      <c r="AO1192" s="9">
        <f t="shared" si="358"/>
        <v>0</v>
      </c>
      <c r="AP1192" s="37">
        <f t="shared" si="351"/>
        <v>0</v>
      </c>
      <c r="AQ1192" s="9">
        <f t="shared" si="359"/>
        <v>0</v>
      </c>
      <c r="AT1192" s="10"/>
      <c r="BU1192" s="1"/>
      <c r="CC1192" s="11"/>
      <c r="CD1192" s="11"/>
    </row>
    <row r="1193" spans="1:82" ht="15" customHeight="1" x14ac:dyDescent="0.25">
      <c r="A1193">
        <v>54618</v>
      </c>
      <c r="B1193" t="s">
        <v>1136</v>
      </c>
      <c r="C1193" t="s">
        <v>1137</v>
      </c>
      <c r="D1193">
        <v>31720</v>
      </c>
      <c r="E1193" t="s">
        <v>127</v>
      </c>
      <c r="F1193" t="s">
        <v>3</v>
      </c>
      <c r="G1193" t="s">
        <v>4</v>
      </c>
      <c r="I1193" s="1"/>
      <c r="J1193" s="1">
        <v>45016</v>
      </c>
      <c r="K1193" s="1">
        <v>45046</v>
      </c>
      <c r="L1193" s="1">
        <v>45046</v>
      </c>
      <c r="M1193" s="2">
        <v>254874</v>
      </c>
      <c r="N1193" t="s">
        <v>6</v>
      </c>
      <c r="O1193">
        <v>0</v>
      </c>
      <c r="P1193" t="s">
        <v>109</v>
      </c>
      <c r="Q1193" s="4"/>
      <c r="R1193" s="1">
        <v>45046</v>
      </c>
      <c r="S1193" s="1">
        <v>45016</v>
      </c>
      <c r="T1193" s="1">
        <v>45046</v>
      </c>
      <c r="U1193" s="1">
        <v>45046</v>
      </c>
      <c r="V1193" s="5">
        <v>8.3333333333333329E-2</v>
      </c>
      <c r="W1193">
        <v>30</v>
      </c>
      <c r="X1193" s="6">
        <v>0</v>
      </c>
      <c r="Y1193" s="6">
        <v>0</v>
      </c>
      <c r="Z1193" s="6">
        <v>0</v>
      </c>
      <c r="AA1193" s="6">
        <v>0</v>
      </c>
      <c r="AB1193">
        <v>0</v>
      </c>
      <c r="AC1193">
        <v>0</v>
      </c>
      <c r="AD1193" s="7">
        <v>254874</v>
      </c>
      <c r="AE1193" s="13">
        <v>0</v>
      </c>
      <c r="AF1193" s="8">
        <v>0</v>
      </c>
      <c r="AG1193" s="6">
        <v>0</v>
      </c>
      <c r="AH1193" s="6">
        <v>0</v>
      </c>
      <c r="AI1193" s="9">
        <v>0</v>
      </c>
      <c r="AJ1193" t="s">
        <v>6</v>
      </c>
      <c r="AO1193" s="9">
        <f t="shared" si="358"/>
        <v>0</v>
      </c>
      <c r="AP1193" s="37">
        <f t="shared" si="351"/>
        <v>0</v>
      </c>
      <c r="AQ1193" s="9">
        <f t="shared" si="359"/>
        <v>0</v>
      </c>
      <c r="AT1193" s="10"/>
      <c r="BU1193" s="1"/>
      <c r="CC1193" s="11"/>
      <c r="CD1193" s="11"/>
    </row>
    <row r="1194" spans="1:82" ht="15" customHeight="1" x14ac:dyDescent="0.25">
      <c r="A1194">
        <v>54619</v>
      </c>
      <c r="B1194" t="s">
        <v>1136</v>
      </c>
      <c r="C1194" t="s">
        <v>1137</v>
      </c>
      <c r="D1194">
        <v>31720</v>
      </c>
      <c r="E1194" t="s">
        <v>127</v>
      </c>
      <c r="F1194" t="s">
        <v>3</v>
      </c>
      <c r="G1194" t="s">
        <v>4</v>
      </c>
      <c r="I1194" s="1"/>
      <c r="J1194" s="1">
        <v>45046</v>
      </c>
      <c r="K1194" s="1">
        <v>45077</v>
      </c>
      <c r="L1194" s="1">
        <v>45077</v>
      </c>
      <c r="M1194" s="2">
        <v>254874</v>
      </c>
      <c r="N1194" t="s">
        <v>6</v>
      </c>
      <c r="O1194">
        <v>0</v>
      </c>
      <c r="P1194" t="s">
        <v>109</v>
      </c>
      <c r="Q1194" s="4"/>
      <c r="R1194" s="1">
        <v>45077</v>
      </c>
      <c r="S1194" s="1">
        <v>45046</v>
      </c>
      <c r="T1194" s="1">
        <v>45077</v>
      </c>
      <c r="U1194" s="1">
        <v>45077</v>
      </c>
      <c r="V1194" s="5">
        <v>8.3333333333333329E-2</v>
      </c>
      <c r="W1194">
        <v>30</v>
      </c>
      <c r="X1194" s="6">
        <v>0</v>
      </c>
      <c r="Y1194" s="6">
        <v>0</v>
      </c>
      <c r="Z1194" s="6">
        <v>0</v>
      </c>
      <c r="AA1194" s="6">
        <v>0</v>
      </c>
      <c r="AB1194">
        <v>0</v>
      </c>
      <c r="AC1194">
        <v>0</v>
      </c>
      <c r="AD1194" s="7">
        <v>254874</v>
      </c>
      <c r="AE1194" s="13">
        <v>0</v>
      </c>
      <c r="AF1194" s="8">
        <v>0</v>
      </c>
      <c r="AG1194" s="6">
        <v>0</v>
      </c>
      <c r="AH1194" s="6">
        <v>0</v>
      </c>
      <c r="AI1194" s="9">
        <v>0</v>
      </c>
      <c r="AJ1194" t="s">
        <v>6</v>
      </c>
      <c r="AO1194" s="9">
        <f t="shared" si="358"/>
        <v>0</v>
      </c>
      <c r="AP1194" s="37">
        <f t="shared" si="351"/>
        <v>0</v>
      </c>
      <c r="AQ1194" s="9">
        <f t="shared" si="359"/>
        <v>0</v>
      </c>
      <c r="AT1194" s="10"/>
      <c r="BU1194" s="1"/>
      <c r="CC1194" s="11"/>
      <c r="CD1194" s="11"/>
    </row>
    <row r="1195" spans="1:82" ht="15" customHeight="1" x14ac:dyDescent="0.25">
      <c r="A1195">
        <v>54620</v>
      </c>
      <c r="B1195" t="s">
        <v>1136</v>
      </c>
      <c r="C1195" t="s">
        <v>1137</v>
      </c>
      <c r="D1195">
        <v>31720</v>
      </c>
      <c r="E1195" t="s">
        <v>127</v>
      </c>
      <c r="F1195" t="s">
        <v>3</v>
      </c>
      <c r="G1195" t="s">
        <v>4</v>
      </c>
      <c r="I1195" s="1"/>
      <c r="J1195" s="1">
        <v>45077</v>
      </c>
      <c r="K1195" s="1">
        <v>45107</v>
      </c>
      <c r="L1195" s="1">
        <v>45107</v>
      </c>
      <c r="M1195" s="2">
        <v>254874</v>
      </c>
      <c r="N1195" t="s">
        <v>6</v>
      </c>
      <c r="O1195">
        <v>0</v>
      </c>
      <c r="P1195" t="s">
        <v>109</v>
      </c>
      <c r="Q1195" s="4"/>
      <c r="R1195" s="1">
        <v>45107</v>
      </c>
      <c r="S1195" s="1">
        <v>45077</v>
      </c>
      <c r="T1195" s="1">
        <v>45107</v>
      </c>
      <c r="U1195" s="1">
        <v>45107</v>
      </c>
      <c r="V1195" s="5">
        <v>8.3333333333333329E-2</v>
      </c>
      <c r="W1195">
        <v>30</v>
      </c>
      <c r="X1195" s="6">
        <v>0</v>
      </c>
      <c r="Y1195" s="6">
        <v>0</v>
      </c>
      <c r="Z1195" s="6">
        <v>0</v>
      </c>
      <c r="AA1195" s="6">
        <v>0</v>
      </c>
      <c r="AB1195">
        <v>0</v>
      </c>
      <c r="AC1195">
        <v>0</v>
      </c>
      <c r="AD1195" s="7">
        <v>254874</v>
      </c>
      <c r="AE1195" s="13">
        <v>0</v>
      </c>
      <c r="AF1195" s="8">
        <v>0</v>
      </c>
      <c r="AG1195" s="6">
        <v>0</v>
      </c>
      <c r="AH1195" s="6">
        <v>0</v>
      </c>
      <c r="AI1195" s="9">
        <v>0</v>
      </c>
      <c r="AJ1195" t="s">
        <v>6</v>
      </c>
      <c r="AO1195" s="9">
        <f t="shared" si="358"/>
        <v>0</v>
      </c>
      <c r="AP1195" s="37">
        <f t="shared" si="351"/>
        <v>0</v>
      </c>
      <c r="AQ1195" s="9">
        <f t="shared" si="359"/>
        <v>0</v>
      </c>
      <c r="AT1195" s="10"/>
      <c r="BU1195" s="1"/>
      <c r="CC1195" s="11"/>
      <c r="CD1195" s="11"/>
    </row>
    <row r="1196" spans="1:82" ht="15" customHeight="1" x14ac:dyDescent="0.25">
      <c r="A1196">
        <v>54232</v>
      </c>
      <c r="B1196" t="s">
        <v>1140</v>
      </c>
      <c r="C1196" t="s">
        <v>1141</v>
      </c>
      <c r="D1196">
        <v>31739</v>
      </c>
      <c r="E1196" t="s">
        <v>127</v>
      </c>
      <c r="F1196" t="s">
        <v>3</v>
      </c>
      <c r="G1196" t="s">
        <v>4</v>
      </c>
      <c r="I1196" s="1"/>
      <c r="J1196" s="1">
        <v>45015</v>
      </c>
      <c r="K1196" s="1">
        <v>45107</v>
      </c>
      <c r="L1196" s="1">
        <v>45107</v>
      </c>
      <c r="M1196" s="2">
        <v>-38884703</v>
      </c>
      <c r="N1196" t="s">
        <v>6</v>
      </c>
      <c r="O1196">
        <v>0</v>
      </c>
      <c r="P1196" t="s">
        <v>109</v>
      </c>
      <c r="Q1196" s="4"/>
      <c r="R1196" s="1">
        <v>45107</v>
      </c>
      <c r="S1196" s="1">
        <v>45015</v>
      </c>
      <c r="T1196" s="1">
        <v>45107</v>
      </c>
      <c r="U1196" s="1">
        <v>45107</v>
      </c>
      <c r="V1196" s="5">
        <v>0.25</v>
      </c>
      <c r="W1196">
        <v>90</v>
      </c>
      <c r="X1196" s="6">
        <v>0</v>
      </c>
      <c r="Y1196" s="6">
        <v>0</v>
      </c>
      <c r="Z1196" s="6">
        <v>0</v>
      </c>
      <c r="AA1196" s="6">
        <v>0</v>
      </c>
      <c r="AB1196">
        <v>0</v>
      </c>
      <c r="AC1196">
        <v>0</v>
      </c>
      <c r="AD1196" s="7">
        <v>-38884703</v>
      </c>
      <c r="AE1196" s="13">
        <v>0</v>
      </c>
      <c r="AF1196" s="8">
        <v>0</v>
      </c>
      <c r="AG1196" s="6">
        <v>0</v>
      </c>
      <c r="AH1196" s="6">
        <v>0</v>
      </c>
      <c r="AI1196" s="9">
        <v>0</v>
      </c>
      <c r="AJ1196" t="s">
        <v>6</v>
      </c>
      <c r="AO1196" s="9">
        <f t="shared" si="358"/>
        <v>0</v>
      </c>
      <c r="AP1196" s="37">
        <f t="shared" si="351"/>
        <v>0</v>
      </c>
      <c r="AQ1196" s="9">
        <f t="shared" si="359"/>
        <v>0</v>
      </c>
      <c r="AT1196" s="10"/>
      <c r="BU1196" s="1"/>
      <c r="CC1196" s="11"/>
      <c r="CD1196" s="11"/>
    </row>
    <row r="1197" spans="1:82" ht="15" customHeight="1" x14ac:dyDescent="0.25">
      <c r="A1197">
        <v>54266</v>
      </c>
      <c r="B1197" t="s">
        <v>1144</v>
      </c>
      <c r="C1197" t="s">
        <v>1145</v>
      </c>
      <c r="D1197">
        <v>31744</v>
      </c>
      <c r="E1197" t="s">
        <v>127</v>
      </c>
      <c r="F1197" t="s">
        <v>3</v>
      </c>
      <c r="G1197" t="s">
        <v>4</v>
      </c>
      <c r="I1197" s="1"/>
      <c r="J1197" s="1">
        <v>45016</v>
      </c>
      <c r="K1197" s="1">
        <v>45107</v>
      </c>
      <c r="L1197" s="1">
        <v>45107</v>
      </c>
      <c r="M1197" s="2">
        <v>-1520172.84</v>
      </c>
      <c r="N1197" t="s">
        <v>6</v>
      </c>
      <c r="O1197">
        <v>0</v>
      </c>
      <c r="P1197" t="s">
        <v>109</v>
      </c>
      <c r="Q1197" s="4"/>
      <c r="R1197" s="1">
        <v>45107</v>
      </c>
      <c r="S1197" s="1">
        <v>45016</v>
      </c>
      <c r="T1197" s="1">
        <v>45107</v>
      </c>
      <c r="U1197" s="1">
        <v>45107</v>
      </c>
      <c r="V1197" s="5">
        <v>0.25</v>
      </c>
      <c r="W1197">
        <v>90</v>
      </c>
      <c r="X1197" s="6">
        <v>0</v>
      </c>
      <c r="Y1197" s="6">
        <v>0</v>
      </c>
      <c r="Z1197" s="6">
        <v>0</v>
      </c>
      <c r="AA1197" s="6">
        <v>0</v>
      </c>
      <c r="AB1197">
        <v>0</v>
      </c>
      <c r="AC1197">
        <v>0</v>
      </c>
      <c r="AD1197" s="7">
        <v>-1520172.84</v>
      </c>
      <c r="AE1197" s="13">
        <v>0</v>
      </c>
      <c r="AF1197" s="8">
        <v>0</v>
      </c>
      <c r="AG1197" s="6">
        <v>0</v>
      </c>
      <c r="AH1197" s="6">
        <v>0</v>
      </c>
      <c r="AI1197" s="9">
        <v>0</v>
      </c>
      <c r="AJ1197" t="s">
        <v>6</v>
      </c>
      <c r="AO1197" s="9">
        <f t="shared" si="358"/>
        <v>0</v>
      </c>
      <c r="AP1197" s="37">
        <f t="shared" si="351"/>
        <v>0</v>
      </c>
      <c r="AQ1197" s="9">
        <f t="shared" si="359"/>
        <v>0</v>
      </c>
      <c r="AT1197" s="10"/>
      <c r="BU1197" s="1"/>
      <c r="CC1197" s="11"/>
      <c r="CD1197" s="11"/>
    </row>
    <row r="1198" spans="1:82" ht="15" customHeight="1" x14ac:dyDescent="0.25">
      <c r="A1198">
        <v>54409</v>
      </c>
      <c r="B1198" t="s">
        <v>1148</v>
      </c>
      <c r="C1198" t="s">
        <v>1149</v>
      </c>
      <c r="D1198">
        <v>31790</v>
      </c>
      <c r="E1198" t="s">
        <v>127</v>
      </c>
      <c r="F1198" t="s">
        <v>3</v>
      </c>
      <c r="G1198" t="s">
        <v>4</v>
      </c>
      <c r="I1198" s="1"/>
      <c r="J1198" s="1">
        <v>44957</v>
      </c>
      <c r="K1198" s="1">
        <v>44985</v>
      </c>
      <c r="L1198" s="1">
        <v>44985</v>
      </c>
      <c r="M1198" s="2">
        <v>382575</v>
      </c>
      <c r="N1198" t="s">
        <v>6</v>
      </c>
      <c r="O1198">
        <v>0</v>
      </c>
      <c r="P1198" t="s">
        <v>109</v>
      </c>
      <c r="Q1198" s="4"/>
      <c r="R1198" s="1">
        <v>44985</v>
      </c>
      <c r="S1198" s="1">
        <v>44957</v>
      </c>
      <c r="T1198" s="1">
        <v>44985</v>
      </c>
      <c r="U1198" s="1">
        <v>44985</v>
      </c>
      <c r="V1198" s="5">
        <v>7.7777777777777779E-2</v>
      </c>
      <c r="W1198">
        <v>28</v>
      </c>
      <c r="X1198" s="6">
        <v>0</v>
      </c>
      <c r="Y1198" s="6">
        <v>0</v>
      </c>
      <c r="Z1198" s="6">
        <v>0</v>
      </c>
      <c r="AA1198" s="6">
        <v>0</v>
      </c>
      <c r="AB1198">
        <v>0</v>
      </c>
      <c r="AC1198">
        <v>0</v>
      </c>
      <c r="AD1198" s="7">
        <v>382575</v>
      </c>
      <c r="AE1198" s="13">
        <v>0</v>
      </c>
      <c r="AF1198" s="8">
        <v>0</v>
      </c>
      <c r="AG1198" s="6">
        <v>0</v>
      </c>
      <c r="AH1198" s="6">
        <v>0</v>
      </c>
      <c r="AI1198" s="9">
        <v>0</v>
      </c>
      <c r="AJ1198" t="s">
        <v>6</v>
      </c>
      <c r="AO1198" s="9">
        <f t="shared" si="358"/>
        <v>0</v>
      </c>
      <c r="AP1198" s="37">
        <f t="shared" si="351"/>
        <v>0</v>
      </c>
      <c r="AQ1198" s="9">
        <f t="shared" si="359"/>
        <v>0</v>
      </c>
      <c r="AT1198" s="10"/>
      <c r="BU1198" s="1"/>
      <c r="CC1198" s="11"/>
      <c r="CD1198" s="11"/>
    </row>
    <row r="1199" spans="1:82" ht="15" customHeight="1" x14ac:dyDescent="0.25">
      <c r="A1199">
        <v>54410</v>
      </c>
      <c r="B1199" t="s">
        <v>1148</v>
      </c>
      <c r="C1199" t="s">
        <v>1149</v>
      </c>
      <c r="D1199">
        <v>31790</v>
      </c>
      <c r="E1199" t="s">
        <v>127</v>
      </c>
      <c r="F1199" t="s">
        <v>3</v>
      </c>
      <c r="G1199" t="s">
        <v>4</v>
      </c>
      <c r="I1199" s="1"/>
      <c r="J1199" s="1">
        <v>44985</v>
      </c>
      <c r="K1199" s="1">
        <v>45016</v>
      </c>
      <c r="L1199" s="1">
        <v>45016</v>
      </c>
      <c r="M1199" s="2">
        <v>382575</v>
      </c>
      <c r="N1199" t="s">
        <v>6</v>
      </c>
      <c r="O1199">
        <v>0</v>
      </c>
      <c r="P1199" t="s">
        <v>109</v>
      </c>
      <c r="Q1199" s="4"/>
      <c r="R1199" s="1">
        <v>45016</v>
      </c>
      <c r="S1199" s="1">
        <v>44985</v>
      </c>
      <c r="T1199" s="1">
        <v>45016</v>
      </c>
      <c r="U1199" s="1">
        <v>45016</v>
      </c>
      <c r="V1199" s="5">
        <v>9.166666666666666E-2</v>
      </c>
      <c r="W1199">
        <v>33</v>
      </c>
      <c r="X1199" s="6">
        <v>0</v>
      </c>
      <c r="Y1199" s="6">
        <v>0</v>
      </c>
      <c r="Z1199" s="6">
        <v>0</v>
      </c>
      <c r="AA1199" s="6">
        <v>0</v>
      </c>
      <c r="AB1199">
        <v>0</v>
      </c>
      <c r="AC1199">
        <v>0</v>
      </c>
      <c r="AD1199" s="7">
        <v>382575</v>
      </c>
      <c r="AE1199" s="13">
        <v>0</v>
      </c>
      <c r="AF1199" s="8">
        <v>0</v>
      </c>
      <c r="AG1199" s="6">
        <v>0</v>
      </c>
      <c r="AH1199" s="6">
        <v>0</v>
      </c>
      <c r="AI1199" s="9">
        <v>0</v>
      </c>
      <c r="AJ1199" t="s">
        <v>6</v>
      </c>
      <c r="AO1199" s="9">
        <f t="shared" si="358"/>
        <v>0</v>
      </c>
      <c r="AP1199" s="37">
        <f t="shared" si="351"/>
        <v>0</v>
      </c>
      <c r="AQ1199" s="9">
        <f t="shared" si="359"/>
        <v>0</v>
      </c>
      <c r="AT1199" s="10"/>
      <c r="BU1199" s="1"/>
      <c r="CC1199" s="11"/>
      <c r="CD1199" s="11"/>
    </row>
    <row r="1200" spans="1:82" ht="15" customHeight="1" x14ac:dyDescent="0.25">
      <c r="A1200">
        <v>54411</v>
      </c>
      <c r="B1200" t="s">
        <v>1148</v>
      </c>
      <c r="C1200" t="s">
        <v>1149</v>
      </c>
      <c r="D1200">
        <v>31790</v>
      </c>
      <c r="E1200" t="s">
        <v>127</v>
      </c>
      <c r="F1200" t="s">
        <v>3</v>
      </c>
      <c r="G1200" t="s">
        <v>4</v>
      </c>
      <c r="I1200" s="1"/>
      <c r="J1200" s="1">
        <v>45016</v>
      </c>
      <c r="K1200" s="1">
        <v>45046</v>
      </c>
      <c r="L1200" s="1">
        <v>45046</v>
      </c>
      <c r="M1200" s="2">
        <v>382551</v>
      </c>
      <c r="N1200" t="s">
        <v>6</v>
      </c>
      <c r="O1200">
        <v>0</v>
      </c>
      <c r="P1200" t="s">
        <v>109</v>
      </c>
      <c r="Q1200" s="4"/>
      <c r="R1200" s="1">
        <v>45046</v>
      </c>
      <c r="S1200" s="1">
        <v>45016</v>
      </c>
      <c r="T1200" s="1">
        <v>45046</v>
      </c>
      <c r="U1200" s="1">
        <v>45046</v>
      </c>
      <c r="V1200" s="5">
        <v>8.3333333333333329E-2</v>
      </c>
      <c r="W1200">
        <v>30</v>
      </c>
      <c r="X1200" s="6">
        <v>0</v>
      </c>
      <c r="Y1200" s="6">
        <v>0</v>
      </c>
      <c r="Z1200" s="6">
        <v>0</v>
      </c>
      <c r="AA1200" s="6">
        <v>0</v>
      </c>
      <c r="AB1200">
        <v>0</v>
      </c>
      <c r="AC1200">
        <v>0</v>
      </c>
      <c r="AD1200" s="7">
        <v>382551</v>
      </c>
      <c r="AE1200" s="13">
        <v>0</v>
      </c>
      <c r="AF1200" s="8">
        <v>0</v>
      </c>
      <c r="AG1200" s="6">
        <v>0</v>
      </c>
      <c r="AH1200" s="6">
        <v>0</v>
      </c>
      <c r="AI1200" s="9">
        <v>0</v>
      </c>
      <c r="AJ1200" t="s">
        <v>6</v>
      </c>
      <c r="AO1200" s="9">
        <f t="shared" si="358"/>
        <v>0</v>
      </c>
      <c r="AP1200" s="37">
        <f t="shared" si="351"/>
        <v>0</v>
      </c>
      <c r="AQ1200" s="9">
        <f t="shared" si="359"/>
        <v>0</v>
      </c>
      <c r="AT1200" s="10"/>
      <c r="BU1200" s="1"/>
      <c r="CC1200" s="11"/>
      <c r="CD1200" s="11"/>
    </row>
    <row r="1201" spans="1:82" ht="15" customHeight="1" x14ac:dyDescent="0.25">
      <c r="A1201">
        <v>54412</v>
      </c>
      <c r="B1201" t="s">
        <v>1148</v>
      </c>
      <c r="C1201" t="s">
        <v>1149</v>
      </c>
      <c r="D1201">
        <v>31790</v>
      </c>
      <c r="E1201" t="s">
        <v>127</v>
      </c>
      <c r="F1201" t="s">
        <v>3</v>
      </c>
      <c r="G1201" t="s">
        <v>4</v>
      </c>
      <c r="I1201" s="1"/>
      <c r="J1201" s="1">
        <v>45046</v>
      </c>
      <c r="K1201" s="1">
        <v>45077</v>
      </c>
      <c r="L1201" s="1">
        <v>45077</v>
      </c>
      <c r="M1201" s="2">
        <v>382551</v>
      </c>
      <c r="N1201" t="s">
        <v>6</v>
      </c>
      <c r="O1201">
        <v>0</v>
      </c>
      <c r="P1201" t="s">
        <v>109</v>
      </c>
      <c r="Q1201" s="4"/>
      <c r="R1201" s="1">
        <v>45077</v>
      </c>
      <c r="S1201" s="1">
        <v>45046</v>
      </c>
      <c r="T1201" s="1">
        <v>45077</v>
      </c>
      <c r="U1201" s="1">
        <v>45077</v>
      </c>
      <c r="V1201" s="5">
        <v>8.3333333333333329E-2</v>
      </c>
      <c r="W1201">
        <v>30</v>
      </c>
      <c r="X1201" s="6">
        <v>0</v>
      </c>
      <c r="Y1201" s="6">
        <v>0</v>
      </c>
      <c r="Z1201" s="6">
        <v>0</v>
      </c>
      <c r="AA1201" s="6">
        <v>0</v>
      </c>
      <c r="AB1201">
        <v>0</v>
      </c>
      <c r="AC1201">
        <v>0</v>
      </c>
      <c r="AD1201" s="7">
        <v>382551</v>
      </c>
      <c r="AE1201" s="13">
        <v>0</v>
      </c>
      <c r="AF1201" s="8">
        <v>0</v>
      </c>
      <c r="AG1201" s="6">
        <v>0</v>
      </c>
      <c r="AH1201" s="6">
        <v>0</v>
      </c>
      <c r="AI1201" s="9">
        <v>0</v>
      </c>
      <c r="AJ1201" t="s">
        <v>6</v>
      </c>
      <c r="AO1201" s="9">
        <f t="shared" si="358"/>
        <v>0</v>
      </c>
      <c r="AP1201" s="37">
        <f t="shared" si="351"/>
        <v>0</v>
      </c>
      <c r="AQ1201" s="9">
        <f t="shared" si="359"/>
        <v>0</v>
      </c>
      <c r="AT1201" s="10"/>
      <c r="BU1201" s="1"/>
      <c r="CC1201" s="11"/>
      <c r="CD1201" s="11"/>
    </row>
    <row r="1202" spans="1:82" ht="15" customHeight="1" x14ac:dyDescent="0.25">
      <c r="A1202">
        <v>54413</v>
      </c>
      <c r="B1202" t="s">
        <v>1148</v>
      </c>
      <c r="C1202" t="s">
        <v>1149</v>
      </c>
      <c r="D1202">
        <v>31790</v>
      </c>
      <c r="E1202" t="s">
        <v>127</v>
      </c>
      <c r="F1202" t="s">
        <v>3</v>
      </c>
      <c r="G1202" t="s">
        <v>4</v>
      </c>
      <c r="I1202" s="1"/>
      <c r="J1202" s="1">
        <v>45077</v>
      </c>
      <c r="K1202" s="1">
        <v>45107</v>
      </c>
      <c r="L1202" s="1">
        <v>45107</v>
      </c>
      <c r="M1202" s="2">
        <v>382551</v>
      </c>
      <c r="N1202" t="s">
        <v>6</v>
      </c>
      <c r="O1202">
        <v>0</v>
      </c>
      <c r="P1202" t="s">
        <v>109</v>
      </c>
      <c r="Q1202" s="4"/>
      <c r="R1202" s="1">
        <v>45107</v>
      </c>
      <c r="S1202" s="1">
        <v>45077</v>
      </c>
      <c r="T1202" s="1">
        <v>45107</v>
      </c>
      <c r="U1202" s="1">
        <v>45107</v>
      </c>
      <c r="V1202" s="5">
        <v>8.3333333333333329E-2</v>
      </c>
      <c r="W1202">
        <v>30</v>
      </c>
      <c r="X1202" s="6">
        <v>0</v>
      </c>
      <c r="Y1202" s="6">
        <v>0</v>
      </c>
      <c r="Z1202" s="6">
        <v>0</v>
      </c>
      <c r="AA1202" s="6">
        <v>0</v>
      </c>
      <c r="AB1202">
        <v>0</v>
      </c>
      <c r="AC1202">
        <v>0</v>
      </c>
      <c r="AD1202" s="7">
        <v>382551</v>
      </c>
      <c r="AE1202" s="13">
        <v>0</v>
      </c>
      <c r="AF1202" s="8">
        <v>0</v>
      </c>
      <c r="AG1202" s="6">
        <v>0</v>
      </c>
      <c r="AH1202" s="6">
        <v>0</v>
      </c>
      <c r="AI1202" s="9">
        <v>0</v>
      </c>
      <c r="AJ1202" t="s">
        <v>6</v>
      </c>
      <c r="AO1202" s="9">
        <f t="shared" si="358"/>
        <v>0</v>
      </c>
      <c r="AP1202" s="37">
        <f t="shared" si="351"/>
        <v>0</v>
      </c>
      <c r="AQ1202" s="9">
        <f t="shared" si="359"/>
        <v>0</v>
      </c>
      <c r="AT1202" s="10"/>
      <c r="BU1202" s="1"/>
      <c r="CC1202" s="11"/>
      <c r="CD1202" s="11"/>
    </row>
    <row r="1203" spans="1:82" ht="15" customHeight="1" x14ac:dyDescent="0.25">
      <c r="A1203">
        <v>54502</v>
      </c>
      <c r="B1203" t="s">
        <v>1154</v>
      </c>
      <c r="C1203" t="s">
        <v>1155</v>
      </c>
      <c r="D1203">
        <v>31856</v>
      </c>
      <c r="E1203" t="s">
        <v>127</v>
      </c>
      <c r="F1203" t="s">
        <v>3</v>
      </c>
      <c r="G1203" t="s">
        <v>4</v>
      </c>
      <c r="I1203" s="1"/>
      <c r="J1203" s="1">
        <v>45015</v>
      </c>
      <c r="K1203" s="1">
        <v>45107</v>
      </c>
      <c r="L1203" s="1">
        <v>45107</v>
      </c>
      <c r="M1203" s="2">
        <v>-2799497</v>
      </c>
      <c r="N1203" t="s">
        <v>6</v>
      </c>
      <c r="O1203">
        <v>0</v>
      </c>
      <c r="P1203" t="s">
        <v>109</v>
      </c>
      <c r="Q1203" s="4"/>
      <c r="R1203" s="1">
        <v>45107</v>
      </c>
      <c r="S1203" s="1">
        <v>45015</v>
      </c>
      <c r="T1203" s="1">
        <v>45107</v>
      </c>
      <c r="U1203" s="1">
        <v>45107</v>
      </c>
      <c r="V1203" s="5">
        <v>0.25</v>
      </c>
      <c r="W1203">
        <v>90</v>
      </c>
      <c r="X1203" s="6">
        <v>0</v>
      </c>
      <c r="Y1203" s="6">
        <v>0</v>
      </c>
      <c r="Z1203" s="6">
        <v>0</v>
      </c>
      <c r="AA1203" s="6">
        <v>0</v>
      </c>
      <c r="AB1203">
        <v>0</v>
      </c>
      <c r="AC1203">
        <v>0</v>
      </c>
      <c r="AD1203" s="7">
        <v>-2799497</v>
      </c>
      <c r="AE1203" s="13">
        <v>0</v>
      </c>
      <c r="AF1203" s="8">
        <v>0</v>
      </c>
      <c r="AG1203" s="6">
        <v>0</v>
      </c>
      <c r="AH1203" s="6">
        <v>0</v>
      </c>
      <c r="AI1203" s="9">
        <v>0</v>
      </c>
      <c r="AJ1203" t="s">
        <v>6</v>
      </c>
      <c r="AO1203" s="9">
        <f t="shared" si="358"/>
        <v>0</v>
      </c>
      <c r="AP1203" s="37">
        <f t="shared" si="351"/>
        <v>0</v>
      </c>
      <c r="AQ1203" s="9">
        <f t="shared" si="359"/>
        <v>0</v>
      </c>
      <c r="AT1203" s="10"/>
      <c r="BU1203" s="1"/>
      <c r="CC1203" s="11"/>
      <c r="CD1203" s="11"/>
    </row>
    <row r="1204" spans="1:82" ht="15" customHeight="1" x14ac:dyDescent="0.25">
      <c r="A1204">
        <v>54507</v>
      </c>
      <c r="B1204" t="s">
        <v>1156</v>
      </c>
      <c r="C1204" t="s">
        <v>1157</v>
      </c>
      <c r="D1204">
        <v>31857</v>
      </c>
      <c r="E1204" t="s">
        <v>127</v>
      </c>
      <c r="F1204" t="s">
        <v>3</v>
      </c>
      <c r="G1204" t="s">
        <v>4</v>
      </c>
      <c r="I1204" s="1"/>
      <c r="J1204" s="1">
        <v>45015</v>
      </c>
      <c r="K1204" s="1">
        <v>45107</v>
      </c>
      <c r="L1204" s="1">
        <v>45107</v>
      </c>
      <c r="M1204" s="2">
        <v>-5866092</v>
      </c>
      <c r="N1204" t="s">
        <v>6</v>
      </c>
      <c r="O1204">
        <v>0</v>
      </c>
      <c r="P1204" t="s">
        <v>109</v>
      </c>
      <c r="Q1204" s="4"/>
      <c r="R1204" s="1">
        <v>45107</v>
      </c>
      <c r="S1204" s="1">
        <v>45015</v>
      </c>
      <c r="T1204" s="1">
        <v>45107</v>
      </c>
      <c r="U1204" s="1">
        <v>45107</v>
      </c>
      <c r="V1204" s="5">
        <v>0.25</v>
      </c>
      <c r="W1204">
        <v>90</v>
      </c>
      <c r="X1204" s="6">
        <v>0</v>
      </c>
      <c r="Y1204" s="6">
        <v>0</v>
      </c>
      <c r="Z1204" s="6">
        <v>0</v>
      </c>
      <c r="AA1204" s="6">
        <v>0</v>
      </c>
      <c r="AB1204">
        <v>0</v>
      </c>
      <c r="AC1204">
        <v>0</v>
      </c>
      <c r="AD1204" s="7">
        <v>-5866092</v>
      </c>
      <c r="AE1204" s="13">
        <v>0</v>
      </c>
      <c r="AF1204" s="8">
        <v>0</v>
      </c>
      <c r="AG1204" s="6">
        <v>0</v>
      </c>
      <c r="AH1204" s="6">
        <v>0</v>
      </c>
      <c r="AI1204" s="9">
        <v>0</v>
      </c>
      <c r="AJ1204" t="s">
        <v>6</v>
      </c>
      <c r="AO1204" s="9">
        <f t="shared" si="358"/>
        <v>0</v>
      </c>
      <c r="AP1204" s="37">
        <f t="shared" si="351"/>
        <v>0</v>
      </c>
      <c r="AQ1204" s="9">
        <f t="shared" si="359"/>
        <v>0</v>
      </c>
      <c r="AT1204" s="10"/>
      <c r="BU1204" s="1"/>
      <c r="CC1204" s="11"/>
      <c r="CD1204" s="11"/>
    </row>
    <row r="1205" spans="1:82" ht="15" customHeight="1" x14ac:dyDescent="0.25">
      <c r="A1205">
        <v>54510</v>
      </c>
      <c r="B1205" t="s">
        <v>1611</v>
      </c>
      <c r="C1205" t="s">
        <v>1612</v>
      </c>
      <c r="D1205">
        <v>31858</v>
      </c>
      <c r="E1205" t="s">
        <v>127</v>
      </c>
      <c r="F1205" t="s">
        <v>3</v>
      </c>
      <c r="G1205" t="s">
        <v>4</v>
      </c>
      <c r="I1205" s="1"/>
      <c r="J1205" s="1">
        <v>45015</v>
      </c>
      <c r="K1205" s="1">
        <v>45107</v>
      </c>
      <c r="L1205" s="1">
        <v>45107</v>
      </c>
      <c r="M1205" s="2">
        <v>-745940</v>
      </c>
      <c r="N1205" t="s">
        <v>6</v>
      </c>
      <c r="O1205">
        <v>0</v>
      </c>
      <c r="P1205" t="s">
        <v>109</v>
      </c>
      <c r="Q1205" s="4"/>
      <c r="R1205" s="1">
        <v>45107</v>
      </c>
      <c r="S1205" s="1">
        <v>45015</v>
      </c>
      <c r="T1205" s="1">
        <v>45107</v>
      </c>
      <c r="U1205" s="1">
        <v>45107</v>
      </c>
      <c r="V1205" s="5">
        <v>0.25</v>
      </c>
      <c r="W1205">
        <v>90</v>
      </c>
      <c r="X1205" s="6">
        <v>0</v>
      </c>
      <c r="Y1205" s="6">
        <v>0</v>
      </c>
      <c r="Z1205" s="6">
        <v>0</v>
      </c>
      <c r="AA1205" s="6">
        <v>0</v>
      </c>
      <c r="AB1205">
        <v>0</v>
      </c>
      <c r="AC1205">
        <v>0</v>
      </c>
      <c r="AD1205" s="7">
        <v>-745940</v>
      </c>
      <c r="AE1205" s="13">
        <v>0</v>
      </c>
      <c r="AF1205" s="8">
        <v>0</v>
      </c>
      <c r="AG1205" s="6">
        <v>0</v>
      </c>
      <c r="AH1205" s="6">
        <v>0</v>
      </c>
      <c r="AI1205" s="9">
        <v>0</v>
      </c>
      <c r="AJ1205" t="s">
        <v>6</v>
      </c>
      <c r="AO1205" s="9">
        <f t="shared" si="358"/>
        <v>0</v>
      </c>
      <c r="AP1205" s="37">
        <f t="shared" si="351"/>
        <v>0</v>
      </c>
      <c r="AQ1205" s="9">
        <f t="shared" si="359"/>
        <v>0</v>
      </c>
      <c r="AT1205" s="10"/>
      <c r="BU1205" s="1"/>
      <c r="CC1205" s="11"/>
      <c r="CD1205" s="11"/>
    </row>
    <row r="1206" spans="1:82" ht="15" customHeight="1" x14ac:dyDescent="0.25">
      <c r="A1206">
        <v>54513</v>
      </c>
      <c r="B1206" t="s">
        <v>1158</v>
      </c>
      <c r="C1206" t="s">
        <v>1159</v>
      </c>
      <c r="D1206">
        <v>31859</v>
      </c>
      <c r="E1206" t="s">
        <v>127</v>
      </c>
      <c r="F1206" t="s">
        <v>3</v>
      </c>
      <c r="G1206" t="s">
        <v>4</v>
      </c>
      <c r="I1206" s="1"/>
      <c r="J1206" s="1">
        <v>45015</v>
      </c>
      <c r="K1206" s="1">
        <v>45107</v>
      </c>
      <c r="L1206" s="1">
        <v>45107</v>
      </c>
      <c r="M1206" s="2">
        <v>-2373027</v>
      </c>
      <c r="N1206" t="s">
        <v>6</v>
      </c>
      <c r="O1206">
        <v>0</v>
      </c>
      <c r="P1206" t="s">
        <v>109</v>
      </c>
      <c r="Q1206" s="4"/>
      <c r="R1206" s="1">
        <v>45107</v>
      </c>
      <c r="S1206" s="1">
        <v>45015</v>
      </c>
      <c r="T1206" s="1">
        <v>45107</v>
      </c>
      <c r="U1206" s="1">
        <v>45107</v>
      </c>
      <c r="V1206" s="5">
        <v>0.25</v>
      </c>
      <c r="W1206">
        <v>90</v>
      </c>
      <c r="X1206" s="6">
        <v>0</v>
      </c>
      <c r="Y1206" s="6">
        <v>0</v>
      </c>
      <c r="Z1206" s="6">
        <v>0</v>
      </c>
      <c r="AA1206" s="6">
        <v>0</v>
      </c>
      <c r="AB1206">
        <v>0</v>
      </c>
      <c r="AC1206">
        <v>0</v>
      </c>
      <c r="AD1206" s="7">
        <v>-2373027</v>
      </c>
      <c r="AE1206" s="13">
        <v>0</v>
      </c>
      <c r="AF1206" s="8">
        <v>0</v>
      </c>
      <c r="AG1206" s="6">
        <v>0</v>
      </c>
      <c r="AH1206" s="6">
        <v>0</v>
      </c>
      <c r="AI1206" s="9">
        <v>0</v>
      </c>
      <c r="AJ1206" t="s">
        <v>6</v>
      </c>
      <c r="AO1206" s="9">
        <f t="shared" si="358"/>
        <v>0</v>
      </c>
      <c r="AP1206" s="37">
        <f t="shared" si="351"/>
        <v>0</v>
      </c>
      <c r="AQ1206" s="9">
        <f t="shared" si="359"/>
        <v>0</v>
      </c>
      <c r="AT1206" s="10"/>
      <c r="BU1206" s="1"/>
      <c r="CC1206" s="11"/>
      <c r="CD1206" s="11"/>
    </row>
    <row r="1207" spans="1:82" ht="15" customHeight="1" x14ac:dyDescent="0.25">
      <c r="A1207">
        <v>54517</v>
      </c>
      <c r="B1207" t="s">
        <v>1160</v>
      </c>
      <c r="C1207" t="s">
        <v>1161</v>
      </c>
      <c r="D1207">
        <v>31860</v>
      </c>
      <c r="E1207" t="s">
        <v>127</v>
      </c>
      <c r="F1207" t="s">
        <v>3</v>
      </c>
      <c r="G1207" t="s">
        <v>4</v>
      </c>
      <c r="I1207" s="1"/>
      <c r="J1207" s="1">
        <v>45015</v>
      </c>
      <c r="K1207" s="1">
        <v>45107</v>
      </c>
      <c r="L1207" s="1">
        <v>45107</v>
      </c>
      <c r="M1207" s="2">
        <v>-16654068</v>
      </c>
      <c r="N1207" t="s">
        <v>6</v>
      </c>
      <c r="O1207">
        <v>0</v>
      </c>
      <c r="P1207" t="s">
        <v>109</v>
      </c>
      <c r="Q1207" s="4"/>
      <c r="R1207" s="1">
        <v>45107</v>
      </c>
      <c r="S1207" s="1">
        <v>45015</v>
      </c>
      <c r="T1207" s="1">
        <v>45107</v>
      </c>
      <c r="U1207" s="1">
        <v>45107</v>
      </c>
      <c r="V1207" s="5">
        <v>0.25</v>
      </c>
      <c r="W1207">
        <v>90</v>
      </c>
      <c r="X1207" s="6">
        <v>0</v>
      </c>
      <c r="Y1207" s="6">
        <v>0</v>
      </c>
      <c r="Z1207" s="6">
        <v>0</v>
      </c>
      <c r="AA1207" s="6">
        <v>0</v>
      </c>
      <c r="AB1207">
        <v>0</v>
      </c>
      <c r="AC1207">
        <v>0</v>
      </c>
      <c r="AD1207" s="7">
        <v>-16654068</v>
      </c>
      <c r="AE1207" s="13">
        <v>0</v>
      </c>
      <c r="AF1207" s="8">
        <v>0</v>
      </c>
      <c r="AG1207" s="6">
        <v>0</v>
      </c>
      <c r="AH1207" s="6">
        <v>0</v>
      </c>
      <c r="AI1207" s="9">
        <v>0</v>
      </c>
      <c r="AJ1207" t="s">
        <v>6</v>
      </c>
      <c r="AO1207" s="9">
        <f t="shared" si="358"/>
        <v>0</v>
      </c>
      <c r="AP1207" s="37">
        <f t="shared" si="351"/>
        <v>0</v>
      </c>
      <c r="AQ1207" s="9">
        <f t="shared" si="359"/>
        <v>0</v>
      </c>
      <c r="AT1207" s="10"/>
      <c r="BU1207" s="1"/>
      <c r="CC1207" s="11"/>
      <c r="CD1207" s="11"/>
    </row>
    <row r="1208" spans="1:82" ht="15" customHeight="1" x14ac:dyDescent="0.25">
      <c r="A1208">
        <v>1515</v>
      </c>
      <c r="B1208" t="s">
        <v>1172</v>
      </c>
      <c r="C1208" t="s">
        <v>1173</v>
      </c>
      <c r="D1208">
        <v>50010</v>
      </c>
      <c r="E1208" t="s">
        <v>2</v>
      </c>
      <c r="F1208" t="s">
        <v>3</v>
      </c>
      <c r="G1208" t="s">
        <v>4</v>
      </c>
      <c r="H1208" t="s">
        <v>281</v>
      </c>
      <c r="I1208" s="1">
        <v>45014</v>
      </c>
      <c r="J1208" s="1">
        <v>45016</v>
      </c>
      <c r="K1208" s="1">
        <v>45107</v>
      </c>
      <c r="L1208" s="1">
        <v>45107</v>
      </c>
      <c r="M1208" s="2">
        <v>779678.14</v>
      </c>
      <c r="N1208" t="s">
        <v>6</v>
      </c>
      <c r="O1208" t="s">
        <v>7</v>
      </c>
      <c r="P1208" t="s">
        <v>8</v>
      </c>
      <c r="Q1208" s="4">
        <v>1.2500000000000001E-2</v>
      </c>
      <c r="R1208" s="1">
        <v>45014</v>
      </c>
      <c r="S1208" s="1">
        <v>45016</v>
      </c>
      <c r="T1208" s="1">
        <v>45107</v>
      </c>
      <c r="U1208" s="1">
        <v>45107</v>
      </c>
      <c r="V1208" s="5">
        <v>0.25277777777777777</v>
      </c>
      <c r="W1208">
        <v>91</v>
      </c>
      <c r="X1208" s="6">
        <v>0</v>
      </c>
      <c r="Y1208" s="6">
        <v>0</v>
      </c>
      <c r="Z1208" s="6">
        <v>-5942.1220244750002</v>
      </c>
      <c r="AA1208" s="6">
        <v>-5942.1220244750002</v>
      </c>
      <c r="AB1208">
        <v>0</v>
      </c>
      <c r="AC1208">
        <v>0</v>
      </c>
      <c r="AD1208" s="7">
        <v>779678.14</v>
      </c>
      <c r="AE1208" s="13">
        <v>3.015E-2</v>
      </c>
      <c r="AF1208" s="8">
        <v>1.2500000000000001E-2</v>
      </c>
      <c r="AG1208" s="6">
        <v>0</v>
      </c>
      <c r="AH1208" s="6">
        <v>-2463.5663451388887</v>
      </c>
      <c r="AI1208" s="9">
        <v>-8405.6883696138884</v>
      </c>
      <c r="AJ1208" t="s">
        <v>6</v>
      </c>
      <c r="AK1208">
        <f t="shared" ref="AK1208:AK1209" si="360">VLOOKUP(I1208,$AR$3:$AS$604,2,FALSE)</f>
        <v>3.0150000000000001</v>
      </c>
      <c r="AL1208" s="8">
        <f t="shared" ref="AL1208:AL1209" si="361">AK1208/100+$AT$1</f>
        <v>4.0149999999999998E-2</v>
      </c>
      <c r="AM1208" s="35">
        <f t="shared" ref="AM1208:AM1209" si="362">AK1208/100-$AT$1</f>
        <v>2.0150000000000001E-2</v>
      </c>
      <c r="AN1208" s="4">
        <f t="shared" ref="AN1208:AN1209" si="363">IF(AND(RIGHT(O1208,3)="Max",AM1208&lt;0%),0%,AM1208)</f>
        <v>2.0150000000000001E-2</v>
      </c>
      <c r="AO1208" s="36">
        <f t="shared" ref="AO1208:AO1209" si="364">-(((AL1208+AF1208)*AD1208*V1208))</f>
        <v>-10376.541445725001</v>
      </c>
      <c r="AP1208" s="37">
        <f t="shared" si="351"/>
        <v>-8405.6883696138884</v>
      </c>
      <c r="AQ1208" s="36">
        <f t="shared" ref="AQ1208:AQ1209" si="365">-(((AN1208+AF1208)*AD1208*V1208))</f>
        <v>-6434.8352935027769</v>
      </c>
      <c r="AT1208" s="10"/>
      <c r="BU1208" s="1"/>
      <c r="CC1208" s="11"/>
      <c r="CD1208" s="11"/>
    </row>
    <row r="1209" spans="1:82" ht="15" customHeight="1" x14ac:dyDescent="0.25">
      <c r="A1209">
        <v>41918</v>
      </c>
      <c r="B1209" t="s">
        <v>1174</v>
      </c>
      <c r="C1209" t="s">
        <v>1175</v>
      </c>
      <c r="D1209">
        <v>50016</v>
      </c>
      <c r="E1209" t="s">
        <v>2</v>
      </c>
      <c r="F1209" t="s">
        <v>3</v>
      </c>
      <c r="G1209" t="s">
        <v>4</v>
      </c>
      <c r="H1209" t="s">
        <v>281</v>
      </c>
      <c r="I1209" s="1">
        <v>45014</v>
      </c>
      <c r="J1209" s="1">
        <v>45016</v>
      </c>
      <c r="K1209" s="1">
        <v>45107</v>
      </c>
      <c r="L1209" s="1">
        <v>45107</v>
      </c>
      <c r="M1209" s="2">
        <v>3686178.8</v>
      </c>
      <c r="N1209" t="s">
        <v>6</v>
      </c>
      <c r="O1209" t="s">
        <v>7</v>
      </c>
      <c r="P1209" t="s">
        <v>8</v>
      </c>
      <c r="Q1209" s="4">
        <v>1.2500000000000001E-2</v>
      </c>
      <c r="R1209" s="1">
        <v>45014</v>
      </c>
      <c r="S1209" s="1">
        <v>45016</v>
      </c>
      <c r="T1209" s="1">
        <v>45107</v>
      </c>
      <c r="U1209" s="1">
        <v>45107</v>
      </c>
      <c r="V1209" s="5">
        <v>0.25277777777777777</v>
      </c>
      <c r="W1209">
        <v>91</v>
      </c>
      <c r="X1209" s="6">
        <v>0</v>
      </c>
      <c r="Y1209" s="6">
        <v>0</v>
      </c>
      <c r="Z1209" s="6">
        <v>-28093.290179499996</v>
      </c>
      <c r="AA1209" s="6">
        <v>-28093.290179499996</v>
      </c>
      <c r="AB1209">
        <v>0</v>
      </c>
      <c r="AC1209">
        <v>0</v>
      </c>
      <c r="AD1209" s="7">
        <v>3686178.8</v>
      </c>
      <c r="AE1209" s="13">
        <v>3.015E-2</v>
      </c>
      <c r="AF1209" s="8">
        <v>1.2500000000000001E-2</v>
      </c>
      <c r="AG1209" s="6">
        <v>0</v>
      </c>
      <c r="AH1209" s="6">
        <v>-11647.301069444444</v>
      </c>
      <c r="AI1209" s="9">
        <v>-39740.591248944438</v>
      </c>
      <c r="AJ1209" t="s">
        <v>6</v>
      </c>
      <c r="AK1209">
        <f t="shared" si="360"/>
        <v>3.0150000000000001</v>
      </c>
      <c r="AL1209" s="8">
        <f t="shared" si="361"/>
        <v>4.0149999999999998E-2</v>
      </c>
      <c r="AM1209" s="35">
        <f t="shared" si="362"/>
        <v>2.0150000000000001E-2</v>
      </c>
      <c r="AN1209" s="4">
        <f t="shared" si="363"/>
        <v>2.0150000000000001E-2</v>
      </c>
      <c r="AO1209" s="36">
        <f t="shared" si="364"/>
        <v>-49058.432104500003</v>
      </c>
      <c r="AP1209" s="37">
        <f t="shared" si="351"/>
        <v>-39740.591248944438</v>
      </c>
      <c r="AQ1209" s="36">
        <f t="shared" si="365"/>
        <v>-30422.750393388887</v>
      </c>
      <c r="AT1209" s="10"/>
      <c r="BU1209" s="1"/>
      <c r="CC1209" s="11"/>
      <c r="CD1209" s="11"/>
    </row>
    <row r="1210" spans="1:82" ht="15" customHeight="1" x14ac:dyDescent="0.25">
      <c r="A1210">
        <v>4804</v>
      </c>
      <c r="B1210" t="s">
        <v>1176</v>
      </c>
      <c r="C1210" t="s">
        <v>1177</v>
      </c>
      <c r="D1210">
        <v>50018</v>
      </c>
      <c r="E1210" t="s">
        <v>127</v>
      </c>
      <c r="F1210" t="s">
        <v>3</v>
      </c>
      <c r="G1210" t="s">
        <v>4</v>
      </c>
      <c r="H1210" t="s">
        <v>188</v>
      </c>
      <c r="I1210" s="1"/>
      <c r="J1210" s="1">
        <v>44928</v>
      </c>
      <c r="K1210" s="1">
        <v>44957</v>
      </c>
      <c r="L1210" s="1">
        <v>44957</v>
      </c>
      <c r="M1210" s="2">
        <v>4611986.67</v>
      </c>
      <c r="N1210" t="s">
        <v>6</v>
      </c>
      <c r="O1210">
        <v>1.7999999999999999E-2</v>
      </c>
      <c r="P1210" t="s">
        <v>109</v>
      </c>
      <c r="Q1210" s="4"/>
      <c r="R1210" s="1">
        <v>44957</v>
      </c>
      <c r="S1210" s="1">
        <v>44928</v>
      </c>
      <c r="T1210" s="1">
        <v>44957</v>
      </c>
      <c r="U1210" s="1">
        <v>44957</v>
      </c>
      <c r="V1210" s="5">
        <v>8.0555555555555561E-2</v>
      </c>
      <c r="W1210">
        <v>29</v>
      </c>
      <c r="X1210" s="6">
        <v>0</v>
      </c>
      <c r="Y1210" s="6">
        <v>0</v>
      </c>
      <c r="Z1210" s="6">
        <v>-6687.3806714999992</v>
      </c>
      <c r="AA1210" s="6">
        <v>-6687.3806714999992</v>
      </c>
      <c r="AB1210">
        <v>0</v>
      </c>
      <c r="AC1210">
        <v>0</v>
      </c>
      <c r="AD1210" s="7">
        <v>4611986.67</v>
      </c>
      <c r="AE1210" s="13">
        <v>1.7999999999999999E-2</v>
      </c>
      <c r="AF1210" s="8">
        <v>0</v>
      </c>
      <c r="AG1210" s="6">
        <v>0</v>
      </c>
      <c r="AH1210" s="6">
        <v>0</v>
      </c>
      <c r="AI1210" s="9">
        <v>-6687.3806714999992</v>
      </c>
      <c r="AJ1210" t="s">
        <v>6</v>
      </c>
      <c r="AO1210" s="9">
        <f t="shared" ref="AO1210:AO1227" si="366">AI1210</f>
        <v>-6687.3806714999992</v>
      </c>
      <c r="AP1210" s="37">
        <f t="shared" si="351"/>
        <v>-6687.3806714999992</v>
      </c>
      <c r="AQ1210" s="9">
        <f t="shared" ref="AQ1210:AQ1227" si="367">AI1210</f>
        <v>-6687.3806714999992</v>
      </c>
      <c r="AT1210" s="10"/>
      <c r="BU1210" s="1"/>
      <c r="CC1210" s="11"/>
      <c r="CD1210" s="11"/>
    </row>
    <row r="1211" spans="1:82" ht="15" customHeight="1" x14ac:dyDescent="0.25">
      <c r="A1211">
        <v>4805</v>
      </c>
      <c r="B1211" t="s">
        <v>1176</v>
      </c>
      <c r="C1211" t="s">
        <v>1177</v>
      </c>
      <c r="D1211">
        <v>50018</v>
      </c>
      <c r="E1211" t="s">
        <v>127</v>
      </c>
      <c r="F1211" t="s">
        <v>3</v>
      </c>
      <c r="G1211" t="s">
        <v>4</v>
      </c>
      <c r="H1211" t="s">
        <v>188</v>
      </c>
      <c r="I1211" s="1"/>
      <c r="J1211" s="1">
        <v>44957</v>
      </c>
      <c r="K1211" s="1">
        <v>44985</v>
      </c>
      <c r="L1211" s="1">
        <v>44985</v>
      </c>
      <c r="M1211" s="2">
        <v>4575896.3600000003</v>
      </c>
      <c r="N1211" t="s">
        <v>6</v>
      </c>
      <c r="O1211">
        <v>1.7999999999999999E-2</v>
      </c>
      <c r="P1211" t="s">
        <v>109</v>
      </c>
      <c r="Q1211" s="4"/>
      <c r="R1211" s="1">
        <v>44985</v>
      </c>
      <c r="S1211" s="1">
        <v>44957</v>
      </c>
      <c r="T1211" s="1">
        <v>44985</v>
      </c>
      <c r="U1211" s="1">
        <v>44985</v>
      </c>
      <c r="V1211" s="5">
        <v>7.7777777777777779E-2</v>
      </c>
      <c r="W1211">
        <v>28</v>
      </c>
      <c r="X1211" s="6">
        <v>0</v>
      </c>
      <c r="Y1211" s="6">
        <v>0</v>
      </c>
      <c r="Z1211" s="6">
        <v>-6406.2549039999994</v>
      </c>
      <c r="AA1211" s="6">
        <v>-6406.2549039999994</v>
      </c>
      <c r="AB1211">
        <v>0</v>
      </c>
      <c r="AC1211">
        <v>0</v>
      </c>
      <c r="AD1211" s="7">
        <v>4575896.3600000003</v>
      </c>
      <c r="AE1211" s="13">
        <v>1.7999999999999999E-2</v>
      </c>
      <c r="AF1211" s="8">
        <v>0</v>
      </c>
      <c r="AG1211" s="6">
        <v>0</v>
      </c>
      <c r="AH1211" s="6">
        <v>0</v>
      </c>
      <c r="AI1211" s="9">
        <v>-6406.2549039999994</v>
      </c>
      <c r="AJ1211" t="s">
        <v>6</v>
      </c>
      <c r="AO1211" s="9">
        <f t="shared" si="366"/>
        <v>-6406.2549039999994</v>
      </c>
      <c r="AP1211" s="37">
        <f t="shared" si="351"/>
        <v>-6406.2549039999994</v>
      </c>
      <c r="AQ1211" s="9">
        <f t="shared" si="367"/>
        <v>-6406.2549039999994</v>
      </c>
      <c r="AT1211" s="10"/>
      <c r="BU1211" s="1"/>
      <c r="CC1211" s="11"/>
      <c r="CD1211" s="11"/>
    </row>
    <row r="1212" spans="1:82" ht="15" customHeight="1" x14ac:dyDescent="0.25">
      <c r="A1212">
        <v>4806</v>
      </c>
      <c r="B1212" t="s">
        <v>1176</v>
      </c>
      <c r="C1212" t="s">
        <v>1177</v>
      </c>
      <c r="D1212">
        <v>50018</v>
      </c>
      <c r="E1212" t="s">
        <v>127</v>
      </c>
      <c r="F1212" t="s">
        <v>3</v>
      </c>
      <c r="G1212" t="s">
        <v>4</v>
      </c>
      <c r="H1212" t="s">
        <v>188</v>
      </c>
      <c r="I1212" s="1"/>
      <c r="J1212" s="1">
        <v>44985</v>
      </c>
      <c r="K1212" s="1">
        <v>45016</v>
      </c>
      <c r="L1212" s="1">
        <v>45016</v>
      </c>
      <c r="M1212" s="2">
        <v>4539751.91</v>
      </c>
      <c r="N1212" t="s">
        <v>6</v>
      </c>
      <c r="O1212">
        <v>1.7999999999999999E-2</v>
      </c>
      <c r="P1212" t="s">
        <v>109</v>
      </c>
      <c r="Q1212" s="4"/>
      <c r="R1212" s="1">
        <v>45016</v>
      </c>
      <c r="S1212" s="1">
        <v>44985</v>
      </c>
      <c r="T1212" s="1">
        <v>45016</v>
      </c>
      <c r="U1212" s="1">
        <v>45016</v>
      </c>
      <c r="V1212" s="5">
        <v>9.166666666666666E-2</v>
      </c>
      <c r="W1212">
        <v>33</v>
      </c>
      <c r="X1212" s="6">
        <v>0</v>
      </c>
      <c r="Y1212" s="6">
        <v>0</v>
      </c>
      <c r="Z1212" s="6">
        <v>-7490.5906514999988</v>
      </c>
      <c r="AA1212" s="6">
        <v>-7490.5906514999988</v>
      </c>
      <c r="AB1212">
        <v>0</v>
      </c>
      <c r="AC1212">
        <v>0</v>
      </c>
      <c r="AD1212" s="7">
        <v>4539751.91</v>
      </c>
      <c r="AE1212" s="13">
        <v>1.7999999999999999E-2</v>
      </c>
      <c r="AF1212" s="8">
        <v>0</v>
      </c>
      <c r="AG1212" s="6">
        <v>0</v>
      </c>
      <c r="AH1212" s="6">
        <v>0</v>
      </c>
      <c r="AI1212" s="9">
        <v>-7490.5906514999988</v>
      </c>
      <c r="AJ1212" t="s">
        <v>6</v>
      </c>
      <c r="AO1212" s="9">
        <f t="shared" si="366"/>
        <v>-7490.5906514999988</v>
      </c>
      <c r="AP1212" s="37">
        <f t="shared" si="351"/>
        <v>-7490.5906514999988</v>
      </c>
      <c r="AQ1212" s="9">
        <f t="shared" si="367"/>
        <v>-7490.5906514999988</v>
      </c>
      <c r="AT1212" s="10"/>
      <c r="BU1212" s="1"/>
      <c r="CC1212" s="11"/>
      <c r="CD1212" s="11"/>
    </row>
    <row r="1213" spans="1:82" ht="15" customHeight="1" x14ac:dyDescent="0.25">
      <c r="A1213">
        <v>4807</v>
      </c>
      <c r="B1213" t="s">
        <v>1176</v>
      </c>
      <c r="C1213" t="s">
        <v>1177</v>
      </c>
      <c r="D1213">
        <v>50018</v>
      </c>
      <c r="E1213" t="s">
        <v>127</v>
      </c>
      <c r="F1213" t="s">
        <v>3</v>
      </c>
      <c r="G1213" t="s">
        <v>4</v>
      </c>
      <c r="H1213" t="s">
        <v>188</v>
      </c>
      <c r="I1213" s="1"/>
      <c r="J1213" s="1">
        <v>45016</v>
      </c>
      <c r="K1213" s="1">
        <v>45048</v>
      </c>
      <c r="L1213" s="1">
        <v>45048</v>
      </c>
      <c r="M1213" s="2">
        <v>4503553.25</v>
      </c>
      <c r="N1213" t="s">
        <v>6</v>
      </c>
      <c r="O1213">
        <v>1.7999999999999999E-2</v>
      </c>
      <c r="P1213" t="s">
        <v>109</v>
      </c>
      <c r="Q1213" s="4"/>
      <c r="R1213" s="1">
        <v>45048</v>
      </c>
      <c r="S1213" s="1">
        <v>45016</v>
      </c>
      <c r="T1213" s="1">
        <v>45048</v>
      </c>
      <c r="U1213" s="1">
        <v>45048</v>
      </c>
      <c r="V1213" s="5">
        <v>8.8888888888888892E-2</v>
      </c>
      <c r="W1213">
        <v>32</v>
      </c>
      <c r="X1213" s="6">
        <v>0</v>
      </c>
      <c r="Y1213" s="6">
        <v>0</v>
      </c>
      <c r="Z1213" s="6">
        <v>-7205.6851999999999</v>
      </c>
      <c r="AA1213" s="6">
        <v>-7205.6851999999999</v>
      </c>
      <c r="AB1213">
        <v>0</v>
      </c>
      <c r="AC1213">
        <v>0</v>
      </c>
      <c r="AD1213" s="7">
        <v>4503553.25</v>
      </c>
      <c r="AE1213" s="13">
        <v>1.7999999999999999E-2</v>
      </c>
      <c r="AF1213" s="8">
        <v>0</v>
      </c>
      <c r="AG1213" s="6">
        <v>0</v>
      </c>
      <c r="AH1213" s="6">
        <v>0</v>
      </c>
      <c r="AI1213" s="9">
        <v>-7205.6851999999999</v>
      </c>
      <c r="AJ1213" t="s">
        <v>6</v>
      </c>
      <c r="AO1213" s="9">
        <f t="shared" si="366"/>
        <v>-7205.6851999999999</v>
      </c>
      <c r="AP1213" s="37">
        <f t="shared" si="351"/>
        <v>-7205.6851999999999</v>
      </c>
      <c r="AQ1213" s="9">
        <f t="shared" si="367"/>
        <v>-7205.6851999999999</v>
      </c>
      <c r="AT1213" s="10"/>
      <c r="BU1213" s="1"/>
      <c r="CC1213" s="11"/>
      <c r="CD1213" s="11"/>
    </row>
    <row r="1214" spans="1:82" ht="15" customHeight="1" x14ac:dyDescent="0.25">
      <c r="A1214">
        <v>4808</v>
      </c>
      <c r="B1214" t="s">
        <v>1176</v>
      </c>
      <c r="C1214" t="s">
        <v>1177</v>
      </c>
      <c r="D1214">
        <v>50018</v>
      </c>
      <c r="E1214" t="s">
        <v>127</v>
      </c>
      <c r="F1214" t="s">
        <v>3</v>
      </c>
      <c r="G1214" t="s">
        <v>4</v>
      </c>
      <c r="H1214" t="s">
        <v>188</v>
      </c>
      <c r="I1214" s="1"/>
      <c r="J1214" s="1">
        <v>45048</v>
      </c>
      <c r="K1214" s="1">
        <v>45077</v>
      </c>
      <c r="L1214" s="1">
        <v>45077</v>
      </c>
      <c r="M1214" s="2">
        <v>4467300.29</v>
      </c>
      <c r="N1214" t="s">
        <v>6</v>
      </c>
      <c r="O1214">
        <v>1.7999999999999999E-2</v>
      </c>
      <c r="P1214" t="s">
        <v>109</v>
      </c>
      <c r="Q1214" s="4"/>
      <c r="R1214" s="1">
        <v>45077</v>
      </c>
      <c r="S1214" s="1">
        <v>45048</v>
      </c>
      <c r="T1214" s="1">
        <v>45077</v>
      </c>
      <c r="U1214" s="1">
        <v>45077</v>
      </c>
      <c r="V1214" s="5">
        <v>8.0555555555555561E-2</v>
      </c>
      <c r="W1214">
        <v>29</v>
      </c>
      <c r="X1214" s="6">
        <v>0</v>
      </c>
      <c r="Y1214" s="6">
        <v>0</v>
      </c>
      <c r="Z1214" s="6">
        <v>-6477.5854205000005</v>
      </c>
      <c r="AA1214" s="6">
        <v>-6477.5854205000005</v>
      </c>
      <c r="AB1214">
        <v>0</v>
      </c>
      <c r="AC1214">
        <v>0</v>
      </c>
      <c r="AD1214" s="7">
        <v>4467300.29</v>
      </c>
      <c r="AE1214" s="13">
        <v>1.7999999999999999E-2</v>
      </c>
      <c r="AF1214" s="8">
        <v>0</v>
      </c>
      <c r="AG1214" s="6">
        <v>0</v>
      </c>
      <c r="AH1214" s="6">
        <v>0</v>
      </c>
      <c r="AI1214" s="9">
        <v>-6477.5854205000005</v>
      </c>
      <c r="AJ1214" t="s">
        <v>6</v>
      </c>
      <c r="AO1214" s="9">
        <f t="shared" si="366"/>
        <v>-6477.5854205000005</v>
      </c>
      <c r="AP1214" s="37">
        <f t="shared" si="351"/>
        <v>-6477.5854205000005</v>
      </c>
      <c r="AQ1214" s="9">
        <f t="shared" si="367"/>
        <v>-6477.5854205000005</v>
      </c>
      <c r="AT1214" s="10"/>
      <c r="BU1214" s="1"/>
      <c r="CC1214" s="11"/>
      <c r="CD1214" s="11"/>
    </row>
    <row r="1215" spans="1:82" ht="15" customHeight="1" x14ac:dyDescent="0.25">
      <c r="A1215">
        <v>4809</v>
      </c>
      <c r="B1215" t="s">
        <v>1176</v>
      </c>
      <c r="C1215" t="s">
        <v>1177</v>
      </c>
      <c r="D1215">
        <v>50018</v>
      </c>
      <c r="E1215" t="s">
        <v>127</v>
      </c>
      <c r="F1215" t="s">
        <v>3</v>
      </c>
      <c r="G1215" t="s">
        <v>4</v>
      </c>
      <c r="H1215" t="s">
        <v>188</v>
      </c>
      <c r="I1215" s="1"/>
      <c r="J1215" s="1">
        <v>45077</v>
      </c>
      <c r="K1215" s="1">
        <v>45107</v>
      </c>
      <c r="L1215" s="1">
        <v>45107</v>
      </c>
      <c r="M1215" s="2">
        <v>4430992.95</v>
      </c>
      <c r="N1215" t="s">
        <v>6</v>
      </c>
      <c r="O1215">
        <v>1.7999999999999999E-2</v>
      </c>
      <c r="P1215" t="s">
        <v>109</v>
      </c>
      <c r="Q1215" s="4"/>
      <c r="R1215" s="1">
        <v>45107</v>
      </c>
      <c r="S1215" s="1">
        <v>45077</v>
      </c>
      <c r="T1215" s="1">
        <v>45107</v>
      </c>
      <c r="U1215" s="1">
        <v>45107</v>
      </c>
      <c r="V1215" s="5">
        <v>8.3333333333333329E-2</v>
      </c>
      <c r="W1215">
        <v>30</v>
      </c>
      <c r="X1215" s="6">
        <v>0</v>
      </c>
      <c r="Y1215" s="6">
        <v>0</v>
      </c>
      <c r="Z1215" s="6">
        <v>-6646.4894249999998</v>
      </c>
      <c r="AA1215" s="6">
        <v>-6646.4894249999998</v>
      </c>
      <c r="AB1215">
        <v>0</v>
      </c>
      <c r="AC1215">
        <v>0</v>
      </c>
      <c r="AD1215" s="7">
        <v>4430992.95</v>
      </c>
      <c r="AE1215" s="13">
        <v>1.7999999999999999E-2</v>
      </c>
      <c r="AF1215" s="8">
        <v>0</v>
      </c>
      <c r="AG1215" s="6">
        <v>0</v>
      </c>
      <c r="AH1215" s="6">
        <v>0</v>
      </c>
      <c r="AI1215" s="9">
        <v>-6646.4894249999998</v>
      </c>
      <c r="AJ1215" t="s">
        <v>6</v>
      </c>
      <c r="AO1215" s="9">
        <f t="shared" si="366"/>
        <v>-6646.4894249999998</v>
      </c>
      <c r="AP1215" s="37">
        <f t="shared" si="351"/>
        <v>-6646.4894249999998</v>
      </c>
      <c r="AQ1215" s="9">
        <f t="shared" si="367"/>
        <v>-6646.4894249999998</v>
      </c>
      <c r="AT1215" s="10"/>
      <c r="BU1215" s="1"/>
      <c r="CC1215" s="11"/>
      <c r="CD1215" s="11"/>
    </row>
    <row r="1216" spans="1:82" ht="15" customHeight="1" x14ac:dyDescent="0.25">
      <c r="A1216">
        <v>4984</v>
      </c>
      <c r="B1216" t="s">
        <v>1178</v>
      </c>
      <c r="C1216" t="s">
        <v>1179</v>
      </c>
      <c r="D1216">
        <v>50019</v>
      </c>
      <c r="E1216" t="s">
        <v>127</v>
      </c>
      <c r="F1216" t="s">
        <v>3</v>
      </c>
      <c r="G1216" t="s">
        <v>4</v>
      </c>
      <c r="H1216" t="s">
        <v>188</v>
      </c>
      <c r="I1216" s="1"/>
      <c r="J1216" s="1">
        <v>44928</v>
      </c>
      <c r="K1216" s="1">
        <v>44957</v>
      </c>
      <c r="L1216" s="1">
        <v>44957</v>
      </c>
      <c r="M1216" s="2">
        <v>2773314.39</v>
      </c>
      <c r="N1216" t="s">
        <v>6</v>
      </c>
      <c r="O1216">
        <v>1.7999999999999999E-2</v>
      </c>
      <c r="P1216" t="s">
        <v>109</v>
      </c>
      <c r="Q1216" s="4"/>
      <c r="R1216" s="1">
        <v>44957</v>
      </c>
      <c r="S1216" s="1">
        <v>44928</v>
      </c>
      <c r="T1216" s="1">
        <v>44957</v>
      </c>
      <c r="U1216" s="1">
        <v>44957</v>
      </c>
      <c r="V1216" s="5">
        <v>8.0555555555555561E-2</v>
      </c>
      <c r="W1216">
        <v>29</v>
      </c>
      <c r="X1216" s="6">
        <v>0</v>
      </c>
      <c r="Y1216" s="6">
        <v>0</v>
      </c>
      <c r="Z1216" s="6">
        <v>-4021.3058655</v>
      </c>
      <c r="AA1216" s="6">
        <v>-4021.3058655</v>
      </c>
      <c r="AB1216">
        <v>0</v>
      </c>
      <c r="AC1216">
        <v>0</v>
      </c>
      <c r="AD1216" s="7">
        <v>2773314.39</v>
      </c>
      <c r="AE1216" s="13">
        <v>1.7999999999999999E-2</v>
      </c>
      <c r="AF1216" s="8">
        <v>0</v>
      </c>
      <c r="AG1216" s="6">
        <v>0</v>
      </c>
      <c r="AH1216" s="6">
        <v>0</v>
      </c>
      <c r="AI1216" s="9">
        <v>-4021.3058655</v>
      </c>
      <c r="AJ1216" t="s">
        <v>6</v>
      </c>
      <c r="AO1216" s="9">
        <f t="shared" si="366"/>
        <v>-4021.3058655</v>
      </c>
      <c r="AP1216" s="37">
        <f t="shared" si="351"/>
        <v>-4021.3058655</v>
      </c>
      <c r="AQ1216" s="9">
        <f t="shared" si="367"/>
        <v>-4021.3058655</v>
      </c>
      <c r="AT1216" s="10"/>
      <c r="BU1216" s="1"/>
      <c r="CC1216" s="11"/>
      <c r="CD1216" s="11"/>
    </row>
    <row r="1217" spans="1:82" ht="15" customHeight="1" x14ac:dyDescent="0.25">
      <c r="A1217">
        <v>4985</v>
      </c>
      <c r="B1217" t="s">
        <v>1178</v>
      </c>
      <c r="C1217" t="s">
        <v>1179</v>
      </c>
      <c r="D1217">
        <v>50019</v>
      </c>
      <c r="E1217" t="s">
        <v>127</v>
      </c>
      <c r="F1217" t="s">
        <v>3</v>
      </c>
      <c r="G1217" t="s">
        <v>4</v>
      </c>
      <c r="H1217" t="s">
        <v>188</v>
      </c>
      <c r="I1217" s="1"/>
      <c r="J1217" s="1">
        <v>44957</v>
      </c>
      <c r="K1217" s="1">
        <v>44985</v>
      </c>
      <c r="L1217" s="1">
        <v>44985</v>
      </c>
      <c r="M1217" s="2">
        <v>2751612.3</v>
      </c>
      <c r="N1217" t="s">
        <v>6</v>
      </c>
      <c r="O1217">
        <v>1.7999999999999999E-2</v>
      </c>
      <c r="P1217" t="s">
        <v>109</v>
      </c>
      <c r="Q1217" s="4"/>
      <c r="R1217" s="1">
        <v>44985</v>
      </c>
      <c r="S1217" s="1">
        <v>44957</v>
      </c>
      <c r="T1217" s="1">
        <v>44985</v>
      </c>
      <c r="U1217" s="1">
        <v>44985</v>
      </c>
      <c r="V1217" s="5">
        <v>7.7777777777777779E-2</v>
      </c>
      <c r="W1217">
        <v>28</v>
      </c>
      <c r="X1217" s="6">
        <v>0</v>
      </c>
      <c r="Y1217" s="6">
        <v>0</v>
      </c>
      <c r="Z1217" s="6">
        <v>-3852.2572199999995</v>
      </c>
      <c r="AA1217" s="6">
        <v>-3852.2572199999995</v>
      </c>
      <c r="AB1217">
        <v>0</v>
      </c>
      <c r="AC1217">
        <v>0</v>
      </c>
      <c r="AD1217" s="7">
        <v>2751612.3</v>
      </c>
      <c r="AE1217" s="13">
        <v>1.7999999999999999E-2</v>
      </c>
      <c r="AF1217" s="8">
        <v>0</v>
      </c>
      <c r="AG1217" s="6">
        <v>0</v>
      </c>
      <c r="AH1217" s="6">
        <v>0</v>
      </c>
      <c r="AI1217" s="9">
        <v>-3852.2572199999995</v>
      </c>
      <c r="AJ1217" t="s">
        <v>6</v>
      </c>
      <c r="AO1217" s="9">
        <f t="shared" si="366"/>
        <v>-3852.2572199999995</v>
      </c>
      <c r="AP1217" s="37">
        <f t="shared" si="351"/>
        <v>-3852.2572199999995</v>
      </c>
      <c r="AQ1217" s="9">
        <f t="shared" si="367"/>
        <v>-3852.2572199999995</v>
      </c>
      <c r="AT1217" s="10"/>
      <c r="BU1217" s="1"/>
      <c r="CC1217" s="11"/>
      <c r="CD1217" s="11"/>
    </row>
    <row r="1218" spans="1:82" ht="15" customHeight="1" x14ac:dyDescent="0.25">
      <c r="A1218">
        <v>4986</v>
      </c>
      <c r="B1218" t="s">
        <v>1178</v>
      </c>
      <c r="C1218" t="s">
        <v>1179</v>
      </c>
      <c r="D1218">
        <v>50019</v>
      </c>
      <c r="E1218" t="s">
        <v>127</v>
      </c>
      <c r="F1218" t="s">
        <v>3</v>
      </c>
      <c r="G1218" t="s">
        <v>4</v>
      </c>
      <c r="H1218" t="s">
        <v>188</v>
      </c>
      <c r="I1218" s="1"/>
      <c r="J1218" s="1">
        <v>44985</v>
      </c>
      <c r="K1218" s="1">
        <v>45016</v>
      </c>
      <c r="L1218" s="1">
        <v>45016</v>
      </c>
      <c r="M1218" s="2">
        <v>2729877.66</v>
      </c>
      <c r="N1218" t="s">
        <v>6</v>
      </c>
      <c r="O1218">
        <v>1.7999999999999999E-2</v>
      </c>
      <c r="P1218" t="s">
        <v>109</v>
      </c>
      <c r="Q1218" s="4"/>
      <c r="R1218" s="1">
        <v>45016</v>
      </c>
      <c r="S1218" s="1">
        <v>44985</v>
      </c>
      <c r="T1218" s="1">
        <v>45016</v>
      </c>
      <c r="U1218" s="1">
        <v>45016</v>
      </c>
      <c r="V1218" s="5">
        <v>9.166666666666666E-2</v>
      </c>
      <c r="W1218">
        <v>33</v>
      </c>
      <c r="X1218" s="6">
        <v>0</v>
      </c>
      <c r="Y1218" s="6">
        <v>0</v>
      </c>
      <c r="Z1218" s="6">
        <v>-4504.2981389999995</v>
      </c>
      <c r="AA1218" s="6">
        <v>-4504.2981389999995</v>
      </c>
      <c r="AB1218">
        <v>0</v>
      </c>
      <c r="AC1218">
        <v>0</v>
      </c>
      <c r="AD1218" s="7">
        <v>2729877.66</v>
      </c>
      <c r="AE1218" s="13">
        <v>1.7999999999999999E-2</v>
      </c>
      <c r="AF1218" s="8">
        <v>0</v>
      </c>
      <c r="AG1218" s="6">
        <v>0</v>
      </c>
      <c r="AH1218" s="6">
        <v>0</v>
      </c>
      <c r="AI1218" s="9">
        <v>-4504.2981389999995</v>
      </c>
      <c r="AJ1218" t="s">
        <v>6</v>
      </c>
      <c r="AO1218" s="9">
        <f t="shared" si="366"/>
        <v>-4504.2981389999995</v>
      </c>
      <c r="AP1218" s="37">
        <f t="shared" si="351"/>
        <v>-4504.2981389999995</v>
      </c>
      <c r="AQ1218" s="9">
        <f t="shared" si="367"/>
        <v>-4504.2981389999995</v>
      </c>
      <c r="AT1218" s="10"/>
      <c r="BU1218" s="1"/>
      <c r="CC1218" s="11"/>
      <c r="CD1218" s="11"/>
    </row>
    <row r="1219" spans="1:82" ht="15" customHeight="1" x14ac:dyDescent="0.25">
      <c r="A1219">
        <v>4987</v>
      </c>
      <c r="B1219" t="s">
        <v>1178</v>
      </c>
      <c r="C1219" t="s">
        <v>1179</v>
      </c>
      <c r="D1219">
        <v>50019</v>
      </c>
      <c r="E1219" t="s">
        <v>127</v>
      </c>
      <c r="F1219" t="s">
        <v>3</v>
      </c>
      <c r="G1219" t="s">
        <v>4</v>
      </c>
      <c r="H1219" t="s">
        <v>188</v>
      </c>
      <c r="I1219" s="1"/>
      <c r="J1219" s="1">
        <v>45016</v>
      </c>
      <c r="K1219" s="1">
        <v>45048</v>
      </c>
      <c r="L1219" s="1">
        <v>45048</v>
      </c>
      <c r="M1219" s="2">
        <v>2708110.42</v>
      </c>
      <c r="N1219" t="s">
        <v>6</v>
      </c>
      <c r="O1219">
        <v>1.7999999999999999E-2</v>
      </c>
      <c r="P1219" t="s">
        <v>109</v>
      </c>
      <c r="Q1219" s="4"/>
      <c r="R1219" s="1">
        <v>45048</v>
      </c>
      <c r="S1219" s="1">
        <v>45016</v>
      </c>
      <c r="T1219" s="1">
        <v>45048</v>
      </c>
      <c r="U1219" s="1">
        <v>45048</v>
      </c>
      <c r="V1219" s="5">
        <v>8.8888888888888892E-2</v>
      </c>
      <c r="W1219">
        <v>32</v>
      </c>
      <c r="X1219" s="6">
        <v>0</v>
      </c>
      <c r="Y1219" s="6">
        <v>0</v>
      </c>
      <c r="Z1219" s="6">
        <v>-4332.9766719999998</v>
      </c>
      <c r="AA1219" s="6">
        <v>-4332.9766719999998</v>
      </c>
      <c r="AB1219">
        <v>0</v>
      </c>
      <c r="AC1219">
        <v>0</v>
      </c>
      <c r="AD1219" s="7">
        <v>2708110.42</v>
      </c>
      <c r="AE1219" s="13">
        <v>1.7999999999999999E-2</v>
      </c>
      <c r="AF1219" s="8">
        <v>0</v>
      </c>
      <c r="AG1219" s="6">
        <v>0</v>
      </c>
      <c r="AH1219" s="6">
        <v>0</v>
      </c>
      <c r="AI1219" s="9">
        <v>-4332.9766719999998</v>
      </c>
      <c r="AJ1219" t="s">
        <v>6</v>
      </c>
      <c r="AO1219" s="9">
        <f t="shared" si="366"/>
        <v>-4332.9766719999998</v>
      </c>
      <c r="AP1219" s="37">
        <f t="shared" ref="AP1219:AP1230" si="368">AI1219</f>
        <v>-4332.9766719999998</v>
      </c>
      <c r="AQ1219" s="9">
        <f t="shared" si="367"/>
        <v>-4332.9766719999998</v>
      </c>
      <c r="AT1219" s="10"/>
      <c r="BU1219" s="1"/>
      <c r="CC1219" s="11"/>
      <c r="CD1219" s="11"/>
    </row>
    <row r="1220" spans="1:82" ht="15" customHeight="1" x14ac:dyDescent="0.25">
      <c r="A1220">
        <v>4988</v>
      </c>
      <c r="B1220" t="s">
        <v>1178</v>
      </c>
      <c r="C1220" t="s">
        <v>1179</v>
      </c>
      <c r="D1220">
        <v>50019</v>
      </c>
      <c r="E1220" t="s">
        <v>127</v>
      </c>
      <c r="F1220" t="s">
        <v>3</v>
      </c>
      <c r="G1220" t="s">
        <v>4</v>
      </c>
      <c r="H1220" t="s">
        <v>188</v>
      </c>
      <c r="I1220" s="1"/>
      <c r="J1220" s="1">
        <v>45048</v>
      </c>
      <c r="K1220" s="1">
        <v>45077</v>
      </c>
      <c r="L1220" s="1">
        <v>45077</v>
      </c>
      <c r="M1220" s="2">
        <v>2686310.53</v>
      </c>
      <c r="N1220" t="s">
        <v>6</v>
      </c>
      <c r="O1220">
        <v>1.7999999999999999E-2</v>
      </c>
      <c r="P1220" t="s">
        <v>109</v>
      </c>
      <c r="Q1220" s="4"/>
      <c r="R1220" s="1">
        <v>45077</v>
      </c>
      <c r="S1220" s="1">
        <v>45048</v>
      </c>
      <c r="T1220" s="1">
        <v>45077</v>
      </c>
      <c r="U1220" s="1">
        <v>45077</v>
      </c>
      <c r="V1220" s="5">
        <v>8.0555555555555561E-2</v>
      </c>
      <c r="W1220">
        <v>29</v>
      </c>
      <c r="X1220" s="6">
        <v>0</v>
      </c>
      <c r="Y1220" s="6">
        <v>0</v>
      </c>
      <c r="Z1220" s="6">
        <v>-3895.1502684999996</v>
      </c>
      <c r="AA1220" s="6">
        <v>-3895.1502684999996</v>
      </c>
      <c r="AB1220">
        <v>0</v>
      </c>
      <c r="AC1220">
        <v>0</v>
      </c>
      <c r="AD1220" s="7">
        <v>2686310.53</v>
      </c>
      <c r="AE1220" s="13">
        <v>1.7999999999999999E-2</v>
      </c>
      <c r="AF1220" s="8">
        <v>0</v>
      </c>
      <c r="AG1220" s="6">
        <v>0</v>
      </c>
      <c r="AH1220" s="6">
        <v>0</v>
      </c>
      <c r="AI1220" s="9">
        <v>-3895.1502684999996</v>
      </c>
      <c r="AJ1220" t="s">
        <v>6</v>
      </c>
      <c r="AO1220" s="9">
        <f t="shared" si="366"/>
        <v>-3895.1502684999996</v>
      </c>
      <c r="AP1220" s="37">
        <f t="shared" si="368"/>
        <v>-3895.1502684999996</v>
      </c>
      <c r="AQ1220" s="9">
        <f t="shared" si="367"/>
        <v>-3895.1502684999996</v>
      </c>
      <c r="AT1220" s="10"/>
      <c r="BU1220" s="1"/>
      <c r="CC1220" s="11"/>
      <c r="CD1220" s="11"/>
    </row>
    <row r="1221" spans="1:82" ht="15" customHeight="1" x14ac:dyDescent="0.25">
      <c r="A1221">
        <v>4989</v>
      </c>
      <c r="B1221" t="s">
        <v>1178</v>
      </c>
      <c r="C1221" t="s">
        <v>1179</v>
      </c>
      <c r="D1221">
        <v>50019</v>
      </c>
      <c r="E1221" t="s">
        <v>127</v>
      </c>
      <c r="F1221" t="s">
        <v>3</v>
      </c>
      <c r="G1221" t="s">
        <v>4</v>
      </c>
      <c r="H1221" t="s">
        <v>188</v>
      </c>
      <c r="I1221" s="1"/>
      <c r="J1221" s="1">
        <v>45077</v>
      </c>
      <c r="K1221" s="1">
        <v>45107</v>
      </c>
      <c r="L1221" s="1">
        <v>45107</v>
      </c>
      <c r="M1221" s="2">
        <v>2664477.94</v>
      </c>
      <c r="N1221" t="s">
        <v>6</v>
      </c>
      <c r="O1221">
        <v>1.7999999999999999E-2</v>
      </c>
      <c r="P1221" t="s">
        <v>109</v>
      </c>
      <c r="Q1221" s="4"/>
      <c r="R1221" s="1">
        <v>45107</v>
      </c>
      <c r="S1221" s="1">
        <v>45077</v>
      </c>
      <c r="T1221" s="1">
        <v>45107</v>
      </c>
      <c r="U1221" s="1">
        <v>45107</v>
      </c>
      <c r="V1221" s="5">
        <v>8.3333333333333329E-2</v>
      </c>
      <c r="W1221">
        <v>30</v>
      </c>
      <c r="X1221" s="6">
        <v>0</v>
      </c>
      <c r="Y1221" s="6">
        <v>0</v>
      </c>
      <c r="Z1221" s="6">
        <v>-3996.7169099999996</v>
      </c>
      <c r="AA1221" s="6">
        <v>-3996.7169099999996</v>
      </c>
      <c r="AB1221">
        <v>0</v>
      </c>
      <c r="AC1221">
        <v>0</v>
      </c>
      <c r="AD1221" s="7">
        <v>2664477.94</v>
      </c>
      <c r="AE1221" s="13">
        <v>1.7999999999999999E-2</v>
      </c>
      <c r="AF1221" s="8">
        <v>0</v>
      </c>
      <c r="AG1221" s="6">
        <v>0</v>
      </c>
      <c r="AH1221" s="6">
        <v>0</v>
      </c>
      <c r="AI1221" s="9">
        <v>-3996.7169099999996</v>
      </c>
      <c r="AJ1221" t="s">
        <v>6</v>
      </c>
      <c r="AO1221" s="9">
        <f t="shared" si="366"/>
        <v>-3996.7169099999996</v>
      </c>
      <c r="AP1221" s="37">
        <f t="shared" si="368"/>
        <v>-3996.7169099999996</v>
      </c>
      <c r="AQ1221" s="9">
        <f t="shared" si="367"/>
        <v>-3996.7169099999996</v>
      </c>
      <c r="AT1221" s="10"/>
      <c r="BU1221" s="1"/>
      <c r="CC1221" s="11"/>
      <c r="CD1221" s="11"/>
    </row>
    <row r="1222" spans="1:82" ht="15" customHeight="1" x14ac:dyDescent="0.25">
      <c r="A1222">
        <v>5165</v>
      </c>
      <c r="B1222" t="s">
        <v>1180</v>
      </c>
      <c r="C1222" t="s">
        <v>1181</v>
      </c>
      <c r="D1222">
        <v>50020</v>
      </c>
      <c r="E1222" t="s">
        <v>127</v>
      </c>
      <c r="F1222" t="s">
        <v>3</v>
      </c>
      <c r="G1222" t="s">
        <v>4</v>
      </c>
      <c r="H1222" t="s">
        <v>188</v>
      </c>
      <c r="I1222" s="1"/>
      <c r="J1222" s="1">
        <v>44928</v>
      </c>
      <c r="K1222" s="1">
        <v>44957</v>
      </c>
      <c r="L1222" s="1">
        <v>44957</v>
      </c>
      <c r="M1222" s="2">
        <v>3799107.02</v>
      </c>
      <c r="N1222" t="s">
        <v>6</v>
      </c>
      <c r="O1222">
        <v>1.7999999999999999E-2</v>
      </c>
      <c r="P1222" t="s">
        <v>109</v>
      </c>
      <c r="Q1222" s="4"/>
      <c r="R1222" s="1">
        <v>44957</v>
      </c>
      <c r="S1222" s="1">
        <v>44928</v>
      </c>
      <c r="T1222" s="1">
        <v>44957</v>
      </c>
      <c r="U1222" s="1">
        <v>44957</v>
      </c>
      <c r="V1222" s="5">
        <v>8.0555555555555561E-2</v>
      </c>
      <c r="W1222">
        <v>29</v>
      </c>
      <c r="X1222" s="6">
        <v>0</v>
      </c>
      <c r="Y1222" s="6">
        <v>0</v>
      </c>
      <c r="Z1222" s="6">
        <v>-5508.7051790000005</v>
      </c>
      <c r="AA1222" s="6">
        <v>-5508.7051790000005</v>
      </c>
      <c r="AB1222">
        <v>0</v>
      </c>
      <c r="AC1222">
        <v>0</v>
      </c>
      <c r="AD1222" s="7">
        <v>3799107.02</v>
      </c>
      <c r="AE1222" s="13">
        <v>1.7999999999999999E-2</v>
      </c>
      <c r="AF1222" s="8">
        <v>0</v>
      </c>
      <c r="AG1222" s="6">
        <v>0</v>
      </c>
      <c r="AH1222" s="6">
        <v>0</v>
      </c>
      <c r="AI1222" s="9">
        <v>-5508.7051790000005</v>
      </c>
      <c r="AJ1222" t="s">
        <v>6</v>
      </c>
      <c r="AO1222" s="9">
        <f t="shared" si="366"/>
        <v>-5508.7051790000005</v>
      </c>
      <c r="AP1222" s="37">
        <f t="shared" si="368"/>
        <v>-5508.7051790000005</v>
      </c>
      <c r="AQ1222" s="9">
        <f t="shared" si="367"/>
        <v>-5508.7051790000005</v>
      </c>
      <c r="AT1222" s="10"/>
      <c r="BU1222" s="1"/>
      <c r="CC1222" s="11"/>
      <c r="CD1222" s="11"/>
    </row>
    <row r="1223" spans="1:82" ht="15" customHeight="1" x14ac:dyDescent="0.25">
      <c r="A1223">
        <v>5166</v>
      </c>
      <c r="B1223" t="s">
        <v>1180</v>
      </c>
      <c r="C1223" t="s">
        <v>1181</v>
      </c>
      <c r="D1223">
        <v>50020</v>
      </c>
      <c r="E1223" t="s">
        <v>127</v>
      </c>
      <c r="F1223" t="s">
        <v>3</v>
      </c>
      <c r="G1223" t="s">
        <v>4</v>
      </c>
      <c r="H1223" t="s">
        <v>188</v>
      </c>
      <c r="I1223" s="1"/>
      <c r="J1223" s="1">
        <v>44957</v>
      </c>
      <c r="K1223" s="1">
        <v>44985</v>
      </c>
      <c r="L1223" s="1">
        <v>44985</v>
      </c>
      <c r="M1223" s="2">
        <v>3769377.76</v>
      </c>
      <c r="N1223" t="s">
        <v>6</v>
      </c>
      <c r="O1223">
        <v>1.7999999999999999E-2</v>
      </c>
      <c r="P1223" t="s">
        <v>109</v>
      </c>
      <c r="Q1223" s="4"/>
      <c r="R1223" s="1">
        <v>44985</v>
      </c>
      <c r="S1223" s="1">
        <v>44957</v>
      </c>
      <c r="T1223" s="1">
        <v>44985</v>
      </c>
      <c r="U1223" s="1">
        <v>44985</v>
      </c>
      <c r="V1223" s="5">
        <v>7.7777777777777779E-2</v>
      </c>
      <c r="W1223">
        <v>28</v>
      </c>
      <c r="X1223" s="6">
        <v>0</v>
      </c>
      <c r="Y1223" s="6">
        <v>0</v>
      </c>
      <c r="Z1223" s="6">
        <v>-5277.1288640000002</v>
      </c>
      <c r="AA1223" s="6">
        <v>-5277.1288640000002</v>
      </c>
      <c r="AB1223">
        <v>0</v>
      </c>
      <c r="AC1223">
        <v>0</v>
      </c>
      <c r="AD1223" s="7">
        <v>3769377.76</v>
      </c>
      <c r="AE1223" s="13">
        <v>1.7999999999999999E-2</v>
      </c>
      <c r="AF1223" s="8">
        <v>0</v>
      </c>
      <c r="AG1223" s="6">
        <v>0</v>
      </c>
      <c r="AH1223" s="6">
        <v>0</v>
      </c>
      <c r="AI1223" s="9">
        <v>-5277.1288640000002</v>
      </c>
      <c r="AJ1223" t="s">
        <v>6</v>
      </c>
      <c r="AO1223" s="9">
        <f t="shared" si="366"/>
        <v>-5277.1288640000002</v>
      </c>
      <c r="AP1223" s="37">
        <f t="shared" si="368"/>
        <v>-5277.1288640000002</v>
      </c>
      <c r="AQ1223" s="9">
        <f t="shared" si="367"/>
        <v>-5277.1288640000002</v>
      </c>
      <c r="AT1223" s="10"/>
      <c r="BU1223" s="1"/>
      <c r="CC1223" s="11"/>
      <c r="CD1223" s="11"/>
    </row>
    <row r="1224" spans="1:82" ht="15" customHeight="1" x14ac:dyDescent="0.25">
      <c r="A1224">
        <v>5167</v>
      </c>
      <c r="B1224" t="s">
        <v>1180</v>
      </c>
      <c r="C1224" t="s">
        <v>1181</v>
      </c>
      <c r="D1224">
        <v>50020</v>
      </c>
      <c r="E1224" t="s">
        <v>127</v>
      </c>
      <c r="F1224" t="s">
        <v>3</v>
      </c>
      <c r="G1224" t="s">
        <v>4</v>
      </c>
      <c r="H1224" t="s">
        <v>188</v>
      </c>
      <c r="I1224" s="1"/>
      <c r="J1224" s="1">
        <v>44985</v>
      </c>
      <c r="K1224" s="1">
        <v>45016</v>
      </c>
      <c r="L1224" s="1">
        <v>45016</v>
      </c>
      <c r="M1224" s="2">
        <v>3739603.91</v>
      </c>
      <c r="N1224" t="s">
        <v>6</v>
      </c>
      <c r="O1224">
        <v>1.7999999999999999E-2</v>
      </c>
      <c r="P1224" t="s">
        <v>109</v>
      </c>
      <c r="Q1224" s="4"/>
      <c r="R1224" s="1">
        <v>45016</v>
      </c>
      <c r="S1224" s="1">
        <v>44985</v>
      </c>
      <c r="T1224" s="1">
        <v>45016</v>
      </c>
      <c r="U1224" s="1">
        <v>45016</v>
      </c>
      <c r="V1224" s="5">
        <v>9.166666666666666E-2</v>
      </c>
      <c r="W1224">
        <v>33</v>
      </c>
      <c r="X1224" s="6">
        <v>0</v>
      </c>
      <c r="Y1224" s="6">
        <v>0</v>
      </c>
      <c r="Z1224" s="6">
        <v>-6170.3464514999987</v>
      </c>
      <c r="AA1224" s="6">
        <v>-6170.3464514999987</v>
      </c>
      <c r="AB1224">
        <v>0</v>
      </c>
      <c r="AC1224">
        <v>0</v>
      </c>
      <c r="AD1224" s="7">
        <v>3739603.91</v>
      </c>
      <c r="AE1224" s="13">
        <v>1.7999999999999999E-2</v>
      </c>
      <c r="AF1224" s="8">
        <v>0</v>
      </c>
      <c r="AG1224" s="6">
        <v>0</v>
      </c>
      <c r="AH1224" s="6">
        <v>0</v>
      </c>
      <c r="AI1224" s="9">
        <v>-6170.3464514999987</v>
      </c>
      <c r="AJ1224" t="s">
        <v>6</v>
      </c>
      <c r="AO1224" s="9">
        <f t="shared" si="366"/>
        <v>-6170.3464514999987</v>
      </c>
      <c r="AP1224" s="37">
        <f t="shared" si="368"/>
        <v>-6170.3464514999987</v>
      </c>
      <c r="AQ1224" s="9">
        <f t="shared" si="367"/>
        <v>-6170.3464514999987</v>
      </c>
      <c r="AT1224" s="10"/>
      <c r="BU1224" s="1"/>
      <c r="CC1224" s="11"/>
      <c r="CD1224" s="11"/>
    </row>
    <row r="1225" spans="1:82" ht="15" customHeight="1" x14ac:dyDescent="0.25">
      <c r="A1225">
        <v>5168</v>
      </c>
      <c r="B1225" t="s">
        <v>1180</v>
      </c>
      <c r="C1225" t="s">
        <v>1181</v>
      </c>
      <c r="D1225">
        <v>50020</v>
      </c>
      <c r="E1225" t="s">
        <v>127</v>
      </c>
      <c r="F1225" t="s">
        <v>3</v>
      </c>
      <c r="G1225" t="s">
        <v>4</v>
      </c>
      <c r="H1225" t="s">
        <v>188</v>
      </c>
      <c r="I1225" s="1"/>
      <c r="J1225" s="1">
        <v>45016</v>
      </c>
      <c r="K1225" s="1">
        <v>45048</v>
      </c>
      <c r="L1225" s="1">
        <v>45048</v>
      </c>
      <c r="M1225" s="2">
        <v>3709785.4</v>
      </c>
      <c r="N1225" t="s">
        <v>6</v>
      </c>
      <c r="O1225">
        <v>1.7999999999999999E-2</v>
      </c>
      <c r="P1225" t="s">
        <v>109</v>
      </c>
      <c r="Q1225" s="4"/>
      <c r="R1225" s="1">
        <v>45048</v>
      </c>
      <c r="S1225" s="1">
        <v>45016</v>
      </c>
      <c r="T1225" s="1">
        <v>45048</v>
      </c>
      <c r="U1225" s="1">
        <v>45048</v>
      </c>
      <c r="V1225" s="5">
        <v>8.8888888888888892E-2</v>
      </c>
      <c r="W1225">
        <v>32</v>
      </c>
      <c r="X1225" s="6">
        <v>0</v>
      </c>
      <c r="Y1225" s="6">
        <v>0</v>
      </c>
      <c r="Z1225" s="6">
        <v>-5935.6566400000002</v>
      </c>
      <c r="AA1225" s="6">
        <v>-5935.6566400000002</v>
      </c>
      <c r="AB1225">
        <v>0</v>
      </c>
      <c r="AC1225">
        <v>0</v>
      </c>
      <c r="AD1225" s="7">
        <v>3709785.4</v>
      </c>
      <c r="AE1225" s="13">
        <v>1.7999999999999999E-2</v>
      </c>
      <c r="AF1225" s="8">
        <v>0</v>
      </c>
      <c r="AG1225" s="6">
        <v>0</v>
      </c>
      <c r="AH1225" s="6">
        <v>0</v>
      </c>
      <c r="AI1225" s="9">
        <v>-5935.6566400000002</v>
      </c>
      <c r="AJ1225" t="s">
        <v>6</v>
      </c>
      <c r="AO1225" s="9">
        <f t="shared" si="366"/>
        <v>-5935.6566400000002</v>
      </c>
      <c r="AP1225" s="37">
        <f t="shared" si="368"/>
        <v>-5935.6566400000002</v>
      </c>
      <c r="AQ1225" s="9">
        <f t="shared" si="367"/>
        <v>-5935.6566400000002</v>
      </c>
      <c r="AT1225" s="10"/>
      <c r="BU1225" s="1"/>
      <c r="CC1225" s="11"/>
      <c r="CD1225" s="11"/>
    </row>
    <row r="1226" spans="1:82" ht="15" customHeight="1" x14ac:dyDescent="0.25">
      <c r="A1226">
        <v>5169</v>
      </c>
      <c r="B1226" t="s">
        <v>1180</v>
      </c>
      <c r="C1226" t="s">
        <v>1181</v>
      </c>
      <c r="D1226">
        <v>50020</v>
      </c>
      <c r="E1226" t="s">
        <v>127</v>
      </c>
      <c r="F1226" t="s">
        <v>3</v>
      </c>
      <c r="G1226" t="s">
        <v>4</v>
      </c>
      <c r="H1226" t="s">
        <v>188</v>
      </c>
      <c r="I1226" s="1"/>
      <c r="J1226" s="1">
        <v>45048</v>
      </c>
      <c r="K1226" s="1">
        <v>45077</v>
      </c>
      <c r="L1226" s="1">
        <v>45077</v>
      </c>
      <c r="M1226" s="2">
        <v>3679922.16</v>
      </c>
      <c r="N1226" t="s">
        <v>6</v>
      </c>
      <c r="O1226">
        <v>1.7999999999999999E-2</v>
      </c>
      <c r="P1226" t="s">
        <v>109</v>
      </c>
      <c r="Q1226" s="4"/>
      <c r="R1226" s="1">
        <v>45077</v>
      </c>
      <c r="S1226" s="1">
        <v>45048</v>
      </c>
      <c r="T1226" s="1">
        <v>45077</v>
      </c>
      <c r="U1226" s="1">
        <v>45077</v>
      </c>
      <c r="V1226" s="5">
        <v>8.0555555555555561E-2</v>
      </c>
      <c r="W1226">
        <v>29</v>
      </c>
      <c r="X1226" s="6">
        <v>0</v>
      </c>
      <c r="Y1226" s="6">
        <v>0</v>
      </c>
      <c r="Z1226" s="6">
        <v>-5335.8871319999998</v>
      </c>
      <c r="AA1226" s="6">
        <v>-5335.8871319999998</v>
      </c>
      <c r="AB1226">
        <v>0</v>
      </c>
      <c r="AC1226">
        <v>0</v>
      </c>
      <c r="AD1226" s="7">
        <v>3679922.16</v>
      </c>
      <c r="AE1226" s="13">
        <v>1.7999999999999999E-2</v>
      </c>
      <c r="AF1226" s="8">
        <v>0</v>
      </c>
      <c r="AG1226" s="6">
        <v>0</v>
      </c>
      <c r="AH1226" s="6">
        <v>0</v>
      </c>
      <c r="AI1226" s="9">
        <v>-5335.8871319999998</v>
      </c>
      <c r="AJ1226" t="s">
        <v>6</v>
      </c>
      <c r="AO1226" s="9">
        <f t="shared" si="366"/>
        <v>-5335.8871319999998</v>
      </c>
      <c r="AP1226" s="37">
        <f t="shared" si="368"/>
        <v>-5335.8871319999998</v>
      </c>
      <c r="AQ1226" s="9">
        <f t="shared" si="367"/>
        <v>-5335.8871319999998</v>
      </c>
      <c r="AT1226" s="10"/>
      <c r="BU1226" s="1"/>
      <c r="CC1226" s="11"/>
      <c r="CD1226" s="11"/>
    </row>
    <row r="1227" spans="1:82" ht="15" customHeight="1" x14ac:dyDescent="0.25">
      <c r="A1227">
        <v>5170</v>
      </c>
      <c r="B1227" t="s">
        <v>1180</v>
      </c>
      <c r="C1227" t="s">
        <v>1181</v>
      </c>
      <c r="D1227">
        <v>50020</v>
      </c>
      <c r="E1227" t="s">
        <v>127</v>
      </c>
      <c r="F1227" t="s">
        <v>3</v>
      </c>
      <c r="G1227" t="s">
        <v>4</v>
      </c>
      <c r="H1227" t="s">
        <v>188</v>
      </c>
      <c r="I1227" s="1"/>
      <c r="J1227" s="1">
        <v>45077</v>
      </c>
      <c r="K1227" s="1">
        <v>45107</v>
      </c>
      <c r="L1227" s="1">
        <v>45107</v>
      </c>
      <c r="M1227" s="2">
        <v>3650014.12</v>
      </c>
      <c r="N1227" t="s">
        <v>6</v>
      </c>
      <c r="O1227">
        <v>1.7999999999999999E-2</v>
      </c>
      <c r="P1227" t="s">
        <v>109</v>
      </c>
      <c r="Q1227" s="4"/>
      <c r="R1227" s="1">
        <v>45107</v>
      </c>
      <c r="S1227" s="1">
        <v>45077</v>
      </c>
      <c r="T1227" s="1">
        <v>45107</v>
      </c>
      <c r="U1227" s="1">
        <v>45107</v>
      </c>
      <c r="V1227" s="5">
        <v>8.3333333333333329E-2</v>
      </c>
      <c r="W1227">
        <v>30</v>
      </c>
      <c r="X1227" s="6">
        <v>0</v>
      </c>
      <c r="Y1227" s="6">
        <v>0</v>
      </c>
      <c r="Z1227" s="6">
        <v>-5475.0211799999997</v>
      </c>
      <c r="AA1227" s="6">
        <v>-5475.0211799999997</v>
      </c>
      <c r="AB1227">
        <v>0</v>
      </c>
      <c r="AC1227">
        <v>0</v>
      </c>
      <c r="AD1227" s="7">
        <v>3650014.12</v>
      </c>
      <c r="AE1227" s="13">
        <v>1.7999999999999999E-2</v>
      </c>
      <c r="AF1227" s="8">
        <v>0</v>
      </c>
      <c r="AG1227" s="6">
        <v>0</v>
      </c>
      <c r="AH1227" s="6">
        <v>0</v>
      </c>
      <c r="AI1227" s="9">
        <v>-5475.0211799999997</v>
      </c>
      <c r="AJ1227" t="s">
        <v>6</v>
      </c>
      <c r="AO1227" s="9">
        <f t="shared" si="366"/>
        <v>-5475.0211799999997</v>
      </c>
      <c r="AP1227" s="37">
        <f t="shared" si="368"/>
        <v>-5475.0211799999997</v>
      </c>
      <c r="AQ1227" s="9">
        <f t="shared" si="367"/>
        <v>-5475.0211799999997</v>
      </c>
      <c r="AT1227" s="10"/>
      <c r="BU1227" s="1"/>
      <c r="CC1227" s="11"/>
      <c r="CD1227" s="11"/>
    </row>
    <row r="1228" spans="1:82" ht="15" customHeight="1" x14ac:dyDescent="0.25">
      <c r="A1228">
        <v>42190</v>
      </c>
      <c r="B1228" t="s">
        <v>1182</v>
      </c>
      <c r="C1228" t="s">
        <v>1183</v>
      </c>
      <c r="D1228">
        <v>50021</v>
      </c>
      <c r="E1228" t="s">
        <v>2</v>
      </c>
      <c r="F1228" t="s">
        <v>3</v>
      </c>
      <c r="G1228" t="s">
        <v>4</v>
      </c>
      <c r="H1228" t="s">
        <v>281</v>
      </c>
      <c r="I1228" s="1">
        <v>45014</v>
      </c>
      <c r="J1228" s="1">
        <v>45016</v>
      </c>
      <c r="K1228" s="1">
        <v>45107</v>
      </c>
      <c r="L1228" s="1">
        <v>45107</v>
      </c>
      <c r="M1228" s="2">
        <v>2240179.8199999998</v>
      </c>
      <c r="N1228" t="s">
        <v>6</v>
      </c>
      <c r="O1228" t="s">
        <v>7</v>
      </c>
      <c r="P1228" t="s">
        <v>8</v>
      </c>
      <c r="Q1228" s="4">
        <v>1.2500000000000001E-2</v>
      </c>
      <c r="R1228" s="1">
        <v>45014</v>
      </c>
      <c r="S1228" s="1">
        <v>45016</v>
      </c>
      <c r="T1228" s="1">
        <v>45107</v>
      </c>
      <c r="U1228" s="1">
        <v>45107</v>
      </c>
      <c r="V1228" s="5">
        <v>0.25277777777777777</v>
      </c>
      <c r="W1228">
        <v>91</v>
      </c>
      <c r="X1228" s="6">
        <v>0</v>
      </c>
      <c r="Y1228" s="6">
        <v>0</v>
      </c>
      <c r="Z1228" s="6">
        <v>-17072.970453174999</v>
      </c>
      <c r="AA1228" s="6">
        <v>-17072.970453174999</v>
      </c>
      <c r="AB1228">
        <v>0</v>
      </c>
      <c r="AC1228">
        <v>0</v>
      </c>
      <c r="AD1228" s="7">
        <v>2240179.8199999998</v>
      </c>
      <c r="AE1228" s="13">
        <v>3.015E-2</v>
      </c>
      <c r="AF1228" s="8">
        <v>1.2500000000000001E-2</v>
      </c>
      <c r="AG1228" s="6">
        <v>0</v>
      </c>
      <c r="AH1228" s="6">
        <v>-7078.3459590277771</v>
      </c>
      <c r="AI1228" s="9">
        <v>-24151.316412202777</v>
      </c>
      <c r="AJ1228" t="s">
        <v>6</v>
      </c>
      <c r="AK1228">
        <f t="shared" ref="AK1228:AK1230" si="369">VLOOKUP(I1228,$AR$3:$AS$604,2,FALSE)</f>
        <v>3.0150000000000001</v>
      </c>
      <c r="AL1228" s="8">
        <f t="shared" ref="AL1228:AL1230" si="370">AK1228/100+$AT$1</f>
        <v>4.0149999999999998E-2</v>
      </c>
      <c r="AM1228" s="35">
        <f t="shared" ref="AM1228:AM1230" si="371">AK1228/100-$AT$1</f>
        <v>2.0150000000000001E-2</v>
      </c>
      <c r="AN1228" s="4">
        <f t="shared" ref="AN1228:AN1230" si="372">IF(AND(RIGHT(O1228,3)="Max",AM1228&lt;0%),0%,AM1228)</f>
        <v>2.0150000000000001E-2</v>
      </c>
      <c r="AO1228" s="36">
        <f t="shared" ref="AO1228:AO1230" si="373">-(((AL1228+AF1228)*AD1228*V1228))</f>
        <v>-29813.993179424997</v>
      </c>
      <c r="AP1228" s="37">
        <f t="shared" si="368"/>
        <v>-24151.316412202777</v>
      </c>
      <c r="AQ1228" s="36">
        <f t="shared" ref="AQ1228:AQ1230" si="374">-(((AN1228+AF1228)*AD1228*V1228))</f>
        <v>-18488.639644980551</v>
      </c>
      <c r="AT1228" s="10"/>
      <c r="BU1228" s="1"/>
      <c r="CC1228" s="11"/>
      <c r="CD1228" s="11"/>
    </row>
    <row r="1229" spans="1:82" ht="15" customHeight="1" x14ac:dyDescent="0.25">
      <c r="A1229">
        <v>16252</v>
      </c>
      <c r="B1229" t="s">
        <v>1184</v>
      </c>
      <c r="C1229" t="s">
        <v>1185</v>
      </c>
      <c r="D1229">
        <v>50023</v>
      </c>
      <c r="E1229" t="s">
        <v>2</v>
      </c>
      <c r="F1229" t="s">
        <v>3</v>
      </c>
      <c r="G1229" t="s">
        <v>4</v>
      </c>
      <c r="H1229" t="s">
        <v>5</v>
      </c>
      <c r="I1229" s="1">
        <v>45014</v>
      </c>
      <c r="J1229" s="1">
        <v>45016</v>
      </c>
      <c r="K1229" s="1">
        <v>45107</v>
      </c>
      <c r="L1229" s="1">
        <v>45107</v>
      </c>
      <c r="M1229" s="2">
        <v>7862000</v>
      </c>
      <c r="N1229" t="s">
        <v>6</v>
      </c>
      <c r="O1229" t="s">
        <v>15</v>
      </c>
      <c r="P1229" t="s">
        <v>8</v>
      </c>
      <c r="Q1229" s="4">
        <v>1.7000000000000001E-2</v>
      </c>
      <c r="R1229" s="1">
        <v>45014</v>
      </c>
      <c r="S1229" s="1">
        <v>45016</v>
      </c>
      <c r="T1229" s="1">
        <v>45107</v>
      </c>
      <c r="U1229" s="1">
        <v>45107</v>
      </c>
      <c r="V1229" s="5">
        <v>0.25277777777777777</v>
      </c>
      <c r="W1229">
        <v>91</v>
      </c>
      <c r="X1229" s="6">
        <v>0</v>
      </c>
      <c r="Y1229" s="6">
        <v>0</v>
      </c>
      <c r="Z1229" s="6">
        <v>-59918.267499999994</v>
      </c>
      <c r="AA1229" s="6">
        <v>-59918.267499999994</v>
      </c>
      <c r="AB1229">
        <v>0</v>
      </c>
      <c r="AC1229">
        <v>0</v>
      </c>
      <c r="AD1229" s="7">
        <v>7862000</v>
      </c>
      <c r="AE1229" s="13">
        <v>3.015E-2</v>
      </c>
      <c r="AF1229" s="8">
        <v>1.7000000000000001E-2</v>
      </c>
      <c r="AG1229" s="6">
        <v>0</v>
      </c>
      <c r="AH1229" s="6">
        <v>-33784.761111111111</v>
      </c>
      <c r="AI1229" s="9">
        <v>-93703.028611111105</v>
      </c>
      <c r="AJ1229" t="s">
        <v>6</v>
      </c>
      <c r="AK1229">
        <f t="shared" si="369"/>
        <v>3.0150000000000001</v>
      </c>
      <c r="AL1229" s="8">
        <f t="shared" si="370"/>
        <v>4.0149999999999998E-2</v>
      </c>
      <c r="AM1229" s="35">
        <f t="shared" si="371"/>
        <v>2.0150000000000001E-2</v>
      </c>
      <c r="AN1229" s="4">
        <f t="shared" si="372"/>
        <v>2.0150000000000001E-2</v>
      </c>
      <c r="AO1229" s="36">
        <f t="shared" si="373"/>
        <v>-113576.4175</v>
      </c>
      <c r="AP1229" s="37">
        <f t="shared" si="368"/>
        <v>-93703.028611111105</v>
      </c>
      <c r="AQ1229" s="36">
        <f t="shared" si="374"/>
        <v>-73829.639722222229</v>
      </c>
      <c r="AT1229" s="10"/>
      <c r="BU1229" s="1"/>
      <c r="CC1229" s="11"/>
      <c r="CD1229" s="11"/>
    </row>
    <row r="1230" spans="1:82" ht="15" customHeight="1" x14ac:dyDescent="0.25">
      <c r="A1230">
        <v>42118</v>
      </c>
      <c r="B1230" t="s">
        <v>1186</v>
      </c>
      <c r="C1230" t="s">
        <v>1187</v>
      </c>
      <c r="D1230">
        <v>50025</v>
      </c>
      <c r="E1230" t="s">
        <v>2</v>
      </c>
      <c r="F1230" t="s">
        <v>3</v>
      </c>
      <c r="G1230" t="s">
        <v>4</v>
      </c>
      <c r="H1230" t="s">
        <v>281</v>
      </c>
      <c r="I1230" s="1">
        <v>45014</v>
      </c>
      <c r="J1230" s="1">
        <v>45016</v>
      </c>
      <c r="K1230" s="1">
        <v>45107</v>
      </c>
      <c r="L1230" s="1">
        <v>45107</v>
      </c>
      <c r="M1230" s="2">
        <v>59365.78</v>
      </c>
      <c r="N1230" t="s">
        <v>6</v>
      </c>
      <c r="O1230" t="s">
        <v>7</v>
      </c>
      <c r="P1230" t="s">
        <v>8</v>
      </c>
      <c r="Q1230" s="4">
        <v>1.2500000000000001E-2</v>
      </c>
      <c r="R1230" s="1">
        <v>45014</v>
      </c>
      <c r="S1230" s="1">
        <v>45016</v>
      </c>
      <c r="T1230" s="1">
        <v>45107</v>
      </c>
      <c r="U1230" s="1">
        <v>45107</v>
      </c>
      <c r="V1230" s="5">
        <v>0.25277777777777777</v>
      </c>
      <c r="W1230">
        <v>91</v>
      </c>
      <c r="X1230" s="6">
        <v>0</v>
      </c>
      <c r="Y1230" s="6">
        <v>0</v>
      </c>
      <c r="Z1230" s="6">
        <v>-452.441450825</v>
      </c>
      <c r="AA1230" s="6">
        <v>-452.441450825</v>
      </c>
      <c r="AB1230">
        <v>0</v>
      </c>
      <c r="AC1230">
        <v>0</v>
      </c>
      <c r="AD1230" s="7">
        <v>59365.78</v>
      </c>
      <c r="AE1230" s="13">
        <v>3.015E-2</v>
      </c>
      <c r="AF1230" s="8">
        <v>1.2500000000000001E-2</v>
      </c>
      <c r="AG1230" s="6">
        <v>0</v>
      </c>
      <c r="AH1230" s="6">
        <v>-187.57937430555558</v>
      </c>
      <c r="AI1230" s="9">
        <v>-640.02082513055552</v>
      </c>
      <c r="AJ1230" t="s">
        <v>6</v>
      </c>
      <c r="AK1230">
        <f t="shared" si="369"/>
        <v>3.0150000000000001</v>
      </c>
      <c r="AL1230" s="8">
        <f t="shared" si="370"/>
        <v>4.0149999999999998E-2</v>
      </c>
      <c r="AM1230" s="35">
        <f t="shared" si="371"/>
        <v>2.0150000000000001E-2</v>
      </c>
      <c r="AN1230" s="4">
        <f t="shared" si="372"/>
        <v>2.0150000000000001E-2</v>
      </c>
      <c r="AO1230" s="36">
        <f t="shared" si="373"/>
        <v>-790.08432457499998</v>
      </c>
      <c r="AP1230" s="37">
        <f t="shared" si="368"/>
        <v>-640.02082513055552</v>
      </c>
      <c r="AQ1230" s="36">
        <f t="shared" si="374"/>
        <v>-489.95732568611106</v>
      </c>
      <c r="AT1230" s="10"/>
      <c r="BU1230" s="1"/>
      <c r="CC1230" s="11"/>
      <c r="CD1230" s="11"/>
    </row>
    <row r="1232" spans="1:82" x14ac:dyDescent="0.25">
      <c r="AO1232" s="2">
        <f>SUM(AO2:AO1230)</f>
        <v>-99031153.239505887</v>
      </c>
      <c r="AP1232" s="2">
        <f>SUM(AP2:AP1230)</f>
        <v>-81745101.08513093</v>
      </c>
      <c r="AQ1232" s="2">
        <f>SUM(AQ2:AQ1230)</f>
        <v>-72067336.085042626</v>
      </c>
    </row>
    <row r="1235" spans="38:47" x14ac:dyDescent="0.25">
      <c r="AN1235" t="s">
        <v>1677</v>
      </c>
      <c r="AQ1235" t="s">
        <v>1677</v>
      </c>
    </row>
    <row r="1236" spans="38:47" x14ac:dyDescent="0.25">
      <c r="AL1236" t="s">
        <v>1677</v>
      </c>
      <c r="AM1236" t="s">
        <v>1677</v>
      </c>
      <c r="AN1236" t="s">
        <v>1677</v>
      </c>
      <c r="AO1236" t="s">
        <v>1677</v>
      </c>
      <c r="AP1236" t="s">
        <v>1677</v>
      </c>
      <c r="AQ1236" t="s">
        <v>1677</v>
      </c>
      <c r="AR1236" t="s">
        <v>1677</v>
      </c>
      <c r="AS1236" t="s">
        <v>1677</v>
      </c>
      <c r="AT1236" t="s">
        <v>1677</v>
      </c>
      <c r="AU1236" t="s">
        <v>1677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6CBB-D2BA-4982-BF4C-E07A3C16C099}">
  <sheetPr>
    <tabColor theme="7" tint="0.79998168889431442"/>
  </sheetPr>
  <dimension ref="A1:CH1236"/>
  <sheetViews>
    <sheetView topLeftCell="AB375" workbookViewId="0">
      <selection activeCell="J404" sqref="J404"/>
    </sheetView>
  </sheetViews>
  <sheetFormatPr baseColWidth="10" defaultRowHeight="15" x14ac:dyDescent="0.25"/>
  <cols>
    <col min="13" max="13" width="16.42578125" bestFit="1" customWidth="1"/>
    <col min="26" max="26" width="19.28515625" bestFit="1" customWidth="1"/>
    <col min="27" max="27" width="28" bestFit="1" customWidth="1"/>
    <col min="30" max="30" width="14.85546875" bestFit="1" customWidth="1"/>
    <col min="34" max="34" width="18" bestFit="1" customWidth="1"/>
    <col min="35" max="35" width="13.5703125" bestFit="1" customWidth="1"/>
    <col min="41" max="41" width="14.85546875" style="45" bestFit="1" customWidth="1"/>
    <col min="42" max="42" width="13.85546875" style="45" bestFit="1" customWidth="1"/>
    <col min="43" max="43" width="14.5703125" style="45" bestFit="1" customWidth="1"/>
  </cols>
  <sheetData>
    <row r="1" spans="1:86" ht="15" customHeight="1" x14ac:dyDescent="0.3">
      <c r="A1" s="14" t="s">
        <v>1617</v>
      </c>
      <c r="B1" s="38">
        <v>44926</v>
      </c>
      <c r="C1" s="14" t="s">
        <v>1619</v>
      </c>
      <c r="D1" s="14" t="s">
        <v>1620</v>
      </c>
      <c r="E1" s="14" t="s">
        <v>1621</v>
      </c>
      <c r="F1" s="14" t="s">
        <v>1622</v>
      </c>
      <c r="G1" s="14" t="s">
        <v>1623</v>
      </c>
      <c r="H1" s="14" t="s">
        <v>1624</v>
      </c>
      <c r="I1" s="15" t="s">
        <v>1625</v>
      </c>
      <c r="J1" s="15" t="s">
        <v>1626</v>
      </c>
      <c r="K1" s="15" t="s">
        <v>1627</v>
      </c>
      <c r="L1" s="15" t="s">
        <v>1628</v>
      </c>
      <c r="M1" s="16" t="s">
        <v>1629</v>
      </c>
      <c r="N1" s="14" t="s">
        <v>1682</v>
      </c>
      <c r="O1" s="14" t="s">
        <v>1631</v>
      </c>
      <c r="P1" s="14" t="s">
        <v>1632</v>
      </c>
      <c r="Q1" s="17" t="s">
        <v>1633</v>
      </c>
      <c r="R1" s="18" t="s">
        <v>1634</v>
      </c>
      <c r="S1" s="18" t="s">
        <v>1635</v>
      </c>
      <c r="T1" s="18" t="s">
        <v>1636</v>
      </c>
      <c r="U1" s="18" t="s">
        <v>1637</v>
      </c>
      <c r="V1" s="19" t="s">
        <v>1638</v>
      </c>
      <c r="W1" s="20" t="s">
        <v>1639</v>
      </c>
      <c r="X1" s="21" t="s">
        <v>1640</v>
      </c>
      <c r="Y1" s="21" t="s">
        <v>1641</v>
      </c>
      <c r="Z1" s="21" t="s">
        <v>1642</v>
      </c>
      <c r="AA1" s="21" t="s">
        <v>1643</v>
      </c>
      <c r="AB1" s="20" t="s">
        <v>1644</v>
      </c>
      <c r="AC1" s="20" t="s">
        <v>1645</v>
      </c>
      <c r="AD1" s="22" t="s">
        <v>1646</v>
      </c>
      <c r="AE1" s="23" t="s">
        <v>1647</v>
      </c>
      <c r="AF1" s="24" t="s">
        <v>1648</v>
      </c>
      <c r="AG1" s="21" t="s">
        <v>1649</v>
      </c>
      <c r="AH1" s="21" t="s">
        <v>1650</v>
      </c>
      <c r="AI1" s="25" t="s">
        <v>1651</v>
      </c>
      <c r="AJ1" s="20" t="s">
        <v>1652</v>
      </c>
      <c r="AK1" s="20" t="s">
        <v>1676</v>
      </c>
      <c r="AL1" s="20" t="s">
        <v>1678</v>
      </c>
      <c r="AM1" s="20" t="s">
        <v>1679</v>
      </c>
      <c r="AN1" s="20" t="s">
        <v>1673</v>
      </c>
      <c r="AO1" s="44" t="s">
        <v>1674</v>
      </c>
      <c r="AP1" s="44" t="s">
        <v>1680</v>
      </c>
      <c r="AQ1" s="44" t="s">
        <v>1675</v>
      </c>
      <c r="AR1" s="1" t="s">
        <v>1671</v>
      </c>
      <c r="AS1" t="s">
        <v>1672</v>
      </c>
      <c r="AT1" s="34">
        <v>0.01</v>
      </c>
      <c r="AU1" s="20"/>
      <c r="AV1" s="20"/>
      <c r="AW1" s="10"/>
      <c r="AX1" s="26" t="s">
        <v>1618</v>
      </c>
      <c r="AY1" s="26" t="s">
        <v>1653</v>
      </c>
      <c r="BA1" s="27" t="s">
        <v>1618</v>
      </c>
      <c r="BB1" s="27" t="s">
        <v>1619</v>
      </c>
      <c r="BC1" s="27" t="s">
        <v>1620</v>
      </c>
      <c r="BD1" s="27" t="s">
        <v>1623</v>
      </c>
      <c r="BE1" s="27" t="s">
        <v>1617</v>
      </c>
      <c r="BF1" s="27" t="s">
        <v>1654</v>
      </c>
      <c r="BG1" s="27" t="s">
        <v>1655</v>
      </c>
      <c r="BH1" s="27" t="s">
        <v>1656</v>
      </c>
      <c r="BI1" s="27" t="s">
        <v>1657</v>
      </c>
      <c r="BJ1" s="27" t="s">
        <v>1658</v>
      </c>
      <c r="BK1" s="28" t="s">
        <v>1659</v>
      </c>
      <c r="BL1" s="28" t="s">
        <v>1660</v>
      </c>
      <c r="BM1" s="28" t="s">
        <v>1661</v>
      </c>
      <c r="BN1" s="28" t="s">
        <v>1617</v>
      </c>
      <c r="BP1" s="27" t="s">
        <v>1618</v>
      </c>
      <c r="BQ1" s="27" t="s">
        <v>1619</v>
      </c>
      <c r="BR1" s="27" t="s">
        <v>1620</v>
      </c>
      <c r="BS1" s="27" t="s">
        <v>1662</v>
      </c>
      <c r="BT1" s="27" t="s">
        <v>1617</v>
      </c>
      <c r="BU1" s="27" t="s">
        <v>1654</v>
      </c>
      <c r="BV1" s="27" t="s">
        <v>1655</v>
      </c>
      <c r="BW1" s="27" t="s">
        <v>1656</v>
      </c>
      <c r="BX1" s="29" t="s">
        <v>1663</v>
      </c>
      <c r="BY1" s="27" t="s">
        <v>1664</v>
      </c>
      <c r="BZ1" s="27" t="s">
        <v>1665</v>
      </c>
      <c r="CA1" s="27" t="s">
        <v>1666</v>
      </c>
      <c r="CB1" s="28" t="s">
        <v>1667</v>
      </c>
      <c r="CC1" s="28" t="s">
        <v>1660</v>
      </c>
      <c r="CD1" s="28" t="s">
        <v>1661</v>
      </c>
      <c r="CE1" s="28" t="s">
        <v>1617</v>
      </c>
      <c r="CF1" s="30" t="s">
        <v>1668</v>
      </c>
      <c r="CG1" s="30" t="s">
        <v>1669</v>
      </c>
      <c r="CH1" s="28" t="s">
        <v>1670</v>
      </c>
    </row>
    <row r="2" spans="1:86" ht="15" customHeight="1" x14ac:dyDescent="0.25">
      <c r="A2">
        <v>32794</v>
      </c>
      <c r="B2" t="s">
        <v>0</v>
      </c>
      <c r="C2" t="s">
        <v>1</v>
      </c>
      <c r="D2">
        <v>10021</v>
      </c>
      <c r="E2" t="s">
        <v>2</v>
      </c>
      <c r="F2" t="s">
        <v>3</v>
      </c>
      <c r="G2" t="s">
        <v>4</v>
      </c>
      <c r="H2" t="s">
        <v>5</v>
      </c>
      <c r="I2" s="1">
        <v>44923</v>
      </c>
      <c r="J2" s="1">
        <v>44925</v>
      </c>
      <c r="K2" s="1">
        <v>45016</v>
      </c>
      <c r="L2" s="1">
        <v>45016</v>
      </c>
      <c r="M2" s="2">
        <v>208000</v>
      </c>
      <c r="N2" s="39">
        <f>$B$1</f>
        <v>44926</v>
      </c>
      <c r="O2" s="3" t="s">
        <v>7</v>
      </c>
      <c r="P2" t="s">
        <v>8</v>
      </c>
      <c r="Q2" s="4">
        <v>0.01</v>
      </c>
      <c r="R2" s="1">
        <v>44923</v>
      </c>
      <c r="S2" s="1">
        <v>44925</v>
      </c>
      <c r="T2" s="1">
        <v>45016</v>
      </c>
      <c r="U2" s="1">
        <v>45016</v>
      </c>
      <c r="V2" s="5">
        <f>W2/365</f>
        <v>0.24657534246575341</v>
      </c>
      <c r="W2">
        <f>L2-N2</f>
        <v>90</v>
      </c>
      <c r="X2" s="6">
        <v>0</v>
      </c>
      <c r="Y2" s="6">
        <v>0</v>
      </c>
      <c r="Z2" s="6">
        <v>-1157.7626666666665</v>
      </c>
      <c r="AA2" s="6">
        <v>-1157.7626666666665</v>
      </c>
      <c r="AB2">
        <v>0</v>
      </c>
      <c r="AC2">
        <v>0</v>
      </c>
      <c r="AD2" s="7">
        <v>208000</v>
      </c>
      <c r="AE2" s="4">
        <v>2.2019999999999998E-2</v>
      </c>
      <c r="AF2" s="8">
        <v>0.01</v>
      </c>
      <c r="AG2" s="6">
        <v>0</v>
      </c>
      <c r="AH2" s="6">
        <v>-525.77777777777771</v>
      </c>
      <c r="AI2" s="9">
        <v>-1683.5404444444443</v>
      </c>
      <c r="AJ2" t="s">
        <v>6</v>
      </c>
      <c r="AK2">
        <f>VLOOKUP(I2,$AR$2:$AS$603,2,FALSE)</f>
        <v>2.202</v>
      </c>
      <c r="AL2" s="8">
        <f>AK2/100+$AT$1</f>
        <v>3.202E-2</v>
      </c>
      <c r="AM2" s="35">
        <f>AK2/100-$AT$1</f>
        <v>1.2019999999999998E-2</v>
      </c>
      <c r="AN2" s="4">
        <f>IF(AND(RIGHT(O2,3)="Max",AM2&lt;0%),0%,AM2)</f>
        <v>1.2019999999999998E-2</v>
      </c>
      <c r="AO2" s="45">
        <f>-(((AL2+AF2)*AD2*V2))</f>
        <v>-2155.1079452054792</v>
      </c>
      <c r="AP2" s="45">
        <f>-(((AE2+AF2)*AD2*V2))</f>
        <v>-1642.2312328767123</v>
      </c>
      <c r="AQ2" s="45">
        <f>-(((AN2+AF2)*AD2*V2))</f>
        <v>-1129.3545205479452</v>
      </c>
      <c r="AR2" s="31">
        <v>44564</v>
      </c>
      <c r="AS2" s="32">
        <v>-0.56999999999999995</v>
      </c>
      <c r="AW2" s="10">
        <v>28</v>
      </c>
      <c r="AX2" t="s">
        <v>1188</v>
      </c>
      <c r="AY2" t="s">
        <v>1189</v>
      </c>
      <c r="BA2" t="s">
        <v>1188</v>
      </c>
      <c r="BB2" t="s">
        <v>1190</v>
      </c>
      <c r="BC2">
        <v>11206</v>
      </c>
      <c r="BD2" t="s">
        <v>4</v>
      </c>
      <c r="BE2" t="s">
        <v>1191</v>
      </c>
      <c r="BF2" t="s">
        <v>1191</v>
      </c>
      <c r="BG2" t="s">
        <v>13</v>
      </c>
      <c r="BH2" t="s">
        <v>14</v>
      </c>
      <c r="BI2" t="s">
        <v>15</v>
      </c>
      <c r="BJ2" t="s">
        <v>16</v>
      </c>
      <c r="BK2" t="s">
        <v>1192</v>
      </c>
      <c r="BL2" t="s">
        <v>1193</v>
      </c>
      <c r="BM2">
        <v>3.0079996213316917E-4</v>
      </c>
      <c r="BN2" t="s">
        <v>1191</v>
      </c>
      <c r="BP2" t="s">
        <v>1188</v>
      </c>
      <c r="BQ2" t="s">
        <v>1190</v>
      </c>
      <c r="BR2">
        <v>11206</v>
      </c>
      <c r="BS2" t="b">
        <v>0</v>
      </c>
      <c r="BT2" t="s">
        <v>1194</v>
      </c>
      <c r="BU2" t="s">
        <v>1194</v>
      </c>
      <c r="BV2" t="s">
        <v>20</v>
      </c>
      <c r="BW2" t="s">
        <v>21</v>
      </c>
      <c r="BX2" s="1">
        <v>45107</v>
      </c>
      <c r="BY2">
        <v>5</v>
      </c>
      <c r="BZ2" t="s">
        <v>22</v>
      </c>
      <c r="CA2" t="s">
        <v>23</v>
      </c>
      <c r="CB2" t="s">
        <v>1191</v>
      </c>
      <c r="CC2" t="s">
        <v>1195</v>
      </c>
      <c r="CD2">
        <v>2.6124099968001246E-2</v>
      </c>
      <c r="CE2" t="s">
        <v>1196</v>
      </c>
      <c r="CF2" s="11">
        <v>0</v>
      </c>
      <c r="CG2" s="11">
        <v>0</v>
      </c>
      <c r="CH2" t="s">
        <v>1197</v>
      </c>
    </row>
    <row r="3" spans="1:86" ht="15" customHeight="1" x14ac:dyDescent="0.25">
      <c r="A3">
        <v>33482</v>
      </c>
      <c r="B3" t="s">
        <v>1208</v>
      </c>
      <c r="C3" t="s">
        <v>1209</v>
      </c>
      <c r="D3">
        <v>10032</v>
      </c>
      <c r="E3" t="s">
        <v>2</v>
      </c>
      <c r="F3" t="s">
        <v>3</v>
      </c>
      <c r="G3" t="s">
        <v>4</v>
      </c>
      <c r="H3" t="s">
        <v>117</v>
      </c>
      <c r="I3" s="1">
        <v>44924</v>
      </c>
      <c r="J3" s="1">
        <v>44926</v>
      </c>
      <c r="K3" s="1">
        <v>45016</v>
      </c>
      <c r="L3" s="1">
        <v>45016</v>
      </c>
      <c r="M3" s="2">
        <v>189288.5</v>
      </c>
      <c r="N3" s="39">
        <f t="shared" ref="N3:N66" si="0">$B$1</f>
        <v>44926</v>
      </c>
      <c r="O3" s="3" t="s">
        <v>15</v>
      </c>
      <c r="P3" t="s">
        <v>8</v>
      </c>
      <c r="Q3" s="4">
        <v>4.0000000000000001E-3</v>
      </c>
      <c r="R3" s="1">
        <v>44924</v>
      </c>
      <c r="S3" s="1">
        <v>44926</v>
      </c>
      <c r="T3" s="1">
        <v>45016</v>
      </c>
      <c r="U3" s="1">
        <v>45016</v>
      </c>
      <c r="V3" s="5">
        <f t="shared" ref="V3:V66" si="1">W3/365</f>
        <v>0.24657534246575341</v>
      </c>
      <c r="W3">
        <f t="shared" ref="W3:W66" si="2">L3-N3</f>
        <v>90</v>
      </c>
      <c r="X3" s="6">
        <v>0</v>
      </c>
      <c r="Y3" s="6">
        <v>0</v>
      </c>
      <c r="Z3" s="6">
        <v>-1033.51521</v>
      </c>
      <c r="AA3" s="6">
        <v>-1033.51521</v>
      </c>
      <c r="AB3">
        <v>0</v>
      </c>
      <c r="AC3">
        <v>0</v>
      </c>
      <c r="AD3" s="7">
        <v>189288.5</v>
      </c>
      <c r="AE3" s="4">
        <v>2.1840000000000002E-2</v>
      </c>
      <c r="AF3" s="8">
        <v>4.0000000000000001E-3</v>
      </c>
      <c r="AG3" s="6">
        <v>0</v>
      </c>
      <c r="AH3" s="6">
        <v>-189.2885</v>
      </c>
      <c r="AI3" s="9">
        <v>-1222.8037100000001</v>
      </c>
      <c r="AJ3" t="s">
        <v>6</v>
      </c>
      <c r="AK3">
        <f t="shared" ref="AK3:AK7" si="3">VLOOKUP(I3,$AR$2:$AS$603,2,FALSE)</f>
        <v>2.1840000000000002</v>
      </c>
      <c r="AL3" s="8">
        <f t="shared" ref="AL3:AL7" si="4">AK3/100+$AT$1</f>
        <v>3.184E-2</v>
      </c>
      <c r="AM3" s="35">
        <f t="shared" ref="AM3:AM7" si="5">AK3/100-$AT$1</f>
        <v>1.1840000000000002E-2</v>
      </c>
      <c r="AN3" s="4">
        <f t="shared" ref="AN3:AN7" si="6">IF(AND(RIGHT(O3,3)="Max",AM3&lt;0%),0%,AM3)</f>
        <v>1.1840000000000002E-2</v>
      </c>
      <c r="AO3" s="45">
        <f t="shared" ref="AO3:AO7" si="7">-(((AL3+AF3)*AD3*V3))</f>
        <v>-1672.7917413698628</v>
      </c>
      <c r="AP3" s="45">
        <f t="shared" ref="AP3:AP66" si="8">-(((AE3+AF3)*AD3*V3))</f>
        <v>-1206.0529742465753</v>
      </c>
      <c r="AQ3" s="45">
        <f t="shared" ref="AQ3:AQ7" si="9">-(((AN3+AF3)*AD3*V3))</f>
        <v>-739.31420712328759</v>
      </c>
      <c r="AR3" s="31">
        <v>44565</v>
      </c>
      <c r="AS3" s="32">
        <v>-0.56499999999999995</v>
      </c>
      <c r="AW3" s="10">
        <v>7</v>
      </c>
      <c r="AX3" t="s">
        <v>1210</v>
      </c>
      <c r="AY3" t="s">
        <v>1211</v>
      </c>
      <c r="BA3" t="s">
        <v>1210</v>
      </c>
      <c r="BB3" t="s">
        <v>1212</v>
      </c>
      <c r="BC3">
        <v>11261</v>
      </c>
      <c r="BD3" t="s">
        <v>4</v>
      </c>
      <c r="BE3" t="s">
        <v>1213</v>
      </c>
      <c r="BF3" t="s">
        <v>1213</v>
      </c>
      <c r="BG3" t="s">
        <v>13</v>
      </c>
      <c r="BH3" t="s">
        <v>14</v>
      </c>
      <c r="BJ3" t="s">
        <v>16</v>
      </c>
      <c r="BK3" t="s">
        <v>1214</v>
      </c>
      <c r="BL3" t="s">
        <v>1215</v>
      </c>
      <c r="BM3">
        <v>6.0599995777010918E-5</v>
      </c>
      <c r="BN3" t="s">
        <v>1213</v>
      </c>
      <c r="BP3" t="s">
        <v>1210</v>
      </c>
      <c r="BQ3" t="s">
        <v>1212</v>
      </c>
      <c r="BR3">
        <v>11261</v>
      </c>
      <c r="BS3" t="b">
        <v>0</v>
      </c>
      <c r="BT3" t="s">
        <v>1216</v>
      </c>
      <c r="BU3" t="s">
        <v>1216</v>
      </c>
      <c r="BV3" t="s">
        <v>20</v>
      </c>
      <c r="BW3" t="s">
        <v>21</v>
      </c>
      <c r="BX3" s="1">
        <v>45107</v>
      </c>
      <c r="BY3">
        <v>5</v>
      </c>
      <c r="BZ3" t="s">
        <v>22</v>
      </c>
      <c r="CA3" t="s">
        <v>23</v>
      </c>
      <c r="CB3" t="s">
        <v>1213</v>
      </c>
      <c r="CC3" t="s">
        <v>1217</v>
      </c>
      <c r="CD3">
        <v>1.5279700048267841E-2</v>
      </c>
      <c r="CE3" t="s">
        <v>1218</v>
      </c>
      <c r="CF3" s="11">
        <v>0</v>
      </c>
      <c r="CG3" s="11">
        <v>0</v>
      </c>
      <c r="CH3" t="s">
        <v>1219</v>
      </c>
    </row>
    <row r="4" spans="1:86" ht="15" customHeight="1" x14ac:dyDescent="0.25">
      <c r="A4">
        <v>32734</v>
      </c>
      <c r="B4" t="s">
        <v>27</v>
      </c>
      <c r="C4" t="s">
        <v>28</v>
      </c>
      <c r="D4">
        <v>10045</v>
      </c>
      <c r="E4" t="s">
        <v>2</v>
      </c>
      <c r="F4" t="s">
        <v>3</v>
      </c>
      <c r="G4" t="s">
        <v>4</v>
      </c>
      <c r="H4" t="s">
        <v>5</v>
      </c>
      <c r="I4" s="1">
        <v>44924</v>
      </c>
      <c r="J4" s="1">
        <v>44926</v>
      </c>
      <c r="K4" s="1">
        <v>45016</v>
      </c>
      <c r="L4" s="1">
        <v>45016</v>
      </c>
      <c r="M4" s="2">
        <v>269000</v>
      </c>
      <c r="N4" s="39">
        <f t="shared" si="0"/>
        <v>44926</v>
      </c>
      <c r="O4" t="s">
        <v>7</v>
      </c>
      <c r="P4" t="s">
        <v>8</v>
      </c>
      <c r="Q4" s="4">
        <v>0.01</v>
      </c>
      <c r="R4" s="1">
        <v>44924</v>
      </c>
      <c r="S4" s="1">
        <v>44926</v>
      </c>
      <c r="T4" s="1">
        <v>45016</v>
      </c>
      <c r="U4" s="1">
        <v>45016</v>
      </c>
      <c r="V4" s="5">
        <f t="shared" si="1"/>
        <v>0.24657534246575341</v>
      </c>
      <c r="W4">
        <f t="shared" si="2"/>
        <v>90</v>
      </c>
      <c r="X4" s="6">
        <v>0</v>
      </c>
      <c r="Y4" s="6">
        <v>0</v>
      </c>
      <c r="Z4" s="6">
        <v>-1468.74</v>
      </c>
      <c r="AA4" s="6">
        <v>-1468.74</v>
      </c>
      <c r="AB4">
        <v>0</v>
      </c>
      <c r="AC4">
        <v>0</v>
      </c>
      <c r="AD4" s="7">
        <v>269000</v>
      </c>
      <c r="AE4" s="4">
        <v>2.1840000000000002E-2</v>
      </c>
      <c r="AF4" s="8">
        <v>0.01</v>
      </c>
      <c r="AG4" s="6">
        <v>0</v>
      </c>
      <c r="AH4" s="6">
        <v>-672.5</v>
      </c>
      <c r="AI4" s="9">
        <v>-2141.2399999999998</v>
      </c>
      <c r="AJ4" t="s">
        <v>6</v>
      </c>
      <c r="AK4">
        <f t="shared" si="3"/>
        <v>2.1840000000000002</v>
      </c>
      <c r="AL4" s="8">
        <f t="shared" si="4"/>
        <v>3.184E-2</v>
      </c>
      <c r="AM4" s="35">
        <f t="shared" si="5"/>
        <v>1.1840000000000002E-2</v>
      </c>
      <c r="AN4" s="4">
        <f t="shared" si="6"/>
        <v>1.1840000000000002E-2</v>
      </c>
      <c r="AO4" s="45">
        <f t="shared" si="7"/>
        <v>-2775.1956164383564</v>
      </c>
      <c r="AP4" s="45">
        <f t="shared" si="8"/>
        <v>-2111.9079452054798</v>
      </c>
      <c r="AQ4" s="45">
        <f t="shared" si="9"/>
        <v>-1448.6202739726027</v>
      </c>
      <c r="AR4" s="31">
        <v>44566</v>
      </c>
      <c r="AS4" s="32">
        <v>-0.57599999999999996</v>
      </c>
      <c r="AW4" s="10">
        <v>49</v>
      </c>
      <c r="AX4" t="s">
        <v>301</v>
      </c>
      <c r="AY4" t="s">
        <v>1230</v>
      </c>
      <c r="BA4" t="s">
        <v>301</v>
      </c>
      <c r="BB4" t="s">
        <v>302</v>
      </c>
      <c r="BC4">
        <v>11520</v>
      </c>
      <c r="BD4" t="s">
        <v>4</v>
      </c>
      <c r="BE4" t="s">
        <v>1231</v>
      </c>
      <c r="BF4" t="s">
        <v>1231</v>
      </c>
      <c r="BG4" t="s">
        <v>13</v>
      </c>
      <c r="BH4" t="s">
        <v>14</v>
      </c>
      <c r="BI4" t="s">
        <v>15</v>
      </c>
      <c r="BJ4" t="s">
        <v>16</v>
      </c>
      <c r="BK4" t="s">
        <v>1232</v>
      </c>
      <c r="BL4" t="s">
        <v>1233</v>
      </c>
      <c r="BM4">
        <v>3.2290001399815083E-4</v>
      </c>
      <c r="BN4" t="s">
        <v>1231</v>
      </c>
      <c r="BP4" t="s">
        <v>301</v>
      </c>
      <c r="BQ4" t="s">
        <v>302</v>
      </c>
      <c r="BR4">
        <v>11520</v>
      </c>
      <c r="BS4" t="b">
        <v>0</v>
      </c>
      <c r="BT4" t="s">
        <v>1234</v>
      </c>
      <c r="BU4" t="s">
        <v>1234</v>
      </c>
      <c r="BV4" t="s">
        <v>20</v>
      </c>
      <c r="BW4" t="s">
        <v>21</v>
      </c>
      <c r="BX4" s="1">
        <v>45107</v>
      </c>
      <c r="BY4">
        <v>5</v>
      </c>
      <c r="BZ4" t="s">
        <v>22</v>
      </c>
      <c r="CA4" t="s">
        <v>23</v>
      </c>
      <c r="CB4" t="s">
        <v>1231</v>
      </c>
      <c r="CC4" t="s">
        <v>1235</v>
      </c>
      <c r="CD4">
        <v>2.8619699878618121E-2</v>
      </c>
      <c r="CE4" t="s">
        <v>1236</v>
      </c>
      <c r="CF4" s="11">
        <v>0</v>
      </c>
      <c r="CG4" s="11">
        <v>-240911.80548656284</v>
      </c>
      <c r="CH4" t="s">
        <v>1237</v>
      </c>
    </row>
    <row r="5" spans="1:86" ht="15" customHeight="1" x14ac:dyDescent="0.25">
      <c r="A5">
        <v>931</v>
      </c>
      <c r="B5" t="s">
        <v>53</v>
      </c>
      <c r="C5" t="s">
        <v>54</v>
      </c>
      <c r="D5">
        <v>10083</v>
      </c>
      <c r="E5" t="s">
        <v>55</v>
      </c>
      <c r="F5" t="s">
        <v>3</v>
      </c>
      <c r="G5" t="s">
        <v>4</v>
      </c>
      <c r="H5" t="s">
        <v>56</v>
      </c>
      <c r="I5" s="1">
        <v>44915</v>
      </c>
      <c r="J5" s="1">
        <v>44917</v>
      </c>
      <c r="K5" s="1">
        <v>44948</v>
      </c>
      <c r="L5" s="1">
        <v>44948</v>
      </c>
      <c r="M5" s="2">
        <v>1370628.21</v>
      </c>
      <c r="N5" s="39">
        <f t="shared" si="0"/>
        <v>44926</v>
      </c>
      <c r="O5" t="s">
        <v>57</v>
      </c>
      <c r="P5" t="s">
        <v>8</v>
      </c>
      <c r="Q5" s="4">
        <v>1.8700000000000001E-2</v>
      </c>
      <c r="R5" s="1">
        <v>44915</v>
      </c>
      <c r="S5" s="1">
        <v>44917</v>
      </c>
      <c r="T5" s="1">
        <v>44948</v>
      </c>
      <c r="U5" s="1">
        <v>44948</v>
      </c>
      <c r="V5" s="5">
        <f t="shared" si="1"/>
        <v>6.0273972602739728E-2</v>
      </c>
      <c r="W5">
        <f t="shared" si="2"/>
        <v>22</v>
      </c>
      <c r="X5" s="6">
        <v>0</v>
      </c>
      <c r="Y5" s="6">
        <v>0</v>
      </c>
      <c r="Z5" s="6">
        <v>-2240.1395172216667</v>
      </c>
      <c r="AA5" s="6">
        <v>-2240.1395172216667</v>
      </c>
      <c r="AB5">
        <v>0</v>
      </c>
      <c r="AC5">
        <v>0</v>
      </c>
      <c r="AD5" s="7">
        <v>1370628.21</v>
      </c>
      <c r="AE5" s="4">
        <v>1.898E-2</v>
      </c>
      <c r="AF5" s="8">
        <v>1.8700000000000001E-2</v>
      </c>
      <c r="AG5" s="6">
        <v>0</v>
      </c>
      <c r="AH5" s="6">
        <v>-2207.0921481583332</v>
      </c>
      <c r="AI5" s="9">
        <v>-4447.2316653799999</v>
      </c>
      <c r="AJ5" t="s">
        <v>6</v>
      </c>
      <c r="AK5">
        <f t="shared" si="3"/>
        <v>2.081</v>
      </c>
      <c r="AL5" s="8">
        <f t="shared" si="4"/>
        <v>3.0809999999999997E-2</v>
      </c>
      <c r="AM5" s="35">
        <f t="shared" si="5"/>
        <v>1.0809999999999998E-2</v>
      </c>
      <c r="AN5" s="4">
        <f t="shared" si="6"/>
        <v>1.0809999999999998E-2</v>
      </c>
      <c r="AO5" s="45">
        <f t="shared" si="7"/>
        <v>-4090.1798873868497</v>
      </c>
      <c r="AP5" s="45">
        <f t="shared" si="8"/>
        <v>-3112.8656464701376</v>
      </c>
      <c r="AQ5" s="45">
        <f t="shared" si="9"/>
        <v>-2437.9157438252055</v>
      </c>
      <c r="AR5" s="31">
        <v>44567</v>
      </c>
      <c r="AS5" s="32">
        <v>-0.57399999999999995</v>
      </c>
      <c r="AW5" s="10">
        <v>1</v>
      </c>
      <c r="AX5" t="s">
        <v>1254</v>
      </c>
      <c r="AY5" t="s">
        <v>1255</v>
      </c>
      <c r="BA5" t="s">
        <v>1254</v>
      </c>
      <c r="BB5" t="s">
        <v>1256</v>
      </c>
      <c r="BC5">
        <v>30312</v>
      </c>
      <c r="BD5" t="s">
        <v>4</v>
      </c>
      <c r="BE5" t="s">
        <v>1257</v>
      </c>
      <c r="BF5" t="s">
        <v>1257</v>
      </c>
      <c r="BG5" t="s">
        <v>13</v>
      </c>
      <c r="BH5" t="s">
        <v>14</v>
      </c>
      <c r="BI5" t="s">
        <v>15</v>
      </c>
      <c r="BJ5" t="s">
        <v>16</v>
      </c>
      <c r="BK5" t="s">
        <v>1258</v>
      </c>
      <c r="BL5" t="s">
        <v>1259</v>
      </c>
      <c r="BM5">
        <v>1.5660002827644348E-4</v>
      </c>
      <c r="BN5" t="s">
        <v>1257</v>
      </c>
      <c r="BP5" t="s">
        <v>1254</v>
      </c>
      <c r="BQ5" t="s">
        <v>1256</v>
      </c>
      <c r="BR5">
        <v>30312</v>
      </c>
      <c r="BS5" t="b">
        <v>0</v>
      </c>
      <c r="BT5" t="s">
        <v>1260</v>
      </c>
      <c r="BU5" t="s">
        <v>1260</v>
      </c>
      <c r="BV5" t="s">
        <v>20</v>
      </c>
      <c r="BW5" t="s">
        <v>21</v>
      </c>
      <c r="BX5" s="1">
        <v>45107</v>
      </c>
      <c r="BY5">
        <v>5</v>
      </c>
      <c r="BZ5" t="s">
        <v>22</v>
      </c>
      <c r="CA5" t="s">
        <v>23</v>
      </c>
      <c r="CB5" t="s">
        <v>1257</v>
      </c>
      <c r="CC5" t="s">
        <v>1261</v>
      </c>
      <c r="CD5">
        <v>2.4220800027251244E-2</v>
      </c>
      <c r="CE5" t="s">
        <v>1262</v>
      </c>
      <c r="CF5" s="11">
        <v>0</v>
      </c>
      <c r="CG5" s="11">
        <v>0</v>
      </c>
      <c r="CH5" t="s">
        <v>1263</v>
      </c>
    </row>
    <row r="6" spans="1:86" ht="15" customHeight="1" x14ac:dyDescent="0.25">
      <c r="A6">
        <v>282</v>
      </c>
      <c r="B6" t="s">
        <v>68</v>
      </c>
      <c r="C6" t="s">
        <v>69</v>
      </c>
      <c r="D6">
        <v>10084</v>
      </c>
      <c r="E6" t="s">
        <v>55</v>
      </c>
      <c r="F6" t="s">
        <v>3</v>
      </c>
      <c r="G6" t="s">
        <v>4</v>
      </c>
      <c r="H6" t="s">
        <v>56</v>
      </c>
      <c r="I6" s="1">
        <v>44910</v>
      </c>
      <c r="J6" s="1">
        <v>44911</v>
      </c>
      <c r="K6" s="1">
        <v>44942</v>
      </c>
      <c r="L6" s="1">
        <v>44942</v>
      </c>
      <c r="M6" s="2">
        <v>1534099.26</v>
      </c>
      <c r="N6" s="39">
        <f t="shared" si="0"/>
        <v>44926</v>
      </c>
      <c r="O6" s="8" t="s">
        <v>70</v>
      </c>
      <c r="P6" t="s">
        <v>8</v>
      </c>
      <c r="Q6" s="4">
        <v>1.8700000000000001E-2</v>
      </c>
      <c r="R6" s="1">
        <v>44910</v>
      </c>
      <c r="S6" s="1">
        <v>44911</v>
      </c>
      <c r="T6" s="1">
        <v>44942</v>
      </c>
      <c r="U6" s="1">
        <v>44942</v>
      </c>
      <c r="V6" s="5">
        <f t="shared" si="1"/>
        <v>4.3835616438356165E-2</v>
      </c>
      <c r="W6">
        <f t="shared" si="2"/>
        <v>16</v>
      </c>
      <c r="X6" s="6">
        <v>0</v>
      </c>
      <c r="Y6" s="6">
        <v>0</v>
      </c>
      <c r="Z6" s="6">
        <v>-2233.861591901667</v>
      </c>
      <c r="AA6" s="6">
        <v>-2233.861591901667</v>
      </c>
      <c r="AB6">
        <v>0</v>
      </c>
      <c r="AC6">
        <v>0</v>
      </c>
      <c r="AD6" s="7">
        <v>1534099.26</v>
      </c>
      <c r="AE6" s="4">
        <v>1.6910000000000001E-2</v>
      </c>
      <c r="AF6" s="8">
        <v>1.8700000000000001E-2</v>
      </c>
      <c r="AG6" s="6">
        <v>0</v>
      </c>
      <c r="AH6" s="6">
        <v>-2470.3259472833338</v>
      </c>
      <c r="AI6" s="9">
        <v>-4704.1875391850008</v>
      </c>
      <c r="AJ6" t="s">
        <v>6</v>
      </c>
      <c r="AK6">
        <f t="shared" si="3"/>
        <v>2.0619999999999998</v>
      </c>
      <c r="AL6" s="8">
        <f t="shared" si="4"/>
        <v>3.0620000000000001E-2</v>
      </c>
      <c r="AM6" s="35">
        <f t="shared" si="5"/>
        <v>1.0619999999999999E-2</v>
      </c>
      <c r="AN6" s="4">
        <f t="shared" si="6"/>
        <v>1.0619999999999999E-2</v>
      </c>
      <c r="AO6" s="45">
        <f t="shared" si="7"/>
        <v>-3316.6805700032878</v>
      </c>
      <c r="AP6" s="45">
        <f t="shared" si="8"/>
        <v>-2394.7079298016438</v>
      </c>
      <c r="AQ6" s="45">
        <f t="shared" si="9"/>
        <v>-1971.716835208767</v>
      </c>
      <c r="AR6" s="31">
        <v>44568</v>
      </c>
      <c r="AS6" s="32">
        <v>-0.57599999999999996</v>
      </c>
      <c r="AW6" s="10">
        <v>12</v>
      </c>
      <c r="AX6" t="s">
        <v>1314</v>
      </c>
      <c r="AY6" t="s">
        <v>1315</v>
      </c>
      <c r="BA6" t="s">
        <v>1314</v>
      </c>
      <c r="BB6" t="s">
        <v>1316</v>
      </c>
      <c r="BC6">
        <v>30547</v>
      </c>
      <c r="BD6" t="s">
        <v>4</v>
      </c>
      <c r="BE6" t="s">
        <v>1317</v>
      </c>
      <c r="BF6" t="s">
        <v>1317</v>
      </c>
      <c r="BG6" t="s">
        <v>13</v>
      </c>
      <c r="BH6" t="s">
        <v>14</v>
      </c>
      <c r="BJ6" t="s">
        <v>16</v>
      </c>
      <c r="BK6" t="s">
        <v>1318</v>
      </c>
      <c r="BL6" t="s">
        <v>1319</v>
      </c>
      <c r="BM6">
        <v>1.0089995339512825E-4</v>
      </c>
      <c r="BN6" t="s">
        <v>1317</v>
      </c>
      <c r="BP6" t="s">
        <v>1314</v>
      </c>
      <c r="BQ6" t="s">
        <v>1316</v>
      </c>
      <c r="BR6">
        <v>30547</v>
      </c>
      <c r="BS6" t="b">
        <v>0</v>
      </c>
      <c r="BT6" t="s">
        <v>1320</v>
      </c>
      <c r="BU6" t="s">
        <v>1320</v>
      </c>
      <c r="BV6" t="s">
        <v>20</v>
      </c>
      <c r="BW6" t="s">
        <v>21</v>
      </c>
      <c r="BX6" s="1">
        <v>45107</v>
      </c>
      <c r="BY6">
        <v>5</v>
      </c>
      <c r="BZ6" t="s">
        <v>22</v>
      </c>
      <c r="CA6" t="s">
        <v>23</v>
      </c>
      <c r="CB6" t="s">
        <v>1317</v>
      </c>
      <c r="CC6" t="s">
        <v>1321</v>
      </c>
      <c r="CD6">
        <v>2.174560003913939E-2</v>
      </c>
      <c r="CE6" t="s">
        <v>1322</v>
      </c>
      <c r="CF6" s="11">
        <v>0</v>
      </c>
      <c r="CG6" s="11">
        <v>0</v>
      </c>
      <c r="CH6" t="s">
        <v>1323</v>
      </c>
    </row>
    <row r="7" spans="1:86" ht="15" customHeight="1" x14ac:dyDescent="0.25">
      <c r="A7">
        <v>37953</v>
      </c>
      <c r="B7" t="s">
        <v>1406</v>
      </c>
      <c r="C7" t="s">
        <v>1407</v>
      </c>
      <c r="D7">
        <v>11067</v>
      </c>
      <c r="E7" t="s">
        <v>2</v>
      </c>
      <c r="F7" t="s">
        <v>3</v>
      </c>
      <c r="G7" t="s">
        <v>4</v>
      </c>
      <c r="H7" t="s">
        <v>117</v>
      </c>
      <c r="I7" s="1">
        <v>44925</v>
      </c>
      <c r="J7" s="1">
        <v>44926</v>
      </c>
      <c r="K7" s="1">
        <v>44957</v>
      </c>
      <c r="L7" s="1">
        <v>44957</v>
      </c>
      <c r="M7" s="2">
        <v>116639.95</v>
      </c>
      <c r="N7" s="39">
        <f t="shared" si="0"/>
        <v>44926</v>
      </c>
      <c r="O7" t="s">
        <v>15</v>
      </c>
      <c r="P7" t="s">
        <v>8</v>
      </c>
      <c r="Q7" s="4">
        <v>7.0000000000000001E-3</v>
      </c>
      <c r="R7" s="1">
        <v>44925</v>
      </c>
      <c r="S7" s="1">
        <v>44926</v>
      </c>
      <c r="T7" s="1">
        <v>44957</v>
      </c>
      <c r="U7" s="1">
        <v>44957</v>
      </c>
      <c r="V7" s="5">
        <f t="shared" si="1"/>
        <v>8.4931506849315067E-2</v>
      </c>
      <c r="W7">
        <f t="shared" si="2"/>
        <v>31</v>
      </c>
      <c r="X7" s="6">
        <v>0</v>
      </c>
      <c r="Y7" s="6">
        <v>0</v>
      </c>
      <c r="Z7" s="6">
        <v>-214.13798820555556</v>
      </c>
      <c r="AA7" s="6">
        <v>-214.13798820555556</v>
      </c>
      <c r="AB7">
        <v>0</v>
      </c>
      <c r="AC7">
        <v>0</v>
      </c>
      <c r="AD7" s="7">
        <v>116639.95</v>
      </c>
      <c r="AE7" s="4">
        <v>2.1320000000000002E-2</v>
      </c>
      <c r="AF7" s="8">
        <v>7.0000000000000001E-3</v>
      </c>
      <c r="AG7" s="6">
        <v>0</v>
      </c>
      <c r="AH7" s="6">
        <v>-70.307969861111104</v>
      </c>
      <c r="AI7" s="9">
        <v>-284.44595806666666</v>
      </c>
      <c r="AJ7" t="s">
        <v>6</v>
      </c>
      <c r="AK7">
        <f t="shared" si="3"/>
        <v>2.1320000000000001</v>
      </c>
      <c r="AL7" s="8">
        <f t="shared" si="4"/>
        <v>3.1320000000000001E-2</v>
      </c>
      <c r="AM7" s="35">
        <f t="shared" si="5"/>
        <v>1.1320000000000002E-2</v>
      </c>
      <c r="AN7" s="4">
        <f t="shared" si="6"/>
        <v>1.1320000000000002E-2</v>
      </c>
      <c r="AO7" s="45">
        <f t="shared" si="7"/>
        <v>-379.61350521643834</v>
      </c>
      <c r="AP7" s="45">
        <f t="shared" si="8"/>
        <v>-280.54943809315068</v>
      </c>
      <c r="AQ7" s="45">
        <f t="shared" si="9"/>
        <v>-181.48537096986303</v>
      </c>
      <c r="AR7" s="31">
        <v>44571</v>
      </c>
      <c r="AS7" s="32">
        <v>-0.56999999999999995</v>
      </c>
      <c r="AW7" s="10">
        <v>56</v>
      </c>
      <c r="AX7" t="s">
        <v>1045</v>
      </c>
      <c r="AY7" t="s">
        <v>1408</v>
      </c>
      <c r="BA7" t="s">
        <v>1045</v>
      </c>
      <c r="BB7" t="s">
        <v>1046</v>
      </c>
      <c r="BC7">
        <v>31102</v>
      </c>
      <c r="BD7" t="s">
        <v>4</v>
      </c>
      <c r="BE7" t="s">
        <v>1409</v>
      </c>
      <c r="BF7" t="s">
        <v>1409</v>
      </c>
      <c r="BG7" t="s">
        <v>13</v>
      </c>
      <c r="BH7" t="s">
        <v>14</v>
      </c>
      <c r="BI7" t="s">
        <v>33</v>
      </c>
      <c r="BJ7" t="s">
        <v>16</v>
      </c>
      <c r="BK7" t="s">
        <v>1410</v>
      </c>
      <c r="BL7" t="s">
        <v>1411</v>
      </c>
      <c r="BM7">
        <v>4.3009989894926548E-4</v>
      </c>
      <c r="BN7" t="s">
        <v>1409</v>
      </c>
      <c r="BP7" t="s">
        <v>1045</v>
      </c>
      <c r="BQ7" t="s">
        <v>1046</v>
      </c>
      <c r="BR7">
        <v>31102</v>
      </c>
      <c r="BS7" t="b">
        <v>0</v>
      </c>
      <c r="BT7" t="s">
        <v>1412</v>
      </c>
      <c r="BU7" t="s">
        <v>1412</v>
      </c>
      <c r="BV7" t="s">
        <v>20</v>
      </c>
      <c r="BW7" t="s">
        <v>21</v>
      </c>
      <c r="BX7" s="1">
        <v>45107</v>
      </c>
      <c r="BY7">
        <v>5</v>
      </c>
      <c r="BZ7" t="s">
        <v>22</v>
      </c>
      <c r="CA7" t="s">
        <v>23</v>
      </c>
      <c r="CB7" t="s">
        <v>1409</v>
      </c>
      <c r="CC7" t="s">
        <v>1413</v>
      </c>
      <c r="CD7">
        <v>2.7741099940612912E-2</v>
      </c>
      <c r="CE7" t="s">
        <v>1414</v>
      </c>
      <c r="CF7" s="11">
        <v>0</v>
      </c>
      <c r="CG7" s="11">
        <v>-2278237.0798946698</v>
      </c>
      <c r="CH7" t="s">
        <v>1415</v>
      </c>
    </row>
    <row r="8" spans="1:86" ht="15" customHeight="1" x14ac:dyDescent="0.25">
      <c r="A8">
        <v>33082</v>
      </c>
      <c r="B8" t="s">
        <v>106</v>
      </c>
      <c r="C8" t="s">
        <v>107</v>
      </c>
      <c r="D8">
        <v>11096</v>
      </c>
      <c r="E8" t="s">
        <v>55</v>
      </c>
      <c r="F8" t="s">
        <v>3</v>
      </c>
      <c r="G8" t="s">
        <v>4</v>
      </c>
      <c r="H8" t="s">
        <v>108</v>
      </c>
      <c r="I8" s="1">
        <v>44923</v>
      </c>
      <c r="J8" s="1">
        <v>44925</v>
      </c>
      <c r="K8" s="1">
        <v>45015</v>
      </c>
      <c r="L8" s="1">
        <v>44928</v>
      </c>
      <c r="M8" s="2">
        <v>4573413.7</v>
      </c>
      <c r="N8" s="39">
        <f t="shared" si="0"/>
        <v>44926</v>
      </c>
      <c r="O8">
        <v>0</v>
      </c>
      <c r="P8" t="s">
        <v>109</v>
      </c>
      <c r="Q8" s="4"/>
      <c r="R8" s="1">
        <v>44923</v>
      </c>
      <c r="S8" s="1">
        <v>44925</v>
      </c>
      <c r="T8" s="1">
        <v>45015</v>
      </c>
      <c r="U8" s="1">
        <v>44928</v>
      </c>
      <c r="V8" s="5">
        <f t="shared" si="1"/>
        <v>5.4794520547945206E-3</v>
      </c>
      <c r="W8">
        <f t="shared" si="2"/>
        <v>2</v>
      </c>
      <c r="X8" s="6">
        <v>0</v>
      </c>
      <c r="Y8" s="6">
        <v>0</v>
      </c>
      <c r="Z8" s="6">
        <v>0</v>
      </c>
      <c r="AA8" s="6">
        <v>0</v>
      </c>
      <c r="AB8">
        <v>0</v>
      </c>
      <c r="AC8">
        <v>0</v>
      </c>
      <c r="AD8" s="7">
        <v>4573413.7</v>
      </c>
      <c r="AE8" s="4">
        <v>0</v>
      </c>
      <c r="AF8" s="8">
        <v>0</v>
      </c>
      <c r="AG8" s="6">
        <v>0</v>
      </c>
      <c r="AH8" s="6">
        <v>0</v>
      </c>
      <c r="AI8" s="9">
        <v>0</v>
      </c>
      <c r="AJ8" t="s">
        <v>6</v>
      </c>
      <c r="AO8"/>
      <c r="AP8" s="2">
        <f t="shared" si="8"/>
        <v>0</v>
      </c>
      <c r="AQ8"/>
      <c r="AR8" s="31">
        <v>44572</v>
      </c>
      <c r="AS8" s="32">
        <v>-0.56399999999999995</v>
      </c>
      <c r="AW8" s="10"/>
      <c r="BX8" s="1"/>
      <c r="CF8" s="11"/>
      <c r="CG8" s="11"/>
    </row>
    <row r="9" spans="1:86" ht="15" customHeight="1" x14ac:dyDescent="0.25">
      <c r="A9">
        <v>33083</v>
      </c>
      <c r="B9" t="s">
        <v>106</v>
      </c>
      <c r="C9" t="s">
        <v>107</v>
      </c>
      <c r="D9">
        <v>11096</v>
      </c>
      <c r="E9" t="s">
        <v>55</v>
      </c>
      <c r="F9" t="s">
        <v>3</v>
      </c>
      <c r="G9" t="s">
        <v>4</v>
      </c>
      <c r="H9" t="s">
        <v>108</v>
      </c>
      <c r="I9" s="1">
        <v>44923</v>
      </c>
      <c r="J9" s="1">
        <v>44925</v>
      </c>
      <c r="K9" s="1">
        <v>45015</v>
      </c>
      <c r="L9" s="1">
        <v>45015</v>
      </c>
      <c r="M9" s="2">
        <v>4517496.75</v>
      </c>
      <c r="N9" s="39">
        <f t="shared" si="0"/>
        <v>44926</v>
      </c>
      <c r="O9">
        <v>0</v>
      </c>
      <c r="P9" t="s">
        <v>109</v>
      </c>
      <c r="Q9" s="4"/>
      <c r="R9" s="1">
        <v>44923</v>
      </c>
      <c r="S9" s="1">
        <v>44925</v>
      </c>
      <c r="T9" s="1">
        <v>45015</v>
      </c>
      <c r="U9" s="1">
        <v>45015</v>
      </c>
      <c r="V9" s="5">
        <f t="shared" si="1"/>
        <v>0.24383561643835616</v>
      </c>
      <c r="W9">
        <f t="shared" si="2"/>
        <v>89</v>
      </c>
      <c r="X9" s="6">
        <v>0</v>
      </c>
      <c r="Y9" s="6">
        <v>0</v>
      </c>
      <c r="Z9" s="6">
        <v>0</v>
      </c>
      <c r="AA9" s="6">
        <v>0</v>
      </c>
      <c r="AB9">
        <v>0</v>
      </c>
      <c r="AC9">
        <v>0</v>
      </c>
      <c r="AD9" s="7">
        <v>4517496.75</v>
      </c>
      <c r="AE9" s="4">
        <v>0</v>
      </c>
      <c r="AF9" s="8">
        <v>0</v>
      </c>
      <c r="AG9" s="6">
        <v>0</v>
      </c>
      <c r="AH9" s="6">
        <v>0</v>
      </c>
      <c r="AI9" s="9">
        <v>0</v>
      </c>
      <c r="AJ9" t="s">
        <v>6</v>
      </c>
      <c r="AO9"/>
      <c r="AP9" s="2">
        <f t="shared" si="8"/>
        <v>0</v>
      </c>
      <c r="AQ9"/>
      <c r="AR9" s="31">
        <v>44573</v>
      </c>
      <c r="AS9" s="32">
        <v>-0.56299999999999994</v>
      </c>
      <c r="AW9" s="10"/>
      <c r="BX9" s="1"/>
      <c r="CF9" s="11"/>
      <c r="CG9" s="11"/>
    </row>
    <row r="10" spans="1:86" ht="15" customHeight="1" x14ac:dyDescent="0.25">
      <c r="A10">
        <v>25183</v>
      </c>
      <c r="B10" t="s">
        <v>112</v>
      </c>
      <c r="C10" t="s">
        <v>113</v>
      </c>
      <c r="D10">
        <v>11142</v>
      </c>
      <c r="E10" t="s">
        <v>55</v>
      </c>
      <c r="F10" t="s">
        <v>3</v>
      </c>
      <c r="G10" t="s">
        <v>4</v>
      </c>
      <c r="H10" t="s">
        <v>114</v>
      </c>
      <c r="I10" s="1">
        <v>44895</v>
      </c>
      <c r="J10" s="1">
        <v>44895</v>
      </c>
      <c r="K10" s="1">
        <v>44985</v>
      </c>
      <c r="L10" s="1">
        <v>44985</v>
      </c>
      <c r="M10" s="2">
        <v>1332253.78</v>
      </c>
      <c r="N10" s="39">
        <f t="shared" si="0"/>
        <v>44926</v>
      </c>
      <c r="O10">
        <v>0</v>
      </c>
      <c r="P10" t="s">
        <v>109</v>
      </c>
      <c r="Q10" s="4">
        <v>1.3100000000000001E-2</v>
      </c>
      <c r="R10" s="1">
        <v>44895</v>
      </c>
      <c r="S10" s="1">
        <v>44895</v>
      </c>
      <c r="T10" s="1">
        <v>44985</v>
      </c>
      <c r="U10" s="1">
        <v>44985</v>
      </c>
      <c r="V10" s="5">
        <f t="shared" si="1"/>
        <v>0.16164383561643836</v>
      </c>
      <c r="W10">
        <f t="shared" si="2"/>
        <v>59</v>
      </c>
      <c r="X10" s="6">
        <v>0</v>
      </c>
      <c r="Y10" s="6">
        <v>0</v>
      </c>
      <c r="Z10" s="6">
        <v>0</v>
      </c>
      <c r="AA10" s="6">
        <v>0</v>
      </c>
      <c r="AB10">
        <v>0</v>
      </c>
      <c r="AC10">
        <v>0</v>
      </c>
      <c r="AD10" s="7">
        <v>1332253.78</v>
      </c>
      <c r="AE10" s="4">
        <v>0</v>
      </c>
      <c r="AF10" s="8">
        <v>1.3100000000000001E-2</v>
      </c>
      <c r="AG10" s="6">
        <v>0</v>
      </c>
      <c r="AH10" s="6">
        <v>-4266.1726599555559</v>
      </c>
      <c r="AI10" s="9">
        <v>-4266.1726599555559</v>
      </c>
      <c r="AJ10" t="s">
        <v>6</v>
      </c>
      <c r="AO10"/>
      <c r="AP10" s="2">
        <f t="shared" si="8"/>
        <v>-2821.0930042794525</v>
      </c>
      <c r="AQ10"/>
      <c r="AR10" s="31">
        <v>44574</v>
      </c>
      <c r="AS10" s="32">
        <v>-0.56299999999999994</v>
      </c>
      <c r="AW10" s="10"/>
      <c r="BX10" s="1"/>
      <c r="CF10" s="11"/>
      <c r="CG10" s="11"/>
    </row>
    <row r="11" spans="1:86" ht="15" customHeight="1" x14ac:dyDescent="0.25">
      <c r="A11">
        <v>38340</v>
      </c>
      <c r="B11" t="s">
        <v>115</v>
      </c>
      <c r="C11" t="s">
        <v>116</v>
      </c>
      <c r="D11">
        <v>11157</v>
      </c>
      <c r="E11" t="s">
        <v>2</v>
      </c>
      <c r="F11" t="s">
        <v>3</v>
      </c>
      <c r="G11" t="s">
        <v>4</v>
      </c>
      <c r="H11" t="s">
        <v>117</v>
      </c>
      <c r="I11" s="1">
        <v>44925</v>
      </c>
      <c r="J11" s="1">
        <v>44926</v>
      </c>
      <c r="K11" s="1">
        <v>45016</v>
      </c>
      <c r="L11" s="1">
        <v>45016</v>
      </c>
      <c r="M11" s="2">
        <v>634289.99</v>
      </c>
      <c r="N11" s="39">
        <f t="shared" si="0"/>
        <v>44926</v>
      </c>
      <c r="O11" t="s">
        <v>15</v>
      </c>
      <c r="P11" t="s">
        <v>8</v>
      </c>
      <c r="Q11" s="4">
        <v>2.1999999999999999E-2</v>
      </c>
      <c r="R11" s="1">
        <v>44925</v>
      </c>
      <c r="S11" s="1">
        <v>44926</v>
      </c>
      <c r="T11" s="1">
        <v>45016</v>
      </c>
      <c r="U11" s="1">
        <v>45016</v>
      </c>
      <c r="V11" s="5">
        <f t="shared" si="1"/>
        <v>0.24657534246575341</v>
      </c>
      <c r="W11">
        <f t="shared" si="2"/>
        <v>90</v>
      </c>
      <c r="X11" s="6">
        <v>0</v>
      </c>
      <c r="Y11" s="6">
        <v>0</v>
      </c>
      <c r="Z11" s="6">
        <v>-3380.7656467000002</v>
      </c>
      <c r="AA11" s="6">
        <v>-3380.7656467000002</v>
      </c>
      <c r="AB11">
        <v>0</v>
      </c>
      <c r="AC11">
        <v>0</v>
      </c>
      <c r="AD11" s="7">
        <v>634289.99</v>
      </c>
      <c r="AE11" s="4">
        <v>2.1320000000000002E-2</v>
      </c>
      <c r="AF11" s="8">
        <v>2.1999999999999999E-2</v>
      </c>
      <c r="AG11" s="6">
        <v>0</v>
      </c>
      <c r="AH11" s="6">
        <v>-3488.5949449999998</v>
      </c>
      <c r="AI11" s="9">
        <v>-6869.3605917000004</v>
      </c>
      <c r="AJ11" t="s">
        <v>6</v>
      </c>
      <c r="AK11">
        <f>VLOOKUP(I11,$AR$2:$AS$603,2,FALSE)</f>
        <v>2.1320000000000001</v>
      </c>
      <c r="AL11" s="8">
        <f>AK11/100+$AT$1</f>
        <v>3.1320000000000001E-2</v>
      </c>
      <c r="AM11" s="35">
        <f>AK11/100-$AT$1</f>
        <v>1.1320000000000002E-2</v>
      </c>
      <c r="AN11" s="4">
        <f>IF(AND(RIGHT(O11,3)="Max",AM11&lt;0%),0%,AM11)</f>
        <v>1.1320000000000002E-2</v>
      </c>
      <c r="AO11" s="45">
        <f>-(((AL11+AF11)*AD11*V11))</f>
        <v>-8339.2624767452053</v>
      </c>
      <c r="AP11" s="45">
        <f t="shared" si="8"/>
        <v>-6775.2597616767116</v>
      </c>
      <c r="AQ11" s="45">
        <f>-(((AN11+AF11)*AD11*V11))</f>
        <v>-5211.2570466082188</v>
      </c>
      <c r="AR11" s="31">
        <v>44575</v>
      </c>
      <c r="AS11" s="32">
        <v>-0.56799999999999995</v>
      </c>
      <c r="AW11" s="10"/>
      <c r="BX11" s="1"/>
      <c r="CF11" s="11"/>
      <c r="CG11" s="11"/>
    </row>
    <row r="12" spans="1:86" ht="15" customHeight="1" x14ac:dyDescent="0.25">
      <c r="A12">
        <v>35470</v>
      </c>
      <c r="B12" t="s">
        <v>136</v>
      </c>
      <c r="C12" t="s">
        <v>137</v>
      </c>
      <c r="D12">
        <v>11205</v>
      </c>
      <c r="E12" t="s">
        <v>55</v>
      </c>
      <c r="F12" t="s">
        <v>3</v>
      </c>
      <c r="G12" t="s">
        <v>4</v>
      </c>
      <c r="H12" t="s">
        <v>114</v>
      </c>
      <c r="I12" s="1">
        <v>44925</v>
      </c>
      <c r="J12" s="1">
        <v>44925</v>
      </c>
      <c r="K12" s="1">
        <v>45015</v>
      </c>
      <c r="L12" s="1">
        <v>45015</v>
      </c>
      <c r="M12" s="2">
        <v>2665597.5499999998</v>
      </c>
      <c r="N12" s="39">
        <f t="shared" si="0"/>
        <v>44926</v>
      </c>
      <c r="O12">
        <v>0</v>
      </c>
      <c r="P12" t="s">
        <v>109</v>
      </c>
      <c r="Q12" s="4">
        <v>1.32E-2</v>
      </c>
      <c r="R12" s="1">
        <v>44925</v>
      </c>
      <c r="S12" s="1">
        <v>44925</v>
      </c>
      <c r="T12" s="1">
        <v>45015</v>
      </c>
      <c r="U12" s="1">
        <v>45015</v>
      </c>
      <c r="V12" s="5">
        <f t="shared" si="1"/>
        <v>0.24383561643835616</v>
      </c>
      <c r="W12">
        <f t="shared" si="2"/>
        <v>89</v>
      </c>
      <c r="X12" s="6">
        <v>0</v>
      </c>
      <c r="Y12" s="6">
        <v>0</v>
      </c>
      <c r="Z12" s="6">
        <v>0</v>
      </c>
      <c r="AA12" s="6">
        <v>0</v>
      </c>
      <c r="AB12">
        <v>0</v>
      </c>
      <c r="AC12">
        <v>0</v>
      </c>
      <c r="AD12" s="7">
        <v>2665597.5499999998</v>
      </c>
      <c r="AE12" s="4">
        <v>0</v>
      </c>
      <c r="AF12" s="8">
        <v>1.32E-2</v>
      </c>
      <c r="AG12" s="6">
        <v>0</v>
      </c>
      <c r="AH12" s="6">
        <v>-8796.4719150000001</v>
      </c>
      <c r="AI12" s="9">
        <v>-8796.4719150000001</v>
      </c>
      <c r="AJ12" t="s">
        <v>6</v>
      </c>
      <c r="AO12"/>
      <c r="AP12" s="2">
        <f t="shared" si="8"/>
        <v>-8579.5726075068487</v>
      </c>
      <c r="AQ12"/>
      <c r="AR12" s="31">
        <v>44578</v>
      </c>
      <c r="AS12" s="32">
        <v>-0.56000000000000005</v>
      </c>
      <c r="AW12" s="10"/>
      <c r="BX12" s="1"/>
      <c r="CF12" s="11"/>
      <c r="CG12" s="11"/>
    </row>
    <row r="13" spans="1:86" ht="15" customHeight="1" x14ac:dyDescent="0.25">
      <c r="A13">
        <v>37819</v>
      </c>
      <c r="B13" t="s">
        <v>168</v>
      </c>
      <c r="C13" t="s">
        <v>169</v>
      </c>
      <c r="D13">
        <v>11277</v>
      </c>
      <c r="E13" t="s">
        <v>127</v>
      </c>
      <c r="F13" t="s">
        <v>3</v>
      </c>
      <c r="G13" t="s">
        <v>4</v>
      </c>
      <c r="H13" t="s">
        <v>170</v>
      </c>
      <c r="I13" s="1"/>
      <c r="J13" s="1">
        <f>B1</f>
        <v>44926</v>
      </c>
      <c r="K13" s="1">
        <v>45033</v>
      </c>
      <c r="L13" s="1">
        <v>45033</v>
      </c>
      <c r="M13" s="2">
        <v>40000000</v>
      </c>
      <c r="N13" s="39">
        <f t="shared" si="0"/>
        <v>44926</v>
      </c>
      <c r="O13">
        <v>2.5100000000000001E-2</v>
      </c>
      <c r="P13" t="s">
        <v>8</v>
      </c>
      <c r="Q13" s="4"/>
      <c r="R13" s="1">
        <v>45033</v>
      </c>
      <c r="S13" s="1">
        <v>44668</v>
      </c>
      <c r="T13" s="1">
        <v>45033</v>
      </c>
      <c r="U13" s="1">
        <v>45033</v>
      </c>
      <c r="V13" s="5">
        <f t="shared" si="1"/>
        <v>0.29315068493150687</v>
      </c>
      <c r="W13">
        <f t="shared" si="2"/>
        <v>107</v>
      </c>
      <c r="X13" s="6">
        <v>0</v>
      </c>
      <c r="Y13" s="6">
        <v>0</v>
      </c>
      <c r="Z13" s="6">
        <v>-1017944.4444444444</v>
      </c>
      <c r="AA13" s="6">
        <v>-1017944.4444444444</v>
      </c>
      <c r="AB13">
        <v>0</v>
      </c>
      <c r="AC13">
        <v>0</v>
      </c>
      <c r="AD13" s="7">
        <v>40000000</v>
      </c>
      <c r="AE13" s="4">
        <v>2.5100000000000001E-2</v>
      </c>
      <c r="AF13" s="8">
        <v>0</v>
      </c>
      <c r="AG13" s="6">
        <v>0</v>
      </c>
      <c r="AH13" s="6">
        <v>0</v>
      </c>
      <c r="AI13" s="9">
        <v>-1017944.4444444444</v>
      </c>
      <c r="AJ13" t="s">
        <v>6</v>
      </c>
      <c r="AO13" s="9">
        <f>AP13</f>
        <v>-294323.28767123289</v>
      </c>
      <c r="AP13" s="2">
        <f t="shared" si="8"/>
        <v>-294323.28767123289</v>
      </c>
      <c r="AQ13" s="9">
        <f>AP13</f>
        <v>-294323.28767123289</v>
      </c>
      <c r="AR13" s="31">
        <v>44579</v>
      </c>
      <c r="AS13" s="32">
        <v>-0.55800000000000005</v>
      </c>
      <c r="AW13" s="10"/>
      <c r="BX13" s="1"/>
      <c r="CF13" s="11"/>
      <c r="CG13" s="11"/>
    </row>
    <row r="14" spans="1:86" ht="15" customHeight="1" x14ac:dyDescent="0.25">
      <c r="A14">
        <v>38462</v>
      </c>
      <c r="B14" t="s">
        <v>171</v>
      </c>
      <c r="C14" t="s">
        <v>172</v>
      </c>
      <c r="D14">
        <v>11285</v>
      </c>
      <c r="E14" t="s">
        <v>2</v>
      </c>
      <c r="F14" t="s">
        <v>3</v>
      </c>
      <c r="G14" t="s">
        <v>4</v>
      </c>
      <c r="H14" t="s">
        <v>173</v>
      </c>
      <c r="I14" s="1">
        <v>44761</v>
      </c>
      <c r="J14" s="1">
        <v>44763</v>
      </c>
      <c r="K14" s="1">
        <v>44949</v>
      </c>
      <c r="L14" s="1">
        <v>44949</v>
      </c>
      <c r="M14" s="2">
        <v>2000000</v>
      </c>
      <c r="N14" s="39">
        <f t="shared" si="0"/>
        <v>44926</v>
      </c>
      <c r="O14" t="s">
        <v>174</v>
      </c>
      <c r="P14" t="s">
        <v>8</v>
      </c>
      <c r="Q14" s="4">
        <v>0.02</v>
      </c>
      <c r="R14" s="1">
        <v>44761</v>
      </c>
      <c r="S14" s="1">
        <v>44763</v>
      </c>
      <c r="T14" s="1">
        <v>44949</v>
      </c>
      <c r="U14" s="1">
        <v>44949</v>
      </c>
      <c r="V14" s="5">
        <f t="shared" si="1"/>
        <v>6.3013698630136991E-2</v>
      </c>
      <c r="W14">
        <f t="shared" si="2"/>
        <v>23</v>
      </c>
      <c r="X14" s="6">
        <v>0</v>
      </c>
      <c r="Y14" s="6">
        <v>0</v>
      </c>
      <c r="Z14" s="6">
        <v>-5518.0000000000009</v>
      </c>
      <c r="AA14" s="6">
        <v>-5518.0000000000009</v>
      </c>
      <c r="AB14">
        <v>0</v>
      </c>
      <c r="AC14">
        <v>0</v>
      </c>
      <c r="AD14" s="7">
        <v>2000000</v>
      </c>
      <c r="AE14" s="4">
        <v>5.3400000000000001E-3</v>
      </c>
      <c r="AF14" s="8">
        <v>0.02</v>
      </c>
      <c r="AG14" s="6">
        <v>0</v>
      </c>
      <c r="AH14" s="6">
        <v>-20666.666666666668</v>
      </c>
      <c r="AI14" s="9">
        <v>-26184.666666666668</v>
      </c>
      <c r="AJ14" t="s">
        <v>6</v>
      </c>
      <c r="AK14">
        <f>VLOOKUP(I14,$AR$2:$AS$603,2,FALSE)</f>
        <v>4.2000000000000003E-2</v>
      </c>
      <c r="AL14" s="8">
        <f>AK14/100+$AT$1</f>
        <v>1.042E-2</v>
      </c>
      <c r="AM14" s="35">
        <f>AK14/100-$AT$1</f>
        <v>-9.58E-3</v>
      </c>
      <c r="AN14" s="4">
        <f>IF(AND(RIGHT(O14,3)="Max",AM14&lt;0%),0%,AM14)</f>
        <v>-9.58E-3</v>
      </c>
      <c r="AO14" s="45">
        <f>-(((AL14+AF14)*AD14*V14))</f>
        <v>-3833.7534246575351</v>
      </c>
      <c r="AP14" s="45">
        <f t="shared" si="8"/>
        <v>-3193.5342465753429</v>
      </c>
      <c r="AQ14" s="45">
        <f>-(((AN14+AF14)*AD14*V14))</f>
        <v>-1313.205479452055</v>
      </c>
      <c r="AR14" s="31">
        <v>44580</v>
      </c>
      <c r="AS14" s="32">
        <v>-0.55700000000000005</v>
      </c>
      <c r="AW14" s="10"/>
      <c r="BX14" s="1"/>
      <c r="CF14" s="11"/>
      <c r="CG14" s="11"/>
    </row>
    <row r="15" spans="1:86" ht="15" customHeight="1" x14ac:dyDescent="0.25">
      <c r="A15">
        <v>38725</v>
      </c>
      <c r="B15" t="s">
        <v>177</v>
      </c>
      <c r="C15" t="s">
        <v>178</v>
      </c>
      <c r="D15">
        <v>11310</v>
      </c>
      <c r="E15" t="s">
        <v>127</v>
      </c>
      <c r="F15" t="s">
        <v>3</v>
      </c>
      <c r="G15" t="s">
        <v>4</v>
      </c>
      <c r="H15" t="s">
        <v>179</v>
      </c>
      <c r="I15" s="1"/>
      <c r="J15" s="1">
        <v>44926</v>
      </c>
      <c r="K15" s="1">
        <v>44957</v>
      </c>
      <c r="L15" s="1">
        <v>44957</v>
      </c>
      <c r="M15" s="2">
        <v>5610210.96</v>
      </c>
      <c r="N15" s="39">
        <f t="shared" si="0"/>
        <v>44926</v>
      </c>
      <c r="O15">
        <v>2.1499999999999998E-2</v>
      </c>
      <c r="P15" t="s">
        <v>109</v>
      </c>
      <c r="Q15" s="4"/>
      <c r="R15" s="1">
        <v>44957</v>
      </c>
      <c r="S15" s="1">
        <v>44926</v>
      </c>
      <c r="T15" s="1">
        <v>44957</v>
      </c>
      <c r="U15" s="1">
        <v>44957</v>
      </c>
      <c r="V15" s="5">
        <f t="shared" si="1"/>
        <v>8.4931506849315067E-2</v>
      </c>
      <c r="W15">
        <f t="shared" si="2"/>
        <v>31</v>
      </c>
      <c r="X15" s="6">
        <v>0</v>
      </c>
      <c r="Y15" s="6">
        <v>0</v>
      </c>
      <c r="Z15" s="6">
        <v>-10051.627969999998</v>
      </c>
      <c r="AA15" s="6">
        <v>-10051.627969999998</v>
      </c>
      <c r="AB15">
        <v>0</v>
      </c>
      <c r="AC15">
        <v>0</v>
      </c>
      <c r="AD15" s="7">
        <v>5610210.96</v>
      </c>
      <c r="AE15" s="4">
        <v>2.1499999999999998E-2</v>
      </c>
      <c r="AF15" s="8">
        <v>0</v>
      </c>
      <c r="AG15" s="6">
        <v>0</v>
      </c>
      <c r="AH15" s="6">
        <v>0</v>
      </c>
      <c r="AI15" s="9">
        <v>-10051.627969999998</v>
      </c>
      <c r="AJ15" t="s">
        <v>6</v>
      </c>
      <c r="AO15" s="9">
        <f t="shared" ref="AO15:AO16" si="10">AP15</f>
        <v>-10244.398917369861</v>
      </c>
      <c r="AP15" s="2">
        <f t="shared" si="8"/>
        <v>-10244.398917369861</v>
      </c>
      <c r="AQ15" s="9">
        <f t="shared" ref="AQ15:AQ16" si="11">AP15</f>
        <v>-10244.398917369861</v>
      </c>
      <c r="AR15" s="31">
        <v>44581</v>
      </c>
      <c r="AS15" s="32">
        <v>-0.55300000000000005</v>
      </c>
      <c r="AW15" s="10"/>
      <c r="BX15" s="1"/>
      <c r="CF15" s="11"/>
      <c r="CG15" s="11"/>
    </row>
    <row r="16" spans="1:86" ht="15" customHeight="1" x14ac:dyDescent="0.25">
      <c r="A16">
        <v>38844</v>
      </c>
      <c r="B16" t="s">
        <v>180</v>
      </c>
      <c r="C16" t="s">
        <v>181</v>
      </c>
      <c r="D16">
        <v>11311</v>
      </c>
      <c r="E16" t="s">
        <v>127</v>
      </c>
      <c r="F16" t="s">
        <v>3</v>
      </c>
      <c r="G16" t="s">
        <v>4</v>
      </c>
      <c r="H16" t="s">
        <v>179</v>
      </c>
      <c r="I16" s="1"/>
      <c r="J16" s="1">
        <v>44925</v>
      </c>
      <c r="K16" s="1">
        <v>44956</v>
      </c>
      <c r="L16" s="1">
        <v>44956</v>
      </c>
      <c r="M16" s="2">
        <v>3715106.78</v>
      </c>
      <c r="N16" s="39">
        <f t="shared" si="0"/>
        <v>44926</v>
      </c>
      <c r="O16">
        <v>2.5499999999999998E-2</v>
      </c>
      <c r="P16" t="s">
        <v>109</v>
      </c>
      <c r="Q16" s="4"/>
      <c r="R16" s="1">
        <v>44956</v>
      </c>
      <c r="S16" s="1">
        <v>44925</v>
      </c>
      <c r="T16" s="1">
        <v>44956</v>
      </c>
      <c r="U16" s="1">
        <v>44956</v>
      </c>
      <c r="V16" s="5">
        <f t="shared" si="1"/>
        <v>8.2191780821917804E-2</v>
      </c>
      <c r="W16">
        <f t="shared" si="2"/>
        <v>30</v>
      </c>
      <c r="X16" s="6">
        <v>0</v>
      </c>
      <c r="Y16" s="6">
        <v>0</v>
      </c>
      <c r="Z16" s="6">
        <v>-7894.6019074999986</v>
      </c>
      <c r="AA16" s="6">
        <v>-7894.6019074999986</v>
      </c>
      <c r="AB16">
        <v>0</v>
      </c>
      <c r="AC16">
        <v>0</v>
      </c>
      <c r="AD16" s="7">
        <v>3715106.78</v>
      </c>
      <c r="AE16" s="4">
        <v>2.5499999999999998E-2</v>
      </c>
      <c r="AF16" s="8">
        <v>0</v>
      </c>
      <c r="AG16" s="6">
        <v>0</v>
      </c>
      <c r="AH16" s="6">
        <v>0</v>
      </c>
      <c r="AI16" s="9">
        <v>-7894.6019074999986</v>
      </c>
      <c r="AJ16" t="s">
        <v>6</v>
      </c>
      <c r="AO16" s="9">
        <f t="shared" si="10"/>
        <v>-7786.4566758904093</v>
      </c>
      <c r="AP16" s="2">
        <f t="shared" si="8"/>
        <v>-7786.4566758904093</v>
      </c>
      <c r="AQ16" s="9">
        <f t="shared" si="11"/>
        <v>-7786.4566758904093</v>
      </c>
      <c r="AR16" s="31">
        <v>44582</v>
      </c>
      <c r="AS16" s="32">
        <v>-0.55200000000000005</v>
      </c>
      <c r="AW16" s="10"/>
      <c r="BX16" s="1"/>
      <c r="CF16" s="11"/>
      <c r="CG16" s="11"/>
    </row>
    <row r="17" spans="1:85" ht="15" customHeight="1" x14ac:dyDescent="0.25">
      <c r="A17">
        <v>42891</v>
      </c>
      <c r="B17" t="s">
        <v>184</v>
      </c>
      <c r="C17" t="s">
        <v>185</v>
      </c>
      <c r="D17">
        <v>11351</v>
      </c>
      <c r="E17" t="s">
        <v>2</v>
      </c>
      <c r="F17" t="s">
        <v>3</v>
      </c>
      <c r="G17" t="s">
        <v>4</v>
      </c>
      <c r="H17" t="s">
        <v>95</v>
      </c>
      <c r="I17" s="1">
        <v>44743</v>
      </c>
      <c r="J17" s="1">
        <v>44747</v>
      </c>
      <c r="K17" s="1">
        <v>44931</v>
      </c>
      <c r="L17" s="1">
        <v>44931</v>
      </c>
      <c r="M17" s="2">
        <v>79500000</v>
      </c>
      <c r="N17" s="39">
        <f t="shared" si="0"/>
        <v>44926</v>
      </c>
      <c r="O17" t="s">
        <v>174</v>
      </c>
      <c r="P17" t="s">
        <v>8</v>
      </c>
      <c r="Q17" s="4">
        <v>1.7000000000000001E-2</v>
      </c>
      <c r="R17" s="1">
        <v>44743</v>
      </c>
      <c r="S17" s="1">
        <v>44747</v>
      </c>
      <c r="T17" s="1">
        <v>44931</v>
      </c>
      <c r="U17" s="1">
        <v>44931</v>
      </c>
      <c r="V17" s="5">
        <f t="shared" si="1"/>
        <v>1.3698630136986301E-2</v>
      </c>
      <c r="W17">
        <f t="shared" si="2"/>
        <v>5</v>
      </c>
      <c r="X17" s="6">
        <v>0</v>
      </c>
      <c r="Y17" s="6">
        <v>0</v>
      </c>
      <c r="Z17" s="6">
        <v>-96707.333333333314</v>
      </c>
      <c r="AA17" s="6">
        <v>-96707.333333333314</v>
      </c>
      <c r="AB17">
        <v>0</v>
      </c>
      <c r="AC17">
        <v>0</v>
      </c>
      <c r="AD17" s="7">
        <v>79500000</v>
      </c>
      <c r="AE17" s="4">
        <v>2.3799999999999997E-3</v>
      </c>
      <c r="AF17" s="8">
        <v>1.7000000000000001E-2</v>
      </c>
      <c r="AG17" s="6">
        <v>0</v>
      </c>
      <c r="AH17" s="6">
        <v>-690766.66666666663</v>
      </c>
      <c r="AI17" s="9">
        <v>-787474</v>
      </c>
      <c r="AJ17" t="s">
        <v>6</v>
      </c>
      <c r="AK17">
        <f>VLOOKUP(I17,$AR$2:$AS$603,2,FALSE)</f>
        <v>-0.17599999999999999</v>
      </c>
      <c r="AL17" s="8">
        <f>AK17/100+$AT$1</f>
        <v>8.2400000000000008E-3</v>
      </c>
      <c r="AM17" s="35">
        <f>AK17/100-$AT$1</f>
        <v>-1.176E-2</v>
      </c>
      <c r="AN17" s="4">
        <f>IF(AND(RIGHT(O17,3)="Max",AM17&lt;0%),0%,AM17)</f>
        <v>-1.176E-2</v>
      </c>
      <c r="AO17" s="45">
        <f>-(((AL17+AF17)*AD17*V17))</f>
        <v>-27487.397260273974</v>
      </c>
      <c r="AP17" s="45">
        <f t="shared" si="8"/>
        <v>-21105.616438356163</v>
      </c>
      <c r="AQ17" s="45">
        <f>-(((AN17+AF17)*AD17*V17))</f>
        <v>-5706.5753424657551</v>
      </c>
      <c r="AR17" s="31">
        <v>44585</v>
      </c>
      <c r="AS17" s="32">
        <v>-0.54300000000000004</v>
      </c>
      <c r="AW17" s="10"/>
      <c r="BX17" s="1"/>
      <c r="CF17" s="11"/>
      <c r="CG17" s="11"/>
    </row>
    <row r="18" spans="1:85" ht="15" customHeight="1" x14ac:dyDescent="0.25">
      <c r="A18">
        <v>79</v>
      </c>
      <c r="B18" t="s">
        <v>186</v>
      </c>
      <c r="C18" t="s">
        <v>187</v>
      </c>
      <c r="D18">
        <v>11354</v>
      </c>
      <c r="E18" t="s">
        <v>127</v>
      </c>
      <c r="F18" t="s">
        <v>3</v>
      </c>
      <c r="G18" t="s">
        <v>4</v>
      </c>
      <c r="H18" t="s">
        <v>188</v>
      </c>
      <c r="I18" s="1"/>
      <c r="J18" s="1">
        <v>44925</v>
      </c>
      <c r="K18" s="1">
        <v>44956</v>
      </c>
      <c r="L18" s="1">
        <v>44956</v>
      </c>
      <c r="M18" s="2">
        <v>1665243.22</v>
      </c>
      <c r="N18" s="39">
        <f t="shared" si="0"/>
        <v>44926</v>
      </c>
      <c r="O18">
        <v>1.7500000000000002E-2</v>
      </c>
      <c r="P18" t="s">
        <v>109</v>
      </c>
      <c r="Q18" s="4"/>
      <c r="R18" s="1">
        <v>44956</v>
      </c>
      <c r="S18" s="1">
        <v>44925</v>
      </c>
      <c r="T18" s="1">
        <v>44956</v>
      </c>
      <c r="U18" s="1">
        <v>44956</v>
      </c>
      <c r="V18" s="5">
        <f t="shared" si="1"/>
        <v>8.2191780821917804E-2</v>
      </c>
      <c r="W18">
        <f t="shared" si="2"/>
        <v>30</v>
      </c>
      <c r="X18" s="6">
        <v>0</v>
      </c>
      <c r="Y18" s="6">
        <v>0</v>
      </c>
      <c r="Z18" s="6">
        <v>-2428.4796958333336</v>
      </c>
      <c r="AA18" s="6">
        <v>-2428.4796958333336</v>
      </c>
      <c r="AB18">
        <v>0</v>
      </c>
      <c r="AC18">
        <v>0</v>
      </c>
      <c r="AD18" s="7">
        <v>1665243.22</v>
      </c>
      <c r="AE18" s="4">
        <v>1.7500000000000002E-2</v>
      </c>
      <c r="AF18" s="8">
        <v>0</v>
      </c>
      <c r="AG18" s="6">
        <v>0</v>
      </c>
      <c r="AH18" s="6">
        <v>0</v>
      </c>
      <c r="AI18" s="9">
        <v>-2428.4796958333336</v>
      </c>
      <c r="AJ18" t="s">
        <v>6</v>
      </c>
      <c r="AO18" s="9">
        <f t="shared" ref="AO18:AO19" si="12">AP18</f>
        <v>-2395.2128506849317</v>
      </c>
      <c r="AP18" s="2">
        <f t="shared" si="8"/>
        <v>-2395.2128506849317</v>
      </c>
      <c r="AQ18" s="9">
        <f t="shared" ref="AQ18:AQ19" si="13">AP18</f>
        <v>-2395.2128506849317</v>
      </c>
      <c r="AR18" s="31">
        <v>44586</v>
      </c>
      <c r="AS18" s="32">
        <v>-0.54800000000000004</v>
      </c>
      <c r="AW18" s="10"/>
      <c r="BX18" s="1"/>
      <c r="CF18" s="11"/>
      <c r="CG18" s="11"/>
    </row>
    <row r="19" spans="1:85" ht="15" customHeight="1" x14ac:dyDescent="0.25">
      <c r="A19">
        <v>379</v>
      </c>
      <c r="B19" t="s">
        <v>189</v>
      </c>
      <c r="C19" t="s">
        <v>190</v>
      </c>
      <c r="D19">
        <v>11355</v>
      </c>
      <c r="E19" t="s">
        <v>127</v>
      </c>
      <c r="F19" t="s">
        <v>3</v>
      </c>
      <c r="G19" t="s">
        <v>4</v>
      </c>
      <c r="H19" t="s">
        <v>188</v>
      </c>
      <c r="I19" s="1"/>
      <c r="J19" s="1">
        <v>44925</v>
      </c>
      <c r="K19" s="1">
        <v>44956</v>
      </c>
      <c r="L19" s="1">
        <v>44956</v>
      </c>
      <c r="M19" s="2">
        <v>1665243.22</v>
      </c>
      <c r="N19" s="39">
        <f t="shared" si="0"/>
        <v>44926</v>
      </c>
      <c r="O19">
        <v>1.7500000000000002E-2</v>
      </c>
      <c r="P19" t="s">
        <v>109</v>
      </c>
      <c r="Q19" s="4"/>
      <c r="R19" s="1">
        <v>44956</v>
      </c>
      <c r="S19" s="1">
        <v>44925</v>
      </c>
      <c r="T19" s="1">
        <v>44956</v>
      </c>
      <c r="U19" s="1">
        <v>44956</v>
      </c>
      <c r="V19" s="5">
        <f t="shared" si="1"/>
        <v>8.2191780821917804E-2</v>
      </c>
      <c r="W19">
        <f t="shared" si="2"/>
        <v>30</v>
      </c>
      <c r="X19" s="6">
        <v>0</v>
      </c>
      <c r="Y19" s="6">
        <v>0</v>
      </c>
      <c r="Z19" s="6">
        <v>-2428.4796958333336</v>
      </c>
      <c r="AA19" s="6">
        <v>-2428.4796958333336</v>
      </c>
      <c r="AB19">
        <v>0</v>
      </c>
      <c r="AC19">
        <v>0</v>
      </c>
      <c r="AD19" s="7">
        <v>1665243.22</v>
      </c>
      <c r="AE19" s="4">
        <v>1.7500000000000002E-2</v>
      </c>
      <c r="AF19" s="8">
        <v>0</v>
      </c>
      <c r="AG19" s="6">
        <v>0</v>
      </c>
      <c r="AH19" s="6">
        <v>0</v>
      </c>
      <c r="AI19" s="9">
        <v>-2428.4796958333336</v>
      </c>
      <c r="AJ19" t="s">
        <v>6</v>
      </c>
      <c r="AO19" s="9">
        <f t="shared" si="12"/>
        <v>-2395.2128506849317</v>
      </c>
      <c r="AP19" s="2">
        <f t="shared" si="8"/>
        <v>-2395.2128506849317</v>
      </c>
      <c r="AQ19" s="9">
        <f t="shared" si="13"/>
        <v>-2395.2128506849317</v>
      </c>
      <c r="AR19" s="31">
        <v>44587</v>
      </c>
      <c r="AS19" s="32">
        <v>-0.55400000000000005</v>
      </c>
      <c r="AW19" s="10"/>
      <c r="BX19" s="1"/>
      <c r="CF19" s="11"/>
      <c r="CG19" s="11"/>
    </row>
    <row r="20" spans="1:85" ht="15" customHeight="1" x14ac:dyDescent="0.25">
      <c r="A20">
        <v>501</v>
      </c>
      <c r="B20" t="s">
        <v>194</v>
      </c>
      <c r="C20" t="s">
        <v>195</v>
      </c>
      <c r="D20">
        <v>11373</v>
      </c>
      <c r="E20" t="s">
        <v>2</v>
      </c>
      <c r="F20" t="s">
        <v>3</v>
      </c>
      <c r="G20" t="s">
        <v>4</v>
      </c>
      <c r="H20" t="s">
        <v>196</v>
      </c>
      <c r="I20" s="1">
        <v>44924</v>
      </c>
      <c r="J20" s="1">
        <v>44926</v>
      </c>
      <c r="K20" s="1">
        <v>44957</v>
      </c>
      <c r="L20" s="1">
        <v>44957</v>
      </c>
      <c r="M20" s="2">
        <v>612000</v>
      </c>
      <c r="N20" s="39">
        <f t="shared" si="0"/>
        <v>44926</v>
      </c>
      <c r="O20" s="8" t="s">
        <v>7</v>
      </c>
      <c r="P20" t="s">
        <v>8</v>
      </c>
      <c r="Q20" s="4">
        <v>1.95E-2</v>
      </c>
      <c r="R20" s="1">
        <v>44924</v>
      </c>
      <c r="S20" s="1">
        <v>44926</v>
      </c>
      <c r="T20" s="1">
        <v>44957</v>
      </c>
      <c r="U20" s="1">
        <v>44957</v>
      </c>
      <c r="V20" s="5">
        <f t="shared" si="1"/>
        <v>8.4931506849315067E-2</v>
      </c>
      <c r="W20">
        <f t="shared" si="2"/>
        <v>31</v>
      </c>
      <c r="X20" s="6">
        <v>0</v>
      </c>
      <c r="Y20" s="6">
        <v>0</v>
      </c>
      <c r="Z20" s="6">
        <v>-1150.9680000000001</v>
      </c>
      <c r="AA20" s="6">
        <v>-1150.9680000000001</v>
      </c>
      <c r="AB20">
        <v>0</v>
      </c>
      <c r="AC20">
        <v>0</v>
      </c>
      <c r="AD20" s="7">
        <v>612000</v>
      </c>
      <c r="AE20" s="4">
        <v>2.1840000000000002E-2</v>
      </c>
      <c r="AF20" s="8">
        <v>1.95E-2</v>
      </c>
      <c r="AG20" s="6">
        <v>0</v>
      </c>
      <c r="AH20" s="6">
        <v>-1027.6500000000001</v>
      </c>
      <c r="AI20" s="9">
        <v>-2178.6180000000004</v>
      </c>
      <c r="AJ20" t="s">
        <v>6</v>
      </c>
      <c r="AK20">
        <f t="shared" ref="AK20:AK22" si="14">VLOOKUP(I20,$AR$2:$AS$603,2,FALSE)</f>
        <v>2.1840000000000002</v>
      </c>
      <c r="AL20" s="8">
        <f t="shared" ref="AL20:AL22" si="15">AK20/100+$AT$1</f>
        <v>3.184E-2</v>
      </c>
      <c r="AM20" s="35">
        <f t="shared" ref="AM20:AM22" si="16">AK20/100-$AT$1</f>
        <v>1.1840000000000002E-2</v>
      </c>
      <c r="AN20" s="4">
        <f t="shared" ref="AN20:AN22" si="17">IF(AND(RIGHT(O20,3)="Max",AM20&lt;0%),0%,AM20)</f>
        <v>1.1840000000000002E-2</v>
      </c>
      <c r="AO20" s="45">
        <f t="shared" ref="AO20:AO22" si="18">-(((AL20+AF20)*AD20*V20))</f>
        <v>-2668.554739726027</v>
      </c>
      <c r="AP20" s="45">
        <f t="shared" si="8"/>
        <v>-2148.7739178082193</v>
      </c>
      <c r="AQ20" s="45">
        <f t="shared" ref="AQ20:AQ22" si="19">-(((AN20+AF20)*AD20*V20))</f>
        <v>-1628.9930958904108</v>
      </c>
      <c r="AR20" s="31">
        <v>44588</v>
      </c>
      <c r="AS20" s="32">
        <v>-0.54700000000000004</v>
      </c>
      <c r="AW20" s="10"/>
      <c r="BX20" s="1"/>
      <c r="CF20" s="11"/>
      <c r="CG20" s="11"/>
    </row>
    <row r="21" spans="1:85" ht="15" customHeight="1" x14ac:dyDescent="0.25">
      <c r="A21">
        <v>533</v>
      </c>
      <c r="B21" t="s">
        <v>197</v>
      </c>
      <c r="C21" t="s">
        <v>198</v>
      </c>
      <c r="D21">
        <v>11374</v>
      </c>
      <c r="E21" t="s">
        <v>2</v>
      </c>
      <c r="F21" t="s">
        <v>3</v>
      </c>
      <c r="G21" t="s">
        <v>4</v>
      </c>
      <c r="H21" t="s">
        <v>196</v>
      </c>
      <c r="I21" s="1">
        <v>44924</v>
      </c>
      <c r="J21" s="1">
        <v>44926</v>
      </c>
      <c r="K21" s="1">
        <v>45016</v>
      </c>
      <c r="L21" s="1">
        <v>45016</v>
      </c>
      <c r="M21" s="2">
        <v>1783773</v>
      </c>
      <c r="N21" s="39">
        <f t="shared" si="0"/>
        <v>44926</v>
      </c>
      <c r="O21" t="s">
        <v>7</v>
      </c>
      <c r="P21" t="s">
        <v>8</v>
      </c>
      <c r="Q21" s="4">
        <v>1.95E-2</v>
      </c>
      <c r="R21" s="1">
        <v>44924</v>
      </c>
      <c r="S21" s="1">
        <v>44926</v>
      </c>
      <c r="T21" s="1">
        <v>45016</v>
      </c>
      <c r="U21" s="1">
        <v>45016</v>
      </c>
      <c r="V21" s="5">
        <f t="shared" si="1"/>
        <v>0.24657534246575341</v>
      </c>
      <c r="W21">
        <f t="shared" si="2"/>
        <v>90</v>
      </c>
      <c r="X21" s="6">
        <v>0</v>
      </c>
      <c r="Y21" s="6">
        <v>0</v>
      </c>
      <c r="Z21" s="6">
        <v>-9739.4005800000014</v>
      </c>
      <c r="AA21" s="6">
        <v>-9739.4005800000014</v>
      </c>
      <c r="AB21">
        <v>0</v>
      </c>
      <c r="AC21">
        <v>0</v>
      </c>
      <c r="AD21" s="7">
        <v>1783773</v>
      </c>
      <c r="AE21" s="4">
        <v>2.1840000000000002E-2</v>
      </c>
      <c r="AF21" s="8">
        <v>1.95E-2</v>
      </c>
      <c r="AG21" s="6">
        <v>0</v>
      </c>
      <c r="AH21" s="6">
        <v>-8695.8933749999997</v>
      </c>
      <c r="AI21" s="9">
        <v>-18435.293955000001</v>
      </c>
      <c r="AJ21" t="s">
        <v>6</v>
      </c>
      <c r="AK21">
        <f t="shared" si="14"/>
        <v>2.1840000000000002</v>
      </c>
      <c r="AL21" s="8">
        <f t="shared" si="15"/>
        <v>3.184E-2</v>
      </c>
      <c r="AM21" s="35">
        <f t="shared" si="16"/>
        <v>1.1840000000000002E-2</v>
      </c>
      <c r="AN21" s="4">
        <f t="shared" si="17"/>
        <v>1.1840000000000002E-2</v>
      </c>
      <c r="AO21" s="45">
        <f t="shared" si="18"/>
        <v>-22581.100065205479</v>
      </c>
      <c r="AP21" s="45">
        <f t="shared" si="8"/>
        <v>-18182.755681643837</v>
      </c>
      <c r="AQ21" s="45">
        <f t="shared" si="19"/>
        <v>-13784.411298082192</v>
      </c>
      <c r="AR21" s="31">
        <v>44589</v>
      </c>
      <c r="AS21" s="32">
        <v>-0.55000000000000004</v>
      </c>
      <c r="AW21" s="10"/>
      <c r="BX21" s="1"/>
      <c r="CF21" s="11"/>
      <c r="CG21" s="11"/>
    </row>
    <row r="22" spans="1:85" ht="15" customHeight="1" x14ac:dyDescent="0.25">
      <c r="A22">
        <v>1045</v>
      </c>
      <c r="B22" t="s">
        <v>205</v>
      </c>
      <c r="C22" t="s">
        <v>206</v>
      </c>
      <c r="D22">
        <v>11391</v>
      </c>
      <c r="E22" t="s">
        <v>2</v>
      </c>
      <c r="F22" t="s">
        <v>3</v>
      </c>
      <c r="G22" t="s">
        <v>4</v>
      </c>
      <c r="H22" t="s">
        <v>207</v>
      </c>
      <c r="I22" s="1">
        <v>44902</v>
      </c>
      <c r="J22" s="1">
        <v>44904</v>
      </c>
      <c r="K22" s="1">
        <v>44994</v>
      </c>
      <c r="L22" s="1">
        <v>44994</v>
      </c>
      <c r="M22" s="2">
        <v>10144920.23</v>
      </c>
      <c r="N22" s="39">
        <f t="shared" si="0"/>
        <v>44926</v>
      </c>
      <c r="O22" t="s">
        <v>7</v>
      </c>
      <c r="P22" t="s">
        <v>8</v>
      </c>
      <c r="Q22" s="4">
        <v>2.1000000000000001E-2</v>
      </c>
      <c r="R22" s="1">
        <v>44902</v>
      </c>
      <c r="S22" s="1">
        <v>44904</v>
      </c>
      <c r="T22" s="1">
        <v>44994</v>
      </c>
      <c r="U22" s="1">
        <v>44994</v>
      </c>
      <c r="V22" s="5">
        <f t="shared" si="1"/>
        <v>0.18630136986301371</v>
      </c>
      <c r="W22">
        <f t="shared" si="2"/>
        <v>68</v>
      </c>
      <c r="X22" s="6">
        <v>0</v>
      </c>
      <c r="Y22" s="6">
        <v>0</v>
      </c>
      <c r="Z22" s="6">
        <v>-50141.268236775002</v>
      </c>
      <c r="AA22" s="6">
        <v>-50141.268236775002</v>
      </c>
      <c r="AB22">
        <v>0</v>
      </c>
      <c r="AC22">
        <v>0</v>
      </c>
      <c r="AD22" s="7">
        <v>10144920.23</v>
      </c>
      <c r="AE22" s="4">
        <v>1.9769999999999999E-2</v>
      </c>
      <c r="AF22" s="8">
        <v>2.1000000000000001E-2</v>
      </c>
      <c r="AG22" s="6">
        <v>0</v>
      </c>
      <c r="AH22" s="6">
        <v>-53260.831207500007</v>
      </c>
      <c r="AI22" s="9">
        <v>-103402.09944427501</v>
      </c>
      <c r="AJ22" t="s">
        <v>6</v>
      </c>
      <c r="AK22">
        <f t="shared" si="14"/>
        <v>1.9770000000000001</v>
      </c>
      <c r="AL22" s="8">
        <f t="shared" si="15"/>
        <v>2.9769999999999998E-2</v>
      </c>
      <c r="AM22" s="35">
        <f t="shared" si="16"/>
        <v>9.7699999999999992E-3</v>
      </c>
      <c r="AN22" s="4">
        <f t="shared" si="17"/>
        <v>9.7699999999999992E-3</v>
      </c>
      <c r="AO22" s="45">
        <f t="shared" si="18"/>
        <v>-95955.936452720009</v>
      </c>
      <c r="AP22" s="45">
        <f t="shared" si="8"/>
        <v>-77055.811092720018</v>
      </c>
      <c r="AQ22" s="45">
        <f t="shared" si="19"/>
        <v>-58155.685732719998</v>
      </c>
      <c r="AR22" s="31">
        <v>44592</v>
      </c>
      <c r="AS22" s="32">
        <v>-0.55200000000000005</v>
      </c>
      <c r="AW22" s="10"/>
      <c r="BX22" s="1"/>
      <c r="CF22" s="11"/>
      <c r="CG22" s="11"/>
    </row>
    <row r="23" spans="1:85" ht="15" customHeight="1" x14ac:dyDescent="0.25">
      <c r="A23">
        <v>2207</v>
      </c>
      <c r="B23" t="s">
        <v>214</v>
      </c>
      <c r="C23" t="s">
        <v>215</v>
      </c>
      <c r="D23">
        <v>11396</v>
      </c>
      <c r="E23" t="s">
        <v>127</v>
      </c>
      <c r="F23" t="s">
        <v>3</v>
      </c>
      <c r="G23" t="s">
        <v>4</v>
      </c>
      <c r="H23" t="s">
        <v>188</v>
      </c>
      <c r="I23" s="1"/>
      <c r="J23" s="1">
        <v>44926</v>
      </c>
      <c r="K23" s="1">
        <v>44957</v>
      </c>
      <c r="L23" s="1">
        <v>44957</v>
      </c>
      <c r="M23" s="2">
        <v>23941604.199999999</v>
      </c>
      <c r="N23" s="39">
        <f t="shared" si="0"/>
        <v>44926</v>
      </c>
      <c r="O23" s="12">
        <v>1.7999999999999999E-2</v>
      </c>
      <c r="P23" t="s">
        <v>109</v>
      </c>
      <c r="Q23" s="4"/>
      <c r="R23" s="1">
        <v>44957</v>
      </c>
      <c r="S23" s="1">
        <v>44926</v>
      </c>
      <c r="T23" s="1">
        <v>44957</v>
      </c>
      <c r="U23" s="1">
        <v>44957</v>
      </c>
      <c r="V23" s="5">
        <f t="shared" si="1"/>
        <v>8.4931506849315067E-2</v>
      </c>
      <c r="W23">
        <f t="shared" si="2"/>
        <v>31</v>
      </c>
      <c r="X23" s="6">
        <v>0</v>
      </c>
      <c r="Y23" s="6">
        <v>0</v>
      </c>
      <c r="Z23" s="6">
        <v>-35912.406299999995</v>
      </c>
      <c r="AA23" s="6">
        <v>-35912.406299999995</v>
      </c>
      <c r="AB23">
        <v>0</v>
      </c>
      <c r="AC23">
        <v>0</v>
      </c>
      <c r="AD23" s="7">
        <v>23941604.199999999</v>
      </c>
      <c r="AE23" s="4">
        <v>1.7999999999999999E-2</v>
      </c>
      <c r="AF23" s="8">
        <v>0</v>
      </c>
      <c r="AG23" s="6">
        <v>0</v>
      </c>
      <c r="AH23" s="6">
        <v>0</v>
      </c>
      <c r="AI23" s="9">
        <v>-35912.406299999995</v>
      </c>
      <c r="AJ23" t="s">
        <v>6</v>
      </c>
      <c r="AO23" s="9">
        <f>AP23</f>
        <v>-36601.137379726024</v>
      </c>
      <c r="AP23" s="2">
        <f t="shared" si="8"/>
        <v>-36601.137379726024</v>
      </c>
      <c r="AQ23" s="9">
        <f>AP23</f>
        <v>-36601.137379726024</v>
      </c>
      <c r="AR23" s="31">
        <v>44593</v>
      </c>
      <c r="AS23" s="32">
        <v>-0.54700000000000004</v>
      </c>
      <c r="AW23" s="10"/>
      <c r="BX23" s="1"/>
      <c r="CF23" s="11"/>
      <c r="CG23" s="11"/>
    </row>
    <row r="24" spans="1:85" ht="15" customHeight="1" x14ac:dyDescent="0.25">
      <c r="A24">
        <v>32821</v>
      </c>
      <c r="B24" t="s">
        <v>218</v>
      </c>
      <c r="C24" t="s">
        <v>219</v>
      </c>
      <c r="D24">
        <v>11401</v>
      </c>
      <c r="E24" t="s">
        <v>2</v>
      </c>
      <c r="F24" t="s">
        <v>3</v>
      </c>
      <c r="G24" t="s">
        <v>4</v>
      </c>
      <c r="H24" t="s">
        <v>5</v>
      </c>
      <c r="I24" s="1">
        <v>44835</v>
      </c>
      <c r="J24" s="1">
        <v>44835</v>
      </c>
      <c r="K24" s="1">
        <v>44927</v>
      </c>
      <c r="L24" s="1">
        <v>44927</v>
      </c>
      <c r="M24" s="2">
        <v>1143715.2</v>
      </c>
      <c r="N24" s="39">
        <f t="shared" si="0"/>
        <v>44926</v>
      </c>
      <c r="O24" s="12" t="s">
        <v>15</v>
      </c>
      <c r="P24" t="s">
        <v>8</v>
      </c>
      <c r="Q24" s="4">
        <v>1.6E-2</v>
      </c>
      <c r="R24" s="1">
        <v>44835</v>
      </c>
      <c r="S24" s="1">
        <v>44835</v>
      </c>
      <c r="T24" s="1">
        <v>44927</v>
      </c>
      <c r="U24" s="1">
        <v>44927</v>
      </c>
      <c r="V24" s="5">
        <f t="shared" si="1"/>
        <v>2.7397260273972603E-3</v>
      </c>
      <c r="W24">
        <f t="shared" si="2"/>
        <v>1</v>
      </c>
      <c r="X24" s="6">
        <v>0</v>
      </c>
      <c r="Y24" s="6">
        <v>0</v>
      </c>
      <c r="Z24" s="6">
        <v>-3428.4769311999999</v>
      </c>
      <c r="AA24" s="6">
        <v>-3428.4769311999999</v>
      </c>
      <c r="AB24">
        <v>0</v>
      </c>
      <c r="AC24">
        <v>0</v>
      </c>
      <c r="AD24" s="7">
        <v>1143715.2</v>
      </c>
      <c r="AE24" s="4">
        <v>1.1730000000000001E-2</v>
      </c>
      <c r="AF24" s="8">
        <v>1.6E-2</v>
      </c>
      <c r="AG24" s="6">
        <v>0</v>
      </c>
      <c r="AH24" s="6">
        <v>-4676.5243733333327</v>
      </c>
      <c r="AI24" s="9">
        <v>-8105.0013045333326</v>
      </c>
      <c r="AJ24" t="s">
        <v>6</v>
      </c>
      <c r="AK24">
        <f>VLOOKUP(I24,$AR$2:$AS$603,2,TRUE)</f>
        <v>1.173</v>
      </c>
      <c r="AL24" s="8">
        <f>AK24/100+$AT$1</f>
        <v>2.1729999999999999E-2</v>
      </c>
      <c r="AM24" s="35">
        <f>AK24/100-$AT$1</f>
        <v>1.7300000000000006E-3</v>
      </c>
      <c r="AN24" s="4">
        <f>IF(AND(RIGHT(O24,3)="Max",AM24&lt;0%),0%,AM24)</f>
        <v>1.7300000000000006E-3</v>
      </c>
      <c r="AO24" s="45">
        <f>-(((AL24+AF24)*AD24*V24))</f>
        <v>-118.22568355068492</v>
      </c>
      <c r="AP24" s="45">
        <f t="shared" si="8"/>
        <v>-86.891020536986304</v>
      </c>
      <c r="AQ24" s="45">
        <f>-(((AN24+AF24)*AD24*V24))</f>
        <v>-55.55635752328768</v>
      </c>
      <c r="AR24" s="31">
        <v>44594</v>
      </c>
      <c r="AS24" s="32">
        <v>-0.54700000000000004</v>
      </c>
      <c r="AW24" s="10"/>
      <c r="BX24" s="1"/>
      <c r="CF24" s="11"/>
      <c r="CG24" s="11"/>
    </row>
    <row r="25" spans="1:85" ht="15" customHeight="1" x14ac:dyDescent="0.25">
      <c r="A25">
        <v>2601</v>
      </c>
      <c r="B25" t="s">
        <v>220</v>
      </c>
      <c r="C25" t="s">
        <v>221</v>
      </c>
      <c r="D25">
        <v>11412</v>
      </c>
      <c r="E25" t="s">
        <v>127</v>
      </c>
      <c r="F25" t="s">
        <v>3</v>
      </c>
      <c r="G25" t="s">
        <v>4</v>
      </c>
      <c r="H25" t="s">
        <v>222</v>
      </c>
      <c r="I25" s="1"/>
      <c r="J25" s="1">
        <v>44562</v>
      </c>
      <c r="K25" s="1">
        <v>44927</v>
      </c>
      <c r="L25" s="1">
        <v>44927</v>
      </c>
      <c r="M25" s="2">
        <v>50000000</v>
      </c>
      <c r="N25" s="39">
        <f t="shared" si="0"/>
        <v>44926</v>
      </c>
      <c r="O25">
        <v>2.3E-2</v>
      </c>
      <c r="P25" t="s">
        <v>223</v>
      </c>
      <c r="Q25" s="4"/>
      <c r="R25" s="1">
        <v>44927</v>
      </c>
      <c r="S25" s="1">
        <v>44562</v>
      </c>
      <c r="T25" s="1">
        <v>44927</v>
      </c>
      <c r="U25" s="1">
        <v>44927</v>
      </c>
      <c r="V25" s="5">
        <f t="shared" si="1"/>
        <v>2.7397260273972603E-3</v>
      </c>
      <c r="W25">
        <f t="shared" si="2"/>
        <v>1</v>
      </c>
      <c r="X25" s="6">
        <v>0</v>
      </c>
      <c r="Y25" s="6">
        <v>0</v>
      </c>
      <c r="Z25" s="6">
        <v>-1150000</v>
      </c>
      <c r="AA25" s="6">
        <v>-1150000</v>
      </c>
      <c r="AB25">
        <v>0</v>
      </c>
      <c r="AC25">
        <v>0</v>
      </c>
      <c r="AD25" s="7">
        <v>50000000</v>
      </c>
      <c r="AE25" s="4">
        <v>2.3E-2</v>
      </c>
      <c r="AF25" s="8">
        <v>0</v>
      </c>
      <c r="AG25" s="6">
        <v>0</v>
      </c>
      <c r="AH25" s="6">
        <v>0</v>
      </c>
      <c r="AI25" s="9">
        <v>-1150000</v>
      </c>
      <c r="AJ25" t="s">
        <v>6</v>
      </c>
      <c r="AO25" s="9">
        <f t="shared" ref="AO25:AO26" si="20">AP25</f>
        <v>-3150.6849315068494</v>
      </c>
      <c r="AP25" s="2">
        <f t="shared" si="8"/>
        <v>-3150.6849315068494</v>
      </c>
      <c r="AQ25" s="9">
        <f t="shared" ref="AQ25:AQ26" si="21">AP25</f>
        <v>-3150.6849315068494</v>
      </c>
      <c r="AR25" s="31">
        <v>44595</v>
      </c>
      <c r="AS25" s="32">
        <v>-0.55100000000000005</v>
      </c>
      <c r="AW25" s="10"/>
      <c r="BX25" s="1"/>
      <c r="CF25" s="11"/>
      <c r="CG25" s="11"/>
    </row>
    <row r="26" spans="1:85" ht="15" customHeight="1" x14ac:dyDescent="0.25">
      <c r="A26">
        <v>2602</v>
      </c>
      <c r="B26" t="s">
        <v>220</v>
      </c>
      <c r="C26" t="s">
        <v>221</v>
      </c>
      <c r="D26">
        <v>11412</v>
      </c>
      <c r="E26" t="s">
        <v>127</v>
      </c>
      <c r="F26" t="s">
        <v>3</v>
      </c>
      <c r="G26" t="s">
        <v>4</v>
      </c>
      <c r="H26" t="s">
        <v>222</v>
      </c>
      <c r="I26" s="1"/>
      <c r="J26" s="1">
        <v>44626</v>
      </c>
      <c r="K26" s="1">
        <v>44991</v>
      </c>
      <c r="L26" s="1">
        <v>44991</v>
      </c>
      <c r="M26" s="2">
        <v>50000000</v>
      </c>
      <c r="N26" s="39">
        <f t="shared" si="0"/>
        <v>44926</v>
      </c>
      <c r="O26">
        <v>2.3E-2</v>
      </c>
      <c r="P26" t="s">
        <v>223</v>
      </c>
      <c r="Q26" s="4"/>
      <c r="R26" s="1">
        <v>44991</v>
      </c>
      <c r="S26" s="1">
        <v>44626</v>
      </c>
      <c r="T26" s="1">
        <v>44991</v>
      </c>
      <c r="U26" s="1">
        <v>44991</v>
      </c>
      <c r="V26" s="5">
        <f t="shared" si="1"/>
        <v>0.17808219178082191</v>
      </c>
      <c r="W26">
        <f t="shared" si="2"/>
        <v>65</v>
      </c>
      <c r="X26" s="6">
        <v>0</v>
      </c>
      <c r="Y26" s="6">
        <v>0</v>
      </c>
      <c r="Z26" s="6">
        <v>-1150000</v>
      </c>
      <c r="AA26" s="6">
        <v>-1150000</v>
      </c>
      <c r="AB26">
        <v>0</v>
      </c>
      <c r="AC26">
        <v>0</v>
      </c>
      <c r="AD26" s="7">
        <v>50000000</v>
      </c>
      <c r="AE26" s="4">
        <v>2.3E-2</v>
      </c>
      <c r="AF26" s="8">
        <v>0</v>
      </c>
      <c r="AG26" s="6">
        <v>0</v>
      </c>
      <c r="AH26" s="6">
        <v>0</v>
      </c>
      <c r="AI26" s="9">
        <v>-1150000</v>
      </c>
      <c r="AJ26" t="s">
        <v>6</v>
      </c>
      <c r="AO26" s="9">
        <f t="shared" si="20"/>
        <v>-204794.5205479452</v>
      </c>
      <c r="AP26" s="2">
        <f t="shared" si="8"/>
        <v>-204794.5205479452</v>
      </c>
      <c r="AQ26" s="9">
        <f t="shared" si="21"/>
        <v>-204794.5205479452</v>
      </c>
      <c r="AR26" s="31">
        <v>44596</v>
      </c>
      <c r="AS26" s="32">
        <v>-0.54800000000000004</v>
      </c>
      <c r="AW26" s="10"/>
      <c r="BX26" s="1"/>
      <c r="CF26" s="11"/>
      <c r="CG26" s="11"/>
    </row>
    <row r="27" spans="1:85" ht="15" customHeight="1" x14ac:dyDescent="0.25">
      <c r="A27">
        <v>644</v>
      </c>
      <c r="B27" t="s">
        <v>224</v>
      </c>
      <c r="C27" t="s">
        <v>225</v>
      </c>
      <c r="D27">
        <v>11417</v>
      </c>
      <c r="E27" t="s">
        <v>2</v>
      </c>
      <c r="F27" t="s">
        <v>3</v>
      </c>
      <c r="G27" t="s">
        <v>4</v>
      </c>
      <c r="H27" t="s">
        <v>226</v>
      </c>
      <c r="I27" s="1">
        <v>44924</v>
      </c>
      <c r="J27" s="1">
        <v>44926</v>
      </c>
      <c r="K27" s="1">
        <v>45016</v>
      </c>
      <c r="L27" s="1">
        <v>45016</v>
      </c>
      <c r="M27" s="2">
        <v>5612283.8499999996</v>
      </c>
      <c r="N27" s="39">
        <f t="shared" si="0"/>
        <v>44926</v>
      </c>
      <c r="O27" t="s">
        <v>7</v>
      </c>
      <c r="P27" t="s">
        <v>8</v>
      </c>
      <c r="Q27" s="4">
        <v>1.4999999999999999E-2</v>
      </c>
      <c r="R27" s="1">
        <v>44924</v>
      </c>
      <c r="S27" s="1">
        <v>44926</v>
      </c>
      <c r="T27" s="1">
        <v>45016</v>
      </c>
      <c r="U27" s="1">
        <v>45016</v>
      </c>
      <c r="V27" s="5">
        <f t="shared" si="1"/>
        <v>0.24657534246575341</v>
      </c>
      <c r="W27">
        <f t="shared" si="2"/>
        <v>90</v>
      </c>
      <c r="X27" s="6">
        <v>0</v>
      </c>
      <c r="Y27" s="6">
        <v>0</v>
      </c>
      <c r="Z27" s="6">
        <v>-30643.069821000001</v>
      </c>
      <c r="AA27" s="6">
        <v>-30643.069821000001</v>
      </c>
      <c r="AB27">
        <v>0</v>
      </c>
      <c r="AC27">
        <v>0</v>
      </c>
      <c r="AD27" s="7">
        <v>5612283.8499999996</v>
      </c>
      <c r="AE27" s="4">
        <v>2.1840000000000002E-2</v>
      </c>
      <c r="AF27" s="8">
        <v>1.4999999999999999E-2</v>
      </c>
      <c r="AG27" s="6">
        <v>0</v>
      </c>
      <c r="AH27" s="6">
        <v>-21046.064437499997</v>
      </c>
      <c r="AI27" s="9">
        <v>-51689.134258499995</v>
      </c>
      <c r="AJ27" t="s">
        <v>6</v>
      </c>
      <c r="AK27">
        <f t="shared" ref="AK27:AK28" si="22">VLOOKUP(I27,$AR$2:$AS$603,2,FALSE)</f>
        <v>2.1840000000000002</v>
      </c>
      <c r="AL27" s="8">
        <f t="shared" ref="AL27:AL28" si="23">AK27/100+$AT$1</f>
        <v>3.184E-2</v>
      </c>
      <c r="AM27" s="35">
        <f t="shared" ref="AM27:AM28" si="24">AK27/100-$AT$1</f>
        <v>1.1840000000000002E-2</v>
      </c>
      <c r="AN27" s="4">
        <f t="shared" ref="AN27:AN28" si="25">IF(AND(RIGHT(O27,3)="Max",AM27&lt;0%),0%,AM27)</f>
        <v>1.1840000000000002E-2</v>
      </c>
      <c r="AO27" s="45">
        <f t="shared" ref="AO27:AO28" si="26">-(((AL27+AF27)*AD27*V27))</f>
        <v>-64819.572049479444</v>
      </c>
      <c r="AP27" s="45">
        <f t="shared" si="8"/>
        <v>-50981.063926191775</v>
      </c>
      <c r="AQ27" s="45">
        <f t="shared" ref="AQ27:AQ28" si="27">-(((AN27+AF27)*AD27*V27))</f>
        <v>-37142.555802904106</v>
      </c>
      <c r="AR27" s="31">
        <v>44599</v>
      </c>
      <c r="AS27" s="32">
        <v>-0.53</v>
      </c>
      <c r="AW27" s="10"/>
      <c r="BX27" s="1"/>
      <c r="CF27" s="11"/>
      <c r="CG27" s="11"/>
    </row>
    <row r="28" spans="1:85" ht="15" customHeight="1" x14ac:dyDescent="0.25">
      <c r="A28">
        <v>1128</v>
      </c>
      <c r="B28" t="s">
        <v>232</v>
      </c>
      <c r="C28" t="s">
        <v>233</v>
      </c>
      <c r="D28">
        <v>11423</v>
      </c>
      <c r="E28" t="s">
        <v>2</v>
      </c>
      <c r="F28" t="s">
        <v>3</v>
      </c>
      <c r="G28" t="s">
        <v>4</v>
      </c>
      <c r="H28" t="s">
        <v>234</v>
      </c>
      <c r="I28" s="1">
        <v>44894</v>
      </c>
      <c r="J28" s="1">
        <v>44896</v>
      </c>
      <c r="K28" s="1">
        <v>44927</v>
      </c>
      <c r="L28" s="1">
        <v>44927</v>
      </c>
      <c r="M28" s="2">
        <v>7944585.9400000004</v>
      </c>
      <c r="N28" s="39">
        <f t="shared" si="0"/>
        <v>44926</v>
      </c>
      <c r="O28" t="s">
        <v>7</v>
      </c>
      <c r="P28" t="s">
        <v>109</v>
      </c>
      <c r="Q28" s="4"/>
      <c r="R28" s="1">
        <v>44894</v>
      </c>
      <c r="S28" s="1">
        <v>44896</v>
      </c>
      <c r="T28" s="1">
        <v>44927</v>
      </c>
      <c r="U28" s="1">
        <v>44927</v>
      </c>
      <c r="V28" s="5">
        <f t="shared" si="1"/>
        <v>2.7397260273972603E-3</v>
      </c>
      <c r="W28">
        <f t="shared" si="2"/>
        <v>1</v>
      </c>
      <c r="X28" s="6">
        <v>0</v>
      </c>
      <c r="Y28" s="6">
        <v>0</v>
      </c>
      <c r="Z28" s="6">
        <v>-13135.048754133335</v>
      </c>
      <c r="AA28" s="6">
        <v>-13135.048754133335</v>
      </c>
      <c r="AB28">
        <v>0</v>
      </c>
      <c r="AC28">
        <v>0</v>
      </c>
      <c r="AD28" s="7">
        <v>7944585.9400000004</v>
      </c>
      <c r="AE28" s="4">
        <v>1.984E-2</v>
      </c>
      <c r="AF28" s="8">
        <v>0</v>
      </c>
      <c r="AG28" s="6">
        <v>0</v>
      </c>
      <c r="AH28" s="6">
        <v>0</v>
      </c>
      <c r="AI28" s="9">
        <v>-13135.048754133335</v>
      </c>
      <c r="AJ28" t="s">
        <v>6</v>
      </c>
      <c r="AK28">
        <f t="shared" si="22"/>
        <v>1.984</v>
      </c>
      <c r="AL28" s="8">
        <f t="shared" si="23"/>
        <v>2.9839999999999998E-2</v>
      </c>
      <c r="AM28" s="35">
        <f t="shared" si="24"/>
        <v>9.8399999999999998E-3</v>
      </c>
      <c r="AN28" s="4">
        <f t="shared" si="25"/>
        <v>9.8399999999999998E-3</v>
      </c>
      <c r="AO28" s="45">
        <f t="shared" si="26"/>
        <v>-649.49710808109592</v>
      </c>
      <c r="AP28" s="45">
        <f t="shared" si="8"/>
        <v>-431.83721931397264</v>
      </c>
      <c r="AQ28" s="45">
        <f t="shared" si="27"/>
        <v>-214.17733054684933</v>
      </c>
      <c r="AR28" s="31">
        <v>44600</v>
      </c>
      <c r="AS28" s="32">
        <v>-0.53800000000000003</v>
      </c>
      <c r="AW28" s="10"/>
      <c r="BX28" s="1"/>
      <c r="CF28" s="11"/>
      <c r="CG28" s="11"/>
    </row>
    <row r="29" spans="1:85" ht="15" customHeight="1" x14ac:dyDescent="0.25">
      <c r="A29">
        <v>2674</v>
      </c>
      <c r="B29" t="s">
        <v>235</v>
      </c>
      <c r="C29" t="s">
        <v>236</v>
      </c>
      <c r="D29">
        <v>11447</v>
      </c>
      <c r="E29" t="s">
        <v>127</v>
      </c>
      <c r="F29" t="s">
        <v>3</v>
      </c>
      <c r="G29" t="s">
        <v>4</v>
      </c>
      <c r="H29" t="s">
        <v>188</v>
      </c>
      <c r="I29" s="1"/>
      <c r="J29" s="1">
        <v>44922</v>
      </c>
      <c r="K29" s="1">
        <v>44953</v>
      </c>
      <c r="L29" s="1">
        <v>44953</v>
      </c>
      <c r="M29" s="2">
        <v>14087682.789999999</v>
      </c>
      <c r="N29" s="39">
        <f t="shared" si="0"/>
        <v>44926</v>
      </c>
      <c r="O29" s="12">
        <v>1.7999999999999999E-2</v>
      </c>
      <c r="P29" t="s">
        <v>109</v>
      </c>
      <c r="Q29" s="4"/>
      <c r="R29" s="1">
        <v>44953</v>
      </c>
      <c r="S29" s="1">
        <v>44922</v>
      </c>
      <c r="T29" s="1">
        <v>44953</v>
      </c>
      <c r="U29" s="1">
        <v>44953</v>
      </c>
      <c r="V29" s="5">
        <f t="shared" si="1"/>
        <v>7.3972602739726029E-2</v>
      </c>
      <c r="W29">
        <f t="shared" si="2"/>
        <v>27</v>
      </c>
      <c r="X29" s="6">
        <v>0</v>
      </c>
      <c r="Y29" s="6">
        <v>0</v>
      </c>
      <c r="Z29" s="6">
        <v>-21131.524184999995</v>
      </c>
      <c r="AA29" s="6">
        <v>-21131.524184999995</v>
      </c>
      <c r="AB29">
        <v>0</v>
      </c>
      <c r="AC29">
        <v>0</v>
      </c>
      <c r="AD29" s="7">
        <v>14087682.789999999</v>
      </c>
      <c r="AE29" s="4">
        <v>1.7999999999999999E-2</v>
      </c>
      <c r="AF29" s="8">
        <v>0</v>
      </c>
      <c r="AG29" s="6">
        <v>0</v>
      </c>
      <c r="AH29" s="6">
        <v>0</v>
      </c>
      <c r="AI29" s="9">
        <v>-21131.524184999995</v>
      </c>
      <c r="AJ29" t="s">
        <v>6</v>
      </c>
      <c r="AO29" s="9">
        <f>AP29</f>
        <v>-18757.846125863012</v>
      </c>
      <c r="AP29" s="2">
        <f t="shared" si="8"/>
        <v>-18757.846125863012</v>
      </c>
      <c r="AQ29" s="9">
        <f>AP29</f>
        <v>-18757.846125863012</v>
      </c>
      <c r="AR29" s="31">
        <v>44601</v>
      </c>
      <c r="AS29" s="32">
        <v>-0.52300000000000002</v>
      </c>
      <c r="AW29" s="10"/>
      <c r="BX29" s="1"/>
      <c r="CF29" s="11"/>
      <c r="CG29" s="11"/>
    </row>
    <row r="30" spans="1:85" ht="15" customHeight="1" x14ac:dyDescent="0.25">
      <c r="A30">
        <v>3514</v>
      </c>
      <c r="B30" t="s">
        <v>237</v>
      </c>
      <c r="C30" t="s">
        <v>238</v>
      </c>
      <c r="D30">
        <v>11448</v>
      </c>
      <c r="E30" t="s">
        <v>2</v>
      </c>
      <c r="F30" t="s">
        <v>3</v>
      </c>
      <c r="G30" t="s">
        <v>4</v>
      </c>
      <c r="H30" t="s">
        <v>156</v>
      </c>
      <c r="I30" s="1">
        <v>44897</v>
      </c>
      <c r="J30" s="1">
        <v>44926</v>
      </c>
      <c r="K30" s="1">
        <v>45016</v>
      </c>
      <c r="L30" s="1">
        <v>45016</v>
      </c>
      <c r="M30" s="2">
        <v>861889.68</v>
      </c>
      <c r="N30" s="39">
        <f t="shared" si="0"/>
        <v>44926</v>
      </c>
      <c r="O30" t="s">
        <v>15</v>
      </c>
      <c r="P30" t="s">
        <v>8</v>
      </c>
      <c r="Q30" s="4">
        <v>1.6E-2</v>
      </c>
      <c r="R30" s="1">
        <v>44897</v>
      </c>
      <c r="S30" s="1">
        <v>44926</v>
      </c>
      <c r="T30" s="1">
        <v>45016</v>
      </c>
      <c r="U30" s="1">
        <v>45016</v>
      </c>
      <c r="V30" s="5">
        <f t="shared" si="1"/>
        <v>0.24657534246575341</v>
      </c>
      <c r="W30">
        <f t="shared" si="2"/>
        <v>90</v>
      </c>
      <c r="X30" s="6">
        <v>0</v>
      </c>
      <c r="Y30" s="6">
        <v>0</v>
      </c>
      <c r="Z30" s="6">
        <v>-4255.5802950000007</v>
      </c>
      <c r="AA30" s="6">
        <v>-4255.5802950000007</v>
      </c>
      <c r="AB30">
        <v>0</v>
      </c>
      <c r="AC30">
        <v>0</v>
      </c>
      <c r="AD30" s="7">
        <v>861889.68</v>
      </c>
      <c r="AE30" s="4">
        <v>1.975E-2</v>
      </c>
      <c r="AF30" s="8">
        <v>1.6E-2</v>
      </c>
      <c r="AG30" s="6">
        <v>0</v>
      </c>
      <c r="AH30" s="6">
        <v>-3447.5587200000004</v>
      </c>
      <c r="AI30" s="9">
        <v>-7703.1390150000007</v>
      </c>
      <c r="AJ30" t="s">
        <v>6</v>
      </c>
      <c r="AK30">
        <f>VLOOKUP(I30,$AR$2:$AS$603,2,FALSE)</f>
        <v>1.9750000000000001</v>
      </c>
      <c r="AL30" s="8">
        <f>AK30/100+$AT$1</f>
        <v>2.9749999999999999E-2</v>
      </c>
      <c r="AM30" s="35">
        <f>AK30/100-$AT$1</f>
        <v>9.75E-3</v>
      </c>
      <c r="AN30" s="4">
        <f>IF(AND(RIGHT(O30,3)="Max",AM30&lt;0%),0%,AM30)</f>
        <v>9.75E-3</v>
      </c>
      <c r="AO30" s="45">
        <f>-(((AL30+AF30)*AD30*V30))</f>
        <v>-9722.8239928767125</v>
      </c>
      <c r="AP30" s="45">
        <f t="shared" si="8"/>
        <v>-7597.6165627397268</v>
      </c>
      <c r="AQ30" s="45">
        <f>-(((AN30+AF30)*AD30*V30))</f>
        <v>-5472.4091326027401</v>
      </c>
      <c r="AR30" s="31">
        <v>44602</v>
      </c>
      <c r="AS30" s="32">
        <v>-0.52800000000000002</v>
      </c>
      <c r="AW30" s="10"/>
      <c r="BX30" s="1"/>
      <c r="CF30" s="11"/>
      <c r="CG30" s="11"/>
    </row>
    <row r="31" spans="1:85" ht="15" customHeight="1" x14ac:dyDescent="0.25">
      <c r="A31">
        <v>3165</v>
      </c>
      <c r="B31" t="s">
        <v>244</v>
      </c>
      <c r="C31" t="s">
        <v>245</v>
      </c>
      <c r="D31">
        <v>11452</v>
      </c>
      <c r="E31" t="s">
        <v>127</v>
      </c>
      <c r="F31" t="s">
        <v>3</v>
      </c>
      <c r="G31" t="s">
        <v>4</v>
      </c>
      <c r="H31" t="s">
        <v>246</v>
      </c>
      <c r="I31" s="1"/>
      <c r="J31" s="1">
        <v>44895</v>
      </c>
      <c r="K31" s="1">
        <v>44985</v>
      </c>
      <c r="L31" s="1">
        <v>44985</v>
      </c>
      <c r="M31" s="2">
        <v>3645833.41</v>
      </c>
      <c r="N31" s="39">
        <f t="shared" si="0"/>
        <v>44926</v>
      </c>
      <c r="O31" s="8">
        <v>1.4E-2</v>
      </c>
      <c r="P31" t="s">
        <v>109</v>
      </c>
      <c r="Q31" s="4"/>
      <c r="R31" s="1">
        <v>44985</v>
      </c>
      <c r="S31" s="1">
        <v>44895</v>
      </c>
      <c r="T31" s="1">
        <v>44985</v>
      </c>
      <c r="U31" s="1">
        <v>44985</v>
      </c>
      <c r="V31" s="5">
        <f t="shared" si="1"/>
        <v>0.16164383561643836</v>
      </c>
      <c r="W31">
        <f t="shared" si="2"/>
        <v>59</v>
      </c>
      <c r="X31" s="6">
        <v>0</v>
      </c>
      <c r="Y31" s="6">
        <v>0</v>
      </c>
      <c r="Z31" s="6">
        <v>-12476.852114222223</v>
      </c>
      <c r="AA31" s="6">
        <v>-12476.852114222223</v>
      </c>
      <c r="AB31">
        <v>0</v>
      </c>
      <c r="AC31">
        <v>0</v>
      </c>
      <c r="AD31" s="7">
        <v>3645833.41</v>
      </c>
      <c r="AE31" s="4">
        <v>1.4E-2</v>
      </c>
      <c r="AF31" s="8">
        <v>0</v>
      </c>
      <c r="AG31" s="6">
        <v>0</v>
      </c>
      <c r="AH31" s="6">
        <v>0</v>
      </c>
      <c r="AI31" s="9">
        <v>-12476.852114222223</v>
      </c>
      <c r="AJ31" t="s">
        <v>6</v>
      </c>
      <c r="AO31" s="9">
        <f>AP31</f>
        <v>-8250.5709497534262</v>
      </c>
      <c r="AP31" s="2">
        <f t="shared" si="8"/>
        <v>-8250.5709497534262</v>
      </c>
      <c r="AQ31" s="9">
        <f>AP31</f>
        <v>-8250.5709497534262</v>
      </c>
      <c r="AR31" s="31">
        <v>44603</v>
      </c>
      <c r="AS31" s="32">
        <v>-0.52300000000000002</v>
      </c>
      <c r="AW31" s="10"/>
      <c r="BX31" s="1"/>
      <c r="CF31" s="11"/>
      <c r="CG31" s="11"/>
    </row>
    <row r="32" spans="1:85" ht="15" customHeight="1" x14ac:dyDescent="0.25">
      <c r="A32">
        <v>3311</v>
      </c>
      <c r="B32" t="s">
        <v>247</v>
      </c>
      <c r="C32" t="s">
        <v>248</v>
      </c>
      <c r="D32">
        <v>11455</v>
      </c>
      <c r="E32" t="s">
        <v>2</v>
      </c>
      <c r="F32" t="s">
        <v>3</v>
      </c>
      <c r="G32" t="s">
        <v>4</v>
      </c>
      <c r="H32" t="s">
        <v>249</v>
      </c>
      <c r="I32" s="1">
        <v>44924</v>
      </c>
      <c r="J32" s="1">
        <v>44926</v>
      </c>
      <c r="K32" s="1">
        <v>45016</v>
      </c>
      <c r="L32" s="1">
        <v>45016</v>
      </c>
      <c r="M32" s="2">
        <v>12872769.060000001</v>
      </c>
      <c r="N32" s="39">
        <f t="shared" si="0"/>
        <v>44926</v>
      </c>
      <c r="O32" t="s">
        <v>174</v>
      </c>
      <c r="P32" t="s">
        <v>8</v>
      </c>
      <c r="Q32" s="4">
        <v>1.8749999999999999E-2</v>
      </c>
      <c r="R32" s="1">
        <v>44924</v>
      </c>
      <c r="S32" s="1">
        <v>44926</v>
      </c>
      <c r="T32" s="1">
        <v>45016</v>
      </c>
      <c r="U32" s="1">
        <v>45016</v>
      </c>
      <c r="V32" s="5">
        <f t="shared" si="1"/>
        <v>0.24657534246575341</v>
      </c>
      <c r="W32">
        <f t="shared" si="2"/>
        <v>90</v>
      </c>
      <c r="X32" s="6">
        <v>0</v>
      </c>
      <c r="Y32" s="6">
        <v>0</v>
      </c>
      <c r="Z32" s="6">
        <v>-87727.921143900006</v>
      </c>
      <c r="AA32" s="6">
        <v>-87727.921143900006</v>
      </c>
      <c r="AB32">
        <v>0</v>
      </c>
      <c r="AC32">
        <v>0</v>
      </c>
      <c r="AD32" s="7">
        <v>12872769.060000001</v>
      </c>
      <c r="AE32" s="4">
        <v>2.726E-2</v>
      </c>
      <c r="AF32" s="8">
        <v>1.8749999999999999E-2</v>
      </c>
      <c r="AG32" s="6">
        <v>0</v>
      </c>
      <c r="AH32" s="6">
        <v>-60341.104968749998</v>
      </c>
      <c r="AI32" s="9">
        <v>-148069.02611265</v>
      </c>
      <c r="AJ32" t="s">
        <v>6</v>
      </c>
      <c r="AK32">
        <f t="shared" ref="AK32:AK33" si="28">VLOOKUP(I32,$AR$2:$AS$603,2,FALSE)</f>
        <v>2.1840000000000002</v>
      </c>
      <c r="AL32" s="8">
        <f t="shared" ref="AL32:AL33" si="29">AK32/100+$AT$1</f>
        <v>3.184E-2</v>
      </c>
      <c r="AM32" s="35">
        <f t="shared" ref="AM32:AM33" si="30">AK32/100-$AT$1</f>
        <v>1.1840000000000002E-2</v>
      </c>
      <c r="AN32" s="4">
        <f t="shared" ref="AN32:AN33" si="31">IF(AND(RIGHT(O32,3)="Max",AM32&lt;0%),0%,AM32)</f>
        <v>1.1840000000000002E-2</v>
      </c>
      <c r="AO32" s="45">
        <f t="shared" ref="AO32:AO33" si="32">-(((AL32+AF32)*AD32*V32))</f>
        <v>-160578.09536187944</v>
      </c>
      <c r="AP32" s="45">
        <f t="shared" si="8"/>
        <v>-146040.68328918904</v>
      </c>
      <c r="AQ32" s="45">
        <f t="shared" ref="AQ32:AQ33" si="33">-(((AN32+AF32)*AD32*V32))</f>
        <v>-97095.946572838351</v>
      </c>
      <c r="AR32" s="31">
        <v>44606</v>
      </c>
      <c r="AS32" s="32">
        <v>-0.51600000000000001</v>
      </c>
      <c r="AW32" s="10"/>
      <c r="BX32" s="1"/>
      <c r="CF32" s="11"/>
      <c r="CG32" s="11"/>
    </row>
    <row r="33" spans="1:85" ht="15" customHeight="1" x14ac:dyDescent="0.25">
      <c r="A33">
        <v>3392</v>
      </c>
      <c r="B33" t="s">
        <v>250</v>
      </c>
      <c r="C33" t="s">
        <v>251</v>
      </c>
      <c r="D33">
        <v>11456</v>
      </c>
      <c r="E33" t="s">
        <v>2</v>
      </c>
      <c r="F33" t="s">
        <v>3</v>
      </c>
      <c r="G33" t="s">
        <v>4</v>
      </c>
      <c r="H33" t="s">
        <v>196</v>
      </c>
      <c r="I33" s="1">
        <v>44924</v>
      </c>
      <c r="J33" s="1">
        <v>44926</v>
      </c>
      <c r="K33" s="1">
        <v>45016</v>
      </c>
      <c r="L33" s="1">
        <v>45016</v>
      </c>
      <c r="M33" s="2">
        <v>894728</v>
      </c>
      <c r="N33" s="39">
        <f t="shared" si="0"/>
        <v>44926</v>
      </c>
      <c r="O33" t="s">
        <v>7</v>
      </c>
      <c r="P33" t="s">
        <v>8</v>
      </c>
      <c r="Q33" s="4">
        <v>0.02</v>
      </c>
      <c r="R33" s="1">
        <v>44924</v>
      </c>
      <c r="S33" s="1">
        <v>44926</v>
      </c>
      <c r="T33" s="1">
        <v>45016</v>
      </c>
      <c r="U33" s="1">
        <v>45016</v>
      </c>
      <c r="V33" s="5">
        <f t="shared" si="1"/>
        <v>0.24657534246575341</v>
      </c>
      <c r="W33">
        <f t="shared" si="2"/>
        <v>90</v>
      </c>
      <c r="X33" s="6">
        <v>0</v>
      </c>
      <c r="Y33" s="6">
        <v>0</v>
      </c>
      <c r="Z33" s="6">
        <v>-4885.2148800000004</v>
      </c>
      <c r="AA33" s="6">
        <v>-4885.2148800000004</v>
      </c>
      <c r="AB33">
        <v>0</v>
      </c>
      <c r="AC33">
        <v>0</v>
      </c>
      <c r="AD33" s="7">
        <v>894728</v>
      </c>
      <c r="AE33" s="4">
        <v>2.1840000000000002E-2</v>
      </c>
      <c r="AF33" s="8">
        <v>0.02</v>
      </c>
      <c r="AG33" s="6">
        <v>0</v>
      </c>
      <c r="AH33" s="6">
        <v>-4473.6400000000003</v>
      </c>
      <c r="AI33" s="9">
        <v>-9358.8548800000008</v>
      </c>
      <c r="AJ33" t="s">
        <v>6</v>
      </c>
      <c r="AK33">
        <f t="shared" si="28"/>
        <v>2.1840000000000002</v>
      </c>
      <c r="AL33" s="8">
        <f t="shared" si="29"/>
        <v>3.184E-2</v>
      </c>
      <c r="AM33" s="35">
        <f t="shared" si="30"/>
        <v>1.1840000000000002E-2</v>
      </c>
      <c r="AN33" s="4">
        <f t="shared" si="31"/>
        <v>1.1840000000000002E-2</v>
      </c>
      <c r="AO33" s="45">
        <f t="shared" si="32"/>
        <v>-11436.830018630135</v>
      </c>
      <c r="AP33" s="45">
        <f t="shared" si="8"/>
        <v>-9230.6513884931501</v>
      </c>
      <c r="AQ33" s="45">
        <f t="shared" si="33"/>
        <v>-7024.4727583561644</v>
      </c>
      <c r="AR33" s="31">
        <v>44607</v>
      </c>
      <c r="AS33" s="32">
        <v>-0.52300000000000002</v>
      </c>
      <c r="AW33" s="10"/>
      <c r="BX33" s="1"/>
      <c r="CF33" s="11"/>
      <c r="CG33" s="11"/>
    </row>
    <row r="34" spans="1:85" ht="15" customHeight="1" x14ac:dyDescent="0.25">
      <c r="A34">
        <v>3851</v>
      </c>
      <c r="B34" t="s">
        <v>252</v>
      </c>
      <c r="C34" t="s">
        <v>253</v>
      </c>
      <c r="D34">
        <v>11458</v>
      </c>
      <c r="E34" t="s">
        <v>127</v>
      </c>
      <c r="F34" t="s">
        <v>3</v>
      </c>
      <c r="G34" t="s">
        <v>4</v>
      </c>
      <c r="H34" t="s">
        <v>254</v>
      </c>
      <c r="I34" s="1"/>
      <c r="J34" s="1">
        <v>44915</v>
      </c>
      <c r="K34" s="1">
        <v>44946</v>
      </c>
      <c r="L34" s="1">
        <v>44946</v>
      </c>
      <c r="M34" s="2">
        <v>19529.86</v>
      </c>
      <c r="N34" s="39">
        <f t="shared" si="0"/>
        <v>44926</v>
      </c>
      <c r="O34" s="8">
        <v>4.5999999999999999E-2</v>
      </c>
      <c r="P34" t="s">
        <v>109</v>
      </c>
      <c r="Q34" s="4"/>
      <c r="R34" s="1">
        <v>44946</v>
      </c>
      <c r="S34" s="1">
        <v>44915</v>
      </c>
      <c r="T34" s="1">
        <v>44946</v>
      </c>
      <c r="U34" s="1">
        <v>44946</v>
      </c>
      <c r="V34" s="5">
        <f t="shared" si="1"/>
        <v>5.4794520547945202E-2</v>
      </c>
      <c r="W34">
        <f t="shared" si="2"/>
        <v>20</v>
      </c>
      <c r="X34" s="6">
        <v>0</v>
      </c>
      <c r="Y34" s="6">
        <v>0</v>
      </c>
      <c r="Z34" s="6">
        <v>-74.864463333333333</v>
      </c>
      <c r="AA34" s="6">
        <v>-74.864463333333333</v>
      </c>
      <c r="AB34">
        <v>0</v>
      </c>
      <c r="AC34">
        <v>0</v>
      </c>
      <c r="AD34" s="7">
        <v>19529.86</v>
      </c>
      <c r="AE34" s="4">
        <v>4.5999999999999999E-2</v>
      </c>
      <c r="AF34" s="8">
        <v>0</v>
      </c>
      <c r="AG34" s="6">
        <v>0</v>
      </c>
      <c r="AH34" s="6">
        <v>0</v>
      </c>
      <c r="AI34" s="9">
        <v>-74.864463333333333</v>
      </c>
      <c r="AJ34" t="s">
        <v>6</v>
      </c>
      <c r="AO34" s="9">
        <f t="shared" ref="AO34:AO35" si="34">AP34</f>
        <v>-49.225948493150682</v>
      </c>
      <c r="AP34" s="2">
        <f t="shared" si="8"/>
        <v>-49.225948493150682</v>
      </c>
      <c r="AQ34" s="9">
        <f t="shared" ref="AQ34:AQ35" si="35">AP34</f>
        <v>-49.225948493150682</v>
      </c>
      <c r="AR34" s="31">
        <v>44608</v>
      </c>
      <c r="AS34" s="32">
        <v>-0.52400000000000002</v>
      </c>
      <c r="AW34" s="10"/>
      <c r="BX34" s="1"/>
      <c r="CF34" s="11"/>
      <c r="CG34" s="11"/>
    </row>
    <row r="35" spans="1:85" ht="15" customHeight="1" x14ac:dyDescent="0.25">
      <c r="A35">
        <v>3934</v>
      </c>
      <c r="B35" t="s">
        <v>255</v>
      </c>
      <c r="C35" t="s">
        <v>256</v>
      </c>
      <c r="D35">
        <v>11459</v>
      </c>
      <c r="E35" t="s">
        <v>127</v>
      </c>
      <c r="F35" t="s">
        <v>3</v>
      </c>
      <c r="G35" t="s">
        <v>4</v>
      </c>
      <c r="H35" t="s">
        <v>254</v>
      </c>
      <c r="I35" s="1"/>
      <c r="J35" s="1">
        <v>44915</v>
      </c>
      <c r="K35" s="1">
        <v>44946</v>
      </c>
      <c r="L35" s="1">
        <v>44946</v>
      </c>
      <c r="M35" s="2">
        <v>19416.38</v>
      </c>
      <c r="N35" s="39">
        <f t="shared" si="0"/>
        <v>44926</v>
      </c>
      <c r="O35" s="8">
        <v>4.5999999999999999E-2</v>
      </c>
      <c r="P35" t="s">
        <v>109</v>
      </c>
      <c r="Q35" s="4"/>
      <c r="R35" s="1">
        <v>44946</v>
      </c>
      <c r="S35" s="1">
        <v>44915</v>
      </c>
      <c r="T35" s="1">
        <v>44946</v>
      </c>
      <c r="U35" s="1">
        <v>44946</v>
      </c>
      <c r="V35" s="5">
        <f t="shared" si="1"/>
        <v>5.4794520547945202E-2</v>
      </c>
      <c r="W35">
        <f t="shared" si="2"/>
        <v>20</v>
      </c>
      <c r="X35" s="6">
        <v>0</v>
      </c>
      <c r="Y35" s="6">
        <v>0</v>
      </c>
      <c r="Z35" s="6">
        <v>-74.429456666666667</v>
      </c>
      <c r="AA35" s="6">
        <v>-74.429456666666667</v>
      </c>
      <c r="AB35">
        <v>0</v>
      </c>
      <c r="AC35">
        <v>0</v>
      </c>
      <c r="AD35" s="7">
        <v>19416.38</v>
      </c>
      <c r="AE35" s="4">
        <v>4.5999999999999999E-2</v>
      </c>
      <c r="AF35" s="8">
        <v>0</v>
      </c>
      <c r="AG35" s="6">
        <v>0</v>
      </c>
      <c r="AH35" s="6">
        <v>0</v>
      </c>
      <c r="AI35" s="9">
        <v>-74.429456666666667</v>
      </c>
      <c r="AJ35" t="s">
        <v>6</v>
      </c>
      <c r="AO35" s="9">
        <f t="shared" si="34"/>
        <v>-48.939916712328767</v>
      </c>
      <c r="AP35" s="2">
        <f t="shared" si="8"/>
        <v>-48.939916712328767</v>
      </c>
      <c r="AQ35" s="9">
        <f t="shared" si="35"/>
        <v>-48.939916712328767</v>
      </c>
      <c r="AR35" s="31">
        <v>44609</v>
      </c>
      <c r="AS35" s="32">
        <v>-0.52900000000000003</v>
      </c>
      <c r="AW35" s="10"/>
      <c r="BX35" s="1"/>
      <c r="CF35" s="11"/>
      <c r="CG35" s="11"/>
    </row>
    <row r="36" spans="1:85" ht="15" customHeight="1" x14ac:dyDescent="0.25">
      <c r="A36">
        <v>4034</v>
      </c>
      <c r="B36" t="s">
        <v>257</v>
      </c>
      <c r="C36" t="s">
        <v>258</v>
      </c>
      <c r="D36">
        <v>11463</v>
      </c>
      <c r="E36" t="s">
        <v>2</v>
      </c>
      <c r="F36" t="s">
        <v>3</v>
      </c>
      <c r="G36" t="s">
        <v>4</v>
      </c>
      <c r="H36" t="s">
        <v>95</v>
      </c>
      <c r="I36" s="1">
        <v>44743</v>
      </c>
      <c r="J36" s="1">
        <v>44747</v>
      </c>
      <c r="K36" s="1">
        <v>44931</v>
      </c>
      <c r="L36" s="1">
        <v>44931</v>
      </c>
      <c r="M36" s="2">
        <v>11000000</v>
      </c>
      <c r="N36" s="39">
        <f t="shared" si="0"/>
        <v>44926</v>
      </c>
      <c r="O36" s="8" t="s">
        <v>174</v>
      </c>
      <c r="P36" t="s">
        <v>8</v>
      </c>
      <c r="Q36" s="4">
        <v>1.7500000000000002E-2</v>
      </c>
      <c r="R36" s="1">
        <v>44743</v>
      </c>
      <c r="S36" s="1">
        <v>44747</v>
      </c>
      <c r="T36" s="1">
        <v>44931</v>
      </c>
      <c r="U36" s="1">
        <v>44931</v>
      </c>
      <c r="V36" s="5">
        <f t="shared" si="1"/>
        <v>1.3698630136986301E-2</v>
      </c>
      <c r="W36">
        <f t="shared" si="2"/>
        <v>5</v>
      </c>
      <c r="X36" s="6">
        <v>0</v>
      </c>
      <c r="Y36" s="6">
        <v>0</v>
      </c>
      <c r="Z36" s="6">
        <v>-13380.888888888887</v>
      </c>
      <c r="AA36" s="6">
        <v>-13380.888888888887</v>
      </c>
      <c r="AB36">
        <v>0</v>
      </c>
      <c r="AC36">
        <v>0</v>
      </c>
      <c r="AD36" s="7">
        <v>11000000</v>
      </c>
      <c r="AE36" s="4">
        <v>2.3799999999999997E-3</v>
      </c>
      <c r="AF36" s="8">
        <v>1.7500000000000002E-2</v>
      </c>
      <c r="AG36" s="6">
        <v>0</v>
      </c>
      <c r="AH36" s="6">
        <v>-98388.888888888891</v>
      </c>
      <c r="AI36" s="9">
        <v>-111769.77777777778</v>
      </c>
      <c r="AJ36" t="s">
        <v>6</v>
      </c>
      <c r="AK36">
        <f t="shared" ref="AK36:AK38" si="36">VLOOKUP(I36,$AR$2:$AS$603,2,FALSE)</f>
        <v>-0.17599999999999999</v>
      </c>
      <c r="AL36" s="8">
        <f t="shared" ref="AL36:AL38" si="37">AK36/100+$AT$1</f>
        <v>8.2400000000000008E-3</v>
      </c>
      <c r="AM36" s="35">
        <f t="shared" ref="AM36:AM38" si="38">AK36/100-$AT$1</f>
        <v>-1.176E-2</v>
      </c>
      <c r="AN36" s="4">
        <f t="shared" ref="AN36:AN38" si="39">IF(AND(RIGHT(O36,3)="Max",AM36&lt;0%),0%,AM36)</f>
        <v>-1.176E-2</v>
      </c>
      <c r="AO36" s="45">
        <f t="shared" ref="AO36:AO38" si="40">-(((AL36+AF36)*AD36*V36))</f>
        <v>-3878.6301369863013</v>
      </c>
      <c r="AP36" s="45">
        <f t="shared" si="8"/>
        <v>-2995.6164383561645</v>
      </c>
      <c r="AQ36" s="45">
        <f t="shared" ref="AQ36:AQ38" si="41">-(((AN36+AF36)*AD36*V36))</f>
        <v>-864.93150684931527</v>
      </c>
      <c r="AR36" s="31">
        <v>44610</v>
      </c>
      <c r="AS36" s="32">
        <v>-0.52800000000000002</v>
      </c>
      <c r="AW36" s="10"/>
      <c r="BX36" s="1"/>
      <c r="CF36" s="11"/>
      <c r="CG36" s="11"/>
    </row>
    <row r="37" spans="1:85" ht="15" customHeight="1" x14ac:dyDescent="0.25">
      <c r="A37">
        <v>4048</v>
      </c>
      <c r="B37" t="s">
        <v>259</v>
      </c>
      <c r="C37" t="s">
        <v>260</v>
      </c>
      <c r="D37">
        <v>11464</v>
      </c>
      <c r="E37" t="s">
        <v>2</v>
      </c>
      <c r="F37" t="s">
        <v>3</v>
      </c>
      <c r="G37" t="s">
        <v>4</v>
      </c>
      <c r="H37" t="s">
        <v>95</v>
      </c>
      <c r="I37" s="1">
        <v>44743</v>
      </c>
      <c r="J37" s="1">
        <v>44747</v>
      </c>
      <c r="K37" s="1">
        <v>44931</v>
      </c>
      <c r="L37" s="1">
        <v>44931</v>
      </c>
      <c r="M37" s="2">
        <v>18000000</v>
      </c>
      <c r="N37" s="39">
        <f t="shared" si="0"/>
        <v>44926</v>
      </c>
      <c r="O37" t="s">
        <v>174</v>
      </c>
      <c r="P37" t="s">
        <v>8</v>
      </c>
      <c r="Q37" s="4">
        <v>1.7999999999999999E-2</v>
      </c>
      <c r="R37" s="1">
        <v>44743</v>
      </c>
      <c r="S37" s="1">
        <v>44747</v>
      </c>
      <c r="T37" s="1">
        <v>44931</v>
      </c>
      <c r="U37" s="1">
        <v>44931</v>
      </c>
      <c r="V37" s="5">
        <f t="shared" si="1"/>
        <v>1.3698630136986301E-2</v>
      </c>
      <c r="W37">
        <f t="shared" si="2"/>
        <v>5</v>
      </c>
      <c r="X37" s="6">
        <v>0</v>
      </c>
      <c r="Y37" s="6">
        <v>0</v>
      </c>
      <c r="Z37" s="6">
        <v>-21895.999999999996</v>
      </c>
      <c r="AA37" s="6">
        <v>-21895.999999999996</v>
      </c>
      <c r="AB37">
        <v>0</v>
      </c>
      <c r="AC37">
        <v>0</v>
      </c>
      <c r="AD37" s="7">
        <v>18000000</v>
      </c>
      <c r="AE37" s="4">
        <v>2.3799999999999997E-3</v>
      </c>
      <c r="AF37" s="8">
        <v>1.7999999999999999E-2</v>
      </c>
      <c r="AG37" s="6">
        <v>0</v>
      </c>
      <c r="AH37" s="6">
        <v>-165600</v>
      </c>
      <c r="AI37" s="9">
        <v>-187496</v>
      </c>
      <c r="AJ37" t="s">
        <v>6</v>
      </c>
      <c r="AK37">
        <f t="shared" si="36"/>
        <v>-0.17599999999999999</v>
      </c>
      <c r="AL37" s="8">
        <f t="shared" si="37"/>
        <v>8.2400000000000008E-3</v>
      </c>
      <c r="AM37" s="35">
        <f t="shared" si="38"/>
        <v>-1.176E-2</v>
      </c>
      <c r="AN37" s="4">
        <f t="shared" si="39"/>
        <v>-1.176E-2</v>
      </c>
      <c r="AO37" s="45">
        <f t="shared" si="40"/>
        <v>-6470.1369863013697</v>
      </c>
      <c r="AP37" s="45">
        <f t="shared" si="8"/>
        <v>-5025.2054794520545</v>
      </c>
      <c r="AQ37" s="45">
        <f t="shared" si="41"/>
        <v>-1538.6301369863011</v>
      </c>
      <c r="AR37" s="31">
        <v>44613</v>
      </c>
      <c r="AS37" s="32">
        <v>-0.52700000000000002</v>
      </c>
      <c r="AW37" s="10"/>
      <c r="BX37" s="1"/>
      <c r="CF37" s="11"/>
      <c r="CG37" s="11"/>
    </row>
    <row r="38" spans="1:85" ht="15" customHeight="1" x14ac:dyDescent="0.25">
      <c r="A38">
        <v>4064</v>
      </c>
      <c r="B38" t="s">
        <v>261</v>
      </c>
      <c r="C38" t="s">
        <v>262</v>
      </c>
      <c r="D38">
        <v>11465</v>
      </c>
      <c r="E38" t="s">
        <v>2</v>
      </c>
      <c r="F38" t="s">
        <v>3</v>
      </c>
      <c r="G38" t="s">
        <v>4</v>
      </c>
      <c r="H38" t="s">
        <v>263</v>
      </c>
      <c r="I38" s="1">
        <v>44743</v>
      </c>
      <c r="J38" s="1">
        <v>44747</v>
      </c>
      <c r="K38" s="1">
        <v>44931</v>
      </c>
      <c r="L38" s="1">
        <v>44931</v>
      </c>
      <c r="M38" s="2">
        <v>15000000</v>
      </c>
      <c r="N38" s="39">
        <f t="shared" si="0"/>
        <v>44926</v>
      </c>
      <c r="O38" t="s">
        <v>174</v>
      </c>
      <c r="P38" t="s">
        <v>8</v>
      </c>
      <c r="Q38" s="4">
        <v>0.02</v>
      </c>
      <c r="R38" s="1">
        <v>44743</v>
      </c>
      <c r="S38" s="1">
        <v>44747</v>
      </c>
      <c r="T38" s="1">
        <v>44931</v>
      </c>
      <c r="U38" s="1">
        <v>44931</v>
      </c>
      <c r="V38" s="5">
        <f t="shared" si="1"/>
        <v>1.3698630136986301E-2</v>
      </c>
      <c r="W38">
        <f t="shared" si="2"/>
        <v>5</v>
      </c>
      <c r="X38" s="6">
        <v>0</v>
      </c>
      <c r="Y38" s="6">
        <v>0</v>
      </c>
      <c r="Z38" s="6">
        <v>-18246.666666666661</v>
      </c>
      <c r="AA38" s="6">
        <v>-18246.666666666661</v>
      </c>
      <c r="AB38">
        <v>0</v>
      </c>
      <c r="AC38">
        <v>0</v>
      </c>
      <c r="AD38" s="7">
        <v>15000000</v>
      </c>
      <c r="AE38" s="4">
        <v>2.3799999999999997E-3</v>
      </c>
      <c r="AF38" s="8">
        <v>0.02</v>
      </c>
      <c r="AG38" s="6">
        <v>0</v>
      </c>
      <c r="AH38" s="6">
        <v>-153333.33333333331</v>
      </c>
      <c r="AI38" s="9">
        <v>-171579.99999999997</v>
      </c>
      <c r="AJ38" t="s">
        <v>6</v>
      </c>
      <c r="AK38">
        <f t="shared" si="36"/>
        <v>-0.17599999999999999</v>
      </c>
      <c r="AL38" s="8">
        <f t="shared" si="37"/>
        <v>8.2400000000000008E-3</v>
      </c>
      <c r="AM38" s="35">
        <f t="shared" si="38"/>
        <v>-1.176E-2</v>
      </c>
      <c r="AN38" s="4">
        <f t="shared" si="39"/>
        <v>-1.176E-2</v>
      </c>
      <c r="AO38" s="45">
        <f t="shared" si="40"/>
        <v>-5802.7397260273965</v>
      </c>
      <c r="AP38" s="45">
        <f t="shared" si="8"/>
        <v>-4598.6301369863013</v>
      </c>
      <c r="AQ38" s="45">
        <f t="shared" si="41"/>
        <v>-1693.1506849315069</v>
      </c>
      <c r="AR38" s="31">
        <v>44614</v>
      </c>
      <c r="AS38" s="32">
        <v>-0.52800000000000002</v>
      </c>
      <c r="AW38" s="10"/>
      <c r="BX38" s="1"/>
      <c r="CF38" s="11"/>
      <c r="CG38" s="11"/>
    </row>
    <row r="39" spans="1:85" ht="15" customHeight="1" x14ac:dyDescent="0.25">
      <c r="A39">
        <v>2816</v>
      </c>
      <c r="B39" t="s">
        <v>1474</v>
      </c>
      <c r="C39" t="s">
        <v>1475</v>
      </c>
      <c r="D39">
        <v>11474</v>
      </c>
      <c r="E39" t="s">
        <v>127</v>
      </c>
      <c r="F39" t="s">
        <v>3</v>
      </c>
      <c r="G39" t="s">
        <v>4</v>
      </c>
      <c r="H39" t="s">
        <v>222</v>
      </c>
      <c r="I39" s="1"/>
      <c r="J39" s="1">
        <v>44562</v>
      </c>
      <c r="K39" s="1">
        <v>44927</v>
      </c>
      <c r="L39" s="1">
        <v>44927</v>
      </c>
      <c r="M39" s="2">
        <v>150000000</v>
      </c>
      <c r="N39" s="39">
        <f t="shared" si="0"/>
        <v>44926</v>
      </c>
      <c r="O39">
        <v>2.1299999999999999E-2</v>
      </c>
      <c r="P39" t="s">
        <v>223</v>
      </c>
      <c r="Q39" s="4"/>
      <c r="R39" s="1">
        <v>44927</v>
      </c>
      <c r="S39" s="1">
        <v>44562</v>
      </c>
      <c r="T39" s="1">
        <v>44927</v>
      </c>
      <c r="U39" s="1">
        <v>44927</v>
      </c>
      <c r="V39" s="5">
        <f t="shared" si="1"/>
        <v>2.7397260273972603E-3</v>
      </c>
      <c r="W39">
        <f t="shared" si="2"/>
        <v>1</v>
      </c>
      <c r="X39" s="6">
        <v>0</v>
      </c>
      <c r="Y39" s="6">
        <v>0</v>
      </c>
      <c r="Z39" s="6">
        <v>-3195000</v>
      </c>
      <c r="AA39" s="6">
        <v>-3195000</v>
      </c>
      <c r="AB39">
        <v>0</v>
      </c>
      <c r="AC39">
        <v>0</v>
      </c>
      <c r="AD39" s="7">
        <v>150000000</v>
      </c>
      <c r="AE39" s="4">
        <v>2.1299999999999999E-2</v>
      </c>
      <c r="AF39" s="8">
        <v>0</v>
      </c>
      <c r="AG39" s="6">
        <v>0</v>
      </c>
      <c r="AH39" s="6">
        <v>0</v>
      </c>
      <c r="AI39" s="9">
        <v>-3195000</v>
      </c>
      <c r="AJ39" t="s">
        <v>6</v>
      </c>
      <c r="AO39" s="9">
        <f>AP39</f>
        <v>-8753.4246575342459</v>
      </c>
      <c r="AP39" s="2">
        <f t="shared" si="8"/>
        <v>-8753.4246575342459</v>
      </c>
      <c r="AQ39" s="9">
        <f>AP39</f>
        <v>-8753.4246575342459</v>
      </c>
      <c r="AR39" s="31">
        <v>44615</v>
      </c>
      <c r="AS39" s="32">
        <v>-0.52900000000000003</v>
      </c>
      <c r="AW39" s="10"/>
      <c r="BX39" s="1"/>
      <c r="CF39" s="11"/>
      <c r="CG39" s="11"/>
    </row>
    <row r="40" spans="1:85" ht="15" customHeight="1" x14ac:dyDescent="0.25">
      <c r="A40">
        <v>39176</v>
      </c>
      <c r="B40" t="s">
        <v>264</v>
      </c>
      <c r="C40" t="s">
        <v>265</v>
      </c>
      <c r="D40">
        <v>11487</v>
      </c>
      <c r="E40" t="s">
        <v>2</v>
      </c>
      <c r="F40" t="s">
        <v>3</v>
      </c>
      <c r="G40" t="s">
        <v>4</v>
      </c>
      <c r="H40" t="s">
        <v>266</v>
      </c>
      <c r="I40" s="1">
        <v>44923</v>
      </c>
      <c r="J40" s="1">
        <v>44925</v>
      </c>
      <c r="K40" s="1">
        <v>45015</v>
      </c>
      <c r="L40" s="1">
        <v>45015</v>
      </c>
      <c r="M40" s="2">
        <v>10312500</v>
      </c>
      <c r="N40" s="39">
        <f t="shared" si="0"/>
        <v>44926</v>
      </c>
      <c r="O40" t="s">
        <v>15</v>
      </c>
      <c r="P40" t="s">
        <v>8</v>
      </c>
      <c r="Q40" s="4">
        <v>0.02</v>
      </c>
      <c r="R40" s="1">
        <v>44923</v>
      </c>
      <c r="S40" s="1">
        <v>44925</v>
      </c>
      <c r="T40" s="1">
        <v>45015</v>
      </c>
      <c r="U40" s="1">
        <v>45015</v>
      </c>
      <c r="V40" s="5">
        <f t="shared" si="1"/>
        <v>0.24383561643835616</v>
      </c>
      <c r="W40">
        <f t="shared" si="2"/>
        <v>89</v>
      </c>
      <c r="X40" s="6">
        <v>0</v>
      </c>
      <c r="Y40" s="6">
        <v>0</v>
      </c>
      <c r="Z40" s="6">
        <v>-56770.312499999993</v>
      </c>
      <c r="AA40" s="6">
        <v>-56770.312499999993</v>
      </c>
      <c r="AB40">
        <v>0</v>
      </c>
      <c r="AC40">
        <v>0</v>
      </c>
      <c r="AD40" s="7">
        <v>10312500</v>
      </c>
      <c r="AE40" s="4">
        <v>2.2019999999999998E-2</v>
      </c>
      <c r="AF40" s="8">
        <v>0.02</v>
      </c>
      <c r="AG40" s="6">
        <v>0</v>
      </c>
      <c r="AH40" s="6">
        <v>-51562.5</v>
      </c>
      <c r="AI40" s="9">
        <v>-108332.8125</v>
      </c>
      <c r="AJ40" t="s">
        <v>6</v>
      </c>
      <c r="AK40">
        <f>VLOOKUP(I40,$AR$2:$AS$603,2,FALSE)</f>
        <v>2.202</v>
      </c>
      <c r="AL40" s="8">
        <f>AK40/100+$AT$1</f>
        <v>3.202E-2</v>
      </c>
      <c r="AM40" s="35">
        <f>AK40/100-$AT$1</f>
        <v>1.2019999999999998E-2</v>
      </c>
      <c r="AN40" s="4">
        <f>IF(AND(RIGHT(O40,3)="Max",AM40&lt;0%),0%,AM40)</f>
        <v>1.2019999999999998E-2</v>
      </c>
      <c r="AO40" s="45">
        <f>-(((AL40+AF40)*AD40*V40))</f>
        <v>-130807.14041095891</v>
      </c>
      <c r="AP40" s="45">
        <f t="shared" si="8"/>
        <v>-105661.59246575342</v>
      </c>
      <c r="AQ40" s="45">
        <f>-(((AN40+AF40)*AD40*V40))</f>
        <v>-80516.044520547948</v>
      </c>
      <c r="AR40" s="31">
        <v>44616</v>
      </c>
      <c r="AS40" s="32">
        <v>-0.53</v>
      </c>
      <c r="AW40" s="10"/>
      <c r="BX40" s="1"/>
      <c r="CF40" s="11"/>
      <c r="CG40" s="11"/>
    </row>
    <row r="41" spans="1:85" ht="15" customHeight="1" x14ac:dyDescent="0.25">
      <c r="A41">
        <v>36899</v>
      </c>
      <c r="B41" t="s">
        <v>267</v>
      </c>
      <c r="C41" t="s">
        <v>268</v>
      </c>
      <c r="D41">
        <v>11488</v>
      </c>
      <c r="E41" t="s">
        <v>127</v>
      </c>
      <c r="F41" t="s">
        <v>3</v>
      </c>
      <c r="G41" t="s">
        <v>4</v>
      </c>
      <c r="H41" t="s">
        <v>234</v>
      </c>
      <c r="I41" s="1"/>
      <c r="J41" s="1">
        <v>44866</v>
      </c>
      <c r="K41" s="1">
        <v>44958</v>
      </c>
      <c r="L41" s="1">
        <v>44958</v>
      </c>
      <c r="M41" s="2">
        <v>9036207.9499999993</v>
      </c>
      <c r="N41" s="39">
        <f t="shared" si="0"/>
        <v>44926</v>
      </c>
      <c r="O41">
        <v>2.1600000000000001E-2</v>
      </c>
      <c r="P41" t="s">
        <v>109</v>
      </c>
      <c r="Q41" s="4"/>
      <c r="R41" s="1">
        <v>44958</v>
      </c>
      <c r="S41" s="1">
        <v>44866</v>
      </c>
      <c r="T41" s="1">
        <v>44958</v>
      </c>
      <c r="U41" s="1">
        <v>44958</v>
      </c>
      <c r="V41" s="5">
        <f t="shared" si="1"/>
        <v>8.7671232876712329E-2</v>
      </c>
      <c r="W41">
        <f t="shared" si="2"/>
        <v>32</v>
      </c>
      <c r="X41" s="6">
        <v>0</v>
      </c>
      <c r="Y41" s="6">
        <v>0</v>
      </c>
      <c r="Z41" s="6">
        <v>-48795.522929999999</v>
      </c>
      <c r="AA41" s="6">
        <v>-48795.522929999999</v>
      </c>
      <c r="AB41">
        <v>0</v>
      </c>
      <c r="AC41">
        <v>0</v>
      </c>
      <c r="AD41" s="7">
        <v>9036207.9499999993</v>
      </c>
      <c r="AE41" s="4">
        <v>2.1600000000000001E-2</v>
      </c>
      <c r="AF41" s="8">
        <v>0</v>
      </c>
      <c r="AG41" s="6">
        <v>0</v>
      </c>
      <c r="AH41" s="6">
        <v>0</v>
      </c>
      <c r="AI41" s="9">
        <v>-48795.522929999999</v>
      </c>
      <c r="AJ41" t="s">
        <v>6</v>
      </c>
      <c r="AO41" s="9">
        <f>AP41</f>
        <v>-17111.854616547946</v>
      </c>
      <c r="AP41" s="2">
        <f t="shared" si="8"/>
        <v>-17111.854616547946</v>
      </c>
      <c r="AQ41" s="9">
        <f>AP41</f>
        <v>-17111.854616547946</v>
      </c>
      <c r="AR41" s="31">
        <v>44617</v>
      </c>
      <c r="AS41" s="32">
        <v>-0.52800000000000002</v>
      </c>
      <c r="AW41" s="10"/>
      <c r="BX41" s="1"/>
      <c r="CF41" s="11"/>
      <c r="CG41" s="11"/>
    </row>
    <row r="42" spans="1:85" ht="15" customHeight="1" x14ac:dyDescent="0.25">
      <c r="A42">
        <v>34894</v>
      </c>
      <c r="B42" t="s">
        <v>269</v>
      </c>
      <c r="C42" t="s">
        <v>270</v>
      </c>
      <c r="D42">
        <v>11489</v>
      </c>
      <c r="E42" t="s">
        <v>2</v>
      </c>
      <c r="F42" t="s">
        <v>3</v>
      </c>
      <c r="G42" t="s">
        <v>4</v>
      </c>
      <c r="H42" t="s">
        <v>266</v>
      </c>
      <c r="I42" s="1">
        <v>44924</v>
      </c>
      <c r="J42" s="1">
        <v>44926</v>
      </c>
      <c r="K42" s="1">
        <v>45016</v>
      </c>
      <c r="L42" s="1">
        <v>45016</v>
      </c>
      <c r="M42" s="2">
        <v>7784375</v>
      </c>
      <c r="N42" s="39">
        <f t="shared" si="0"/>
        <v>44926</v>
      </c>
      <c r="O42" s="8" t="s">
        <v>7</v>
      </c>
      <c r="P42" t="s">
        <v>8</v>
      </c>
      <c r="Q42" s="4">
        <v>1.4999999999999999E-2</v>
      </c>
      <c r="R42" s="1">
        <v>44924</v>
      </c>
      <c r="S42" s="1">
        <v>44926</v>
      </c>
      <c r="T42" s="1">
        <v>45016</v>
      </c>
      <c r="U42" s="1">
        <v>45016</v>
      </c>
      <c r="V42" s="5">
        <f t="shared" si="1"/>
        <v>0.24657534246575341</v>
      </c>
      <c r="W42">
        <f t="shared" si="2"/>
        <v>90</v>
      </c>
      <c r="X42" s="6">
        <v>0</v>
      </c>
      <c r="Y42" s="6">
        <v>0</v>
      </c>
      <c r="Z42" s="6">
        <v>-42502.6875</v>
      </c>
      <c r="AA42" s="6">
        <v>-42502.6875</v>
      </c>
      <c r="AB42">
        <v>0</v>
      </c>
      <c r="AC42">
        <v>0</v>
      </c>
      <c r="AD42" s="7">
        <v>7784375</v>
      </c>
      <c r="AE42" s="4">
        <v>2.1840000000000002E-2</v>
      </c>
      <c r="AF42" s="8">
        <v>1.4999999999999999E-2</v>
      </c>
      <c r="AG42" s="6">
        <v>0</v>
      </c>
      <c r="AH42" s="6">
        <v>-29191.40625</v>
      </c>
      <c r="AI42" s="9">
        <v>-71694.09375</v>
      </c>
      <c r="AJ42" t="s">
        <v>6</v>
      </c>
      <c r="AK42">
        <f>VLOOKUP(I42,$AR$2:$AS$603,2,FALSE)</f>
        <v>2.1840000000000002</v>
      </c>
      <c r="AL42" s="8">
        <f>AK42/100+$AT$1</f>
        <v>3.184E-2</v>
      </c>
      <c r="AM42" s="35">
        <f>AK42/100-$AT$1</f>
        <v>1.1840000000000002E-2</v>
      </c>
      <c r="AN42" s="4">
        <f>IF(AND(RIGHT(O42,3)="Max",AM42&lt;0%),0%,AM42)</f>
        <v>1.1840000000000002E-2</v>
      </c>
      <c r="AO42" s="45">
        <f>-(((AL42+AF42)*AD42*V42))</f>
        <v>-89906.332191780821</v>
      </c>
      <c r="AP42" s="45">
        <f t="shared" si="8"/>
        <v>-70711.982876712325</v>
      </c>
      <c r="AQ42" s="45">
        <f>-(((AN42+AF42)*AD42*V42))</f>
        <v>-51517.633561643837</v>
      </c>
      <c r="AR42" s="31">
        <v>44620</v>
      </c>
      <c r="AS42" s="32">
        <v>-0.53300000000000003</v>
      </c>
      <c r="AW42" s="10"/>
      <c r="BX42" s="1"/>
      <c r="CF42" s="11"/>
      <c r="CG42" s="11"/>
    </row>
    <row r="43" spans="1:85" ht="15" customHeight="1" x14ac:dyDescent="0.25">
      <c r="A43">
        <v>39112</v>
      </c>
      <c r="B43" t="s">
        <v>271</v>
      </c>
      <c r="C43" t="s">
        <v>272</v>
      </c>
      <c r="D43">
        <v>11490</v>
      </c>
      <c r="E43" t="s">
        <v>127</v>
      </c>
      <c r="F43" t="s">
        <v>3</v>
      </c>
      <c r="G43" t="s">
        <v>4</v>
      </c>
      <c r="H43" t="s">
        <v>273</v>
      </c>
      <c r="I43" s="1"/>
      <c r="J43" s="1">
        <v>44926</v>
      </c>
      <c r="K43" s="1">
        <v>45016</v>
      </c>
      <c r="L43" s="1">
        <v>45016</v>
      </c>
      <c r="M43" s="2">
        <v>6783658.9199999999</v>
      </c>
      <c r="N43" s="39">
        <f t="shared" si="0"/>
        <v>44926</v>
      </c>
      <c r="O43" s="8">
        <v>5.1999999999999998E-2</v>
      </c>
      <c r="P43" t="s">
        <v>109</v>
      </c>
      <c r="Q43" s="4"/>
      <c r="R43" s="1">
        <v>45016</v>
      </c>
      <c r="S43" s="1">
        <v>44926</v>
      </c>
      <c r="T43" s="1">
        <v>45016</v>
      </c>
      <c r="U43" s="1">
        <v>45016</v>
      </c>
      <c r="V43" s="5">
        <f t="shared" si="1"/>
        <v>0.24657534246575341</v>
      </c>
      <c r="W43">
        <f t="shared" si="2"/>
        <v>90</v>
      </c>
      <c r="X43" s="6">
        <v>0</v>
      </c>
      <c r="Y43" s="6">
        <v>0</v>
      </c>
      <c r="Z43" s="6">
        <v>-88187.565959999993</v>
      </c>
      <c r="AA43" s="6">
        <v>-88187.565959999993</v>
      </c>
      <c r="AB43">
        <v>0</v>
      </c>
      <c r="AC43">
        <v>0</v>
      </c>
      <c r="AD43" s="7">
        <v>6783658.9199999999</v>
      </c>
      <c r="AE43" s="4">
        <v>5.1999999999999998E-2</v>
      </c>
      <c r="AF43" s="8">
        <v>0</v>
      </c>
      <c r="AG43" s="6">
        <v>0</v>
      </c>
      <c r="AH43" s="6">
        <v>0</v>
      </c>
      <c r="AI43" s="9">
        <v>-88187.565959999993</v>
      </c>
      <c r="AJ43" t="s">
        <v>6</v>
      </c>
      <c r="AO43" s="9">
        <f>AP43</f>
        <v>-86979.517111232868</v>
      </c>
      <c r="AP43" s="2">
        <f t="shared" si="8"/>
        <v>-86979.517111232868</v>
      </c>
      <c r="AQ43" s="9">
        <f>AP43</f>
        <v>-86979.517111232868</v>
      </c>
      <c r="AR43" s="31">
        <v>44621</v>
      </c>
      <c r="AS43" s="32">
        <v>-0.53400000000000003</v>
      </c>
      <c r="AW43" s="10"/>
      <c r="BX43" s="1"/>
      <c r="CF43" s="11"/>
      <c r="CG43" s="11"/>
    </row>
    <row r="44" spans="1:85" ht="15" customHeight="1" x14ac:dyDescent="0.25">
      <c r="A44">
        <v>39256</v>
      </c>
      <c r="B44" t="s">
        <v>274</v>
      </c>
      <c r="C44" t="s">
        <v>275</v>
      </c>
      <c r="D44">
        <v>11491</v>
      </c>
      <c r="E44" t="s">
        <v>2</v>
      </c>
      <c r="F44" t="s">
        <v>3</v>
      </c>
      <c r="G44" t="s">
        <v>4</v>
      </c>
      <c r="H44" t="s">
        <v>266</v>
      </c>
      <c r="I44" s="1">
        <v>44923</v>
      </c>
      <c r="J44" s="1">
        <v>44925</v>
      </c>
      <c r="K44" s="1">
        <v>45015</v>
      </c>
      <c r="L44" s="1">
        <v>45015</v>
      </c>
      <c r="M44" s="2">
        <v>5032894.8600000003</v>
      </c>
      <c r="N44" s="39">
        <f t="shared" si="0"/>
        <v>44926</v>
      </c>
      <c r="O44" s="8" t="s">
        <v>15</v>
      </c>
      <c r="P44" t="s">
        <v>8</v>
      </c>
      <c r="Q44" s="4">
        <v>0.02</v>
      </c>
      <c r="R44" s="1">
        <v>44923</v>
      </c>
      <c r="S44" s="1">
        <v>44925</v>
      </c>
      <c r="T44" s="1">
        <v>45015</v>
      </c>
      <c r="U44" s="1">
        <v>45015</v>
      </c>
      <c r="V44" s="5">
        <f t="shared" si="1"/>
        <v>0.24383561643835616</v>
      </c>
      <c r="W44">
        <f t="shared" si="2"/>
        <v>89</v>
      </c>
      <c r="X44" s="6">
        <v>0</v>
      </c>
      <c r="Y44" s="6">
        <v>0</v>
      </c>
      <c r="Z44" s="6">
        <v>-27706.086204299998</v>
      </c>
      <c r="AA44" s="6">
        <v>-27706.086204299998</v>
      </c>
      <c r="AB44">
        <v>0</v>
      </c>
      <c r="AC44">
        <v>0</v>
      </c>
      <c r="AD44" s="7">
        <v>5032894.8600000003</v>
      </c>
      <c r="AE44" s="4">
        <v>2.2019999999999998E-2</v>
      </c>
      <c r="AF44" s="8">
        <v>0.02</v>
      </c>
      <c r="AG44" s="6">
        <v>0</v>
      </c>
      <c r="AH44" s="6">
        <v>-25164.474300000002</v>
      </c>
      <c r="AI44" s="9">
        <v>-52870.560504299996</v>
      </c>
      <c r="AJ44" t="s">
        <v>6</v>
      </c>
      <c r="AK44">
        <f t="shared" ref="AK44:AK45" si="42">VLOOKUP(I44,$AR$2:$AS$603,2,FALSE)</f>
        <v>2.202</v>
      </c>
      <c r="AL44" s="8">
        <f t="shared" ref="AL44:AL45" si="43">AK44/100+$AT$1</f>
        <v>3.202E-2</v>
      </c>
      <c r="AM44" s="35">
        <f t="shared" ref="AM44:AM45" si="44">AK44/100-$AT$1</f>
        <v>1.2019999999999998E-2</v>
      </c>
      <c r="AN44" s="4">
        <f t="shared" ref="AN44:AN45" si="45">IF(AND(RIGHT(O44,3)="Max",AM44&lt;0%),0%,AM44)</f>
        <v>1.2019999999999998E-2</v>
      </c>
      <c r="AO44" s="45">
        <f t="shared" ref="AO44:AO45" si="46">-(((AL44+AF44)*AD44*V44))</f>
        <v>-63838.893054604931</v>
      </c>
      <c r="AP44" s="45">
        <f t="shared" si="8"/>
        <v>-51566.902848029589</v>
      </c>
      <c r="AQ44" s="45">
        <f t="shared" ref="AQ44:AQ45" si="47">-(((AN44+AF44)*AD44*V44))</f>
        <v>-39294.912641454248</v>
      </c>
      <c r="AR44" s="31">
        <v>44622</v>
      </c>
      <c r="AS44" s="32">
        <v>-0.53200000000000003</v>
      </c>
      <c r="AW44" s="10"/>
      <c r="BX44" s="1"/>
      <c r="CF44" s="11"/>
      <c r="CG44" s="11"/>
    </row>
    <row r="45" spans="1:85" ht="15" customHeight="1" x14ac:dyDescent="0.25">
      <c r="A45">
        <v>39058</v>
      </c>
      <c r="B45" t="s">
        <v>276</v>
      </c>
      <c r="C45" t="s">
        <v>277</v>
      </c>
      <c r="D45">
        <v>11492</v>
      </c>
      <c r="E45" t="s">
        <v>2</v>
      </c>
      <c r="F45" t="s">
        <v>3</v>
      </c>
      <c r="G45" t="s">
        <v>4</v>
      </c>
      <c r="H45" t="s">
        <v>278</v>
      </c>
      <c r="I45" s="1">
        <v>44876</v>
      </c>
      <c r="J45" s="1">
        <v>44880</v>
      </c>
      <c r="K45" s="1">
        <v>44972</v>
      </c>
      <c r="L45" s="1">
        <v>44972</v>
      </c>
      <c r="M45" s="2">
        <v>1250000</v>
      </c>
      <c r="N45" s="39">
        <f t="shared" si="0"/>
        <v>44926</v>
      </c>
      <c r="O45" s="8" t="s">
        <v>7</v>
      </c>
      <c r="P45" t="s">
        <v>8</v>
      </c>
      <c r="Q45" s="4"/>
      <c r="R45" s="1">
        <v>44876</v>
      </c>
      <c r="S45" s="1">
        <v>44880</v>
      </c>
      <c r="T45" s="1">
        <v>44972</v>
      </c>
      <c r="U45" s="1">
        <v>44972</v>
      </c>
      <c r="V45" s="5">
        <f t="shared" si="1"/>
        <v>0.12602739726027398</v>
      </c>
      <c r="W45">
        <f t="shared" si="2"/>
        <v>46</v>
      </c>
      <c r="X45" s="6">
        <v>0</v>
      </c>
      <c r="Y45" s="6">
        <v>0</v>
      </c>
      <c r="Z45" s="6">
        <v>-5628.6111111111104</v>
      </c>
      <c r="AA45" s="6">
        <v>-5628.6111111111104</v>
      </c>
      <c r="AB45">
        <v>0</v>
      </c>
      <c r="AC45">
        <v>0</v>
      </c>
      <c r="AD45" s="7">
        <v>1250000</v>
      </c>
      <c r="AE45" s="4">
        <v>1.762E-2</v>
      </c>
      <c r="AF45" s="8">
        <v>0</v>
      </c>
      <c r="AG45" s="6">
        <v>0</v>
      </c>
      <c r="AH45" s="6">
        <v>0</v>
      </c>
      <c r="AI45" s="9">
        <v>-5628.6111111111104</v>
      </c>
      <c r="AJ45" t="s">
        <v>6</v>
      </c>
      <c r="AK45">
        <f t="shared" si="42"/>
        <v>1.762</v>
      </c>
      <c r="AL45" s="8">
        <f t="shared" si="43"/>
        <v>2.7619999999999999E-2</v>
      </c>
      <c r="AM45" s="35">
        <f t="shared" si="44"/>
        <v>7.62E-3</v>
      </c>
      <c r="AN45" s="4">
        <f t="shared" si="45"/>
        <v>7.62E-3</v>
      </c>
      <c r="AO45" s="45">
        <f t="shared" si="46"/>
        <v>-4351.0958904109593</v>
      </c>
      <c r="AP45" s="45">
        <f t="shared" si="8"/>
        <v>-2775.7534246575347</v>
      </c>
      <c r="AQ45" s="45">
        <f t="shared" si="47"/>
        <v>-1200.4109589041097</v>
      </c>
      <c r="AR45" s="31">
        <v>44623</v>
      </c>
      <c r="AS45" s="32">
        <v>-0.52600000000000002</v>
      </c>
      <c r="AW45" s="10"/>
      <c r="BX45" s="1"/>
      <c r="CF45" s="11"/>
      <c r="CG45" s="11"/>
    </row>
    <row r="46" spans="1:85" ht="15" customHeight="1" x14ac:dyDescent="0.25">
      <c r="A46">
        <v>40868</v>
      </c>
      <c r="B46" t="s">
        <v>279</v>
      </c>
      <c r="C46" t="s">
        <v>280</v>
      </c>
      <c r="D46">
        <v>11494</v>
      </c>
      <c r="E46" t="s">
        <v>55</v>
      </c>
      <c r="F46" t="s">
        <v>3</v>
      </c>
      <c r="G46" t="s">
        <v>4</v>
      </c>
      <c r="H46" t="s">
        <v>281</v>
      </c>
      <c r="I46" s="1">
        <v>44924</v>
      </c>
      <c r="J46" s="1">
        <v>44926</v>
      </c>
      <c r="K46" s="1">
        <v>44927</v>
      </c>
      <c r="L46" s="1">
        <v>44927</v>
      </c>
      <c r="M46" s="2">
        <v>4409942.96</v>
      </c>
      <c r="N46" s="39">
        <f t="shared" si="0"/>
        <v>44926</v>
      </c>
      <c r="O46" s="8">
        <v>0</v>
      </c>
      <c r="P46" t="s">
        <v>109</v>
      </c>
      <c r="Q46" s="4"/>
      <c r="R46" s="1">
        <v>44924</v>
      </c>
      <c r="S46" s="1">
        <v>44926</v>
      </c>
      <c r="T46" s="1">
        <v>44927</v>
      </c>
      <c r="U46" s="1">
        <v>44927</v>
      </c>
      <c r="V46" s="5">
        <f t="shared" si="1"/>
        <v>2.7397260273972603E-3</v>
      </c>
      <c r="W46">
        <f t="shared" si="2"/>
        <v>1</v>
      </c>
      <c r="X46" s="6">
        <v>0</v>
      </c>
      <c r="Y46" s="6">
        <v>0</v>
      </c>
      <c r="Z46" s="6">
        <v>0</v>
      </c>
      <c r="AA46" s="6">
        <v>0</v>
      </c>
      <c r="AB46">
        <v>0</v>
      </c>
      <c r="AC46">
        <v>0</v>
      </c>
      <c r="AD46" s="7">
        <v>4409942.96</v>
      </c>
      <c r="AE46" s="4">
        <v>0</v>
      </c>
      <c r="AF46" s="8">
        <v>0</v>
      </c>
      <c r="AG46" s="6">
        <v>0</v>
      </c>
      <c r="AH46" s="6">
        <v>0</v>
      </c>
      <c r="AI46" s="9">
        <v>0</v>
      </c>
      <c r="AJ46" t="s">
        <v>6</v>
      </c>
      <c r="AO46"/>
      <c r="AP46" s="2">
        <f t="shared" si="8"/>
        <v>0</v>
      </c>
      <c r="AQ46"/>
      <c r="AR46" s="31">
        <v>44624</v>
      </c>
      <c r="AS46" s="32">
        <v>-0.52</v>
      </c>
      <c r="AW46" s="10"/>
      <c r="BX46" s="1"/>
      <c r="CF46" s="11"/>
      <c r="CG46" s="11"/>
    </row>
    <row r="47" spans="1:85" ht="15" customHeight="1" x14ac:dyDescent="0.25">
      <c r="A47">
        <v>33203</v>
      </c>
      <c r="B47" t="s">
        <v>305</v>
      </c>
      <c r="C47" t="s">
        <v>306</v>
      </c>
      <c r="D47">
        <v>11525</v>
      </c>
      <c r="E47" t="s">
        <v>2</v>
      </c>
      <c r="F47" t="s">
        <v>3</v>
      </c>
      <c r="G47" t="s">
        <v>4</v>
      </c>
      <c r="H47" t="s">
        <v>156</v>
      </c>
      <c r="I47" s="1">
        <v>44897</v>
      </c>
      <c r="J47" s="1">
        <v>44926</v>
      </c>
      <c r="K47" s="1">
        <v>45016</v>
      </c>
      <c r="L47" s="1">
        <v>45016</v>
      </c>
      <c r="M47" s="2">
        <v>217648.66</v>
      </c>
      <c r="N47" s="39">
        <f t="shared" si="0"/>
        <v>44926</v>
      </c>
      <c r="O47" s="12" t="s">
        <v>15</v>
      </c>
      <c r="P47" t="s">
        <v>8</v>
      </c>
      <c r="Q47" s="4">
        <v>1.6E-2</v>
      </c>
      <c r="R47" s="1">
        <v>44897</v>
      </c>
      <c r="S47" s="1">
        <v>44926</v>
      </c>
      <c r="T47" s="1">
        <v>45016</v>
      </c>
      <c r="U47" s="1">
        <v>45016</v>
      </c>
      <c r="V47" s="5">
        <f t="shared" si="1"/>
        <v>0.24657534246575341</v>
      </c>
      <c r="W47">
        <f t="shared" si="2"/>
        <v>90</v>
      </c>
      <c r="X47" s="6">
        <v>0</v>
      </c>
      <c r="Y47" s="6">
        <v>0</v>
      </c>
      <c r="Z47" s="6">
        <v>-1074.6402587499999</v>
      </c>
      <c r="AA47" s="6">
        <v>-1074.6402587499999</v>
      </c>
      <c r="AB47">
        <v>0</v>
      </c>
      <c r="AC47">
        <v>0</v>
      </c>
      <c r="AD47" s="7">
        <v>217648.66</v>
      </c>
      <c r="AE47" s="4">
        <v>1.975E-2</v>
      </c>
      <c r="AF47" s="8">
        <v>1.6E-2</v>
      </c>
      <c r="AG47" s="6">
        <v>0</v>
      </c>
      <c r="AH47" s="6">
        <v>-870.59464000000003</v>
      </c>
      <c r="AI47" s="9">
        <v>-1945.23489875</v>
      </c>
      <c r="AJ47" t="s">
        <v>6</v>
      </c>
      <c r="AK47">
        <f>VLOOKUP(I47,$AR$2:$AS$603,2,FALSE)</f>
        <v>1.9750000000000001</v>
      </c>
      <c r="AL47" s="8">
        <f>AK47/100+$AT$1</f>
        <v>2.9749999999999999E-2</v>
      </c>
      <c r="AM47" s="35">
        <f>AK47/100-$AT$1</f>
        <v>9.75E-3</v>
      </c>
      <c r="AN47" s="4">
        <f>IF(AND(RIGHT(O47,3)="Max",AM47&lt;0%),0%,AM47)</f>
        <v>9.75E-3</v>
      </c>
      <c r="AO47" s="45">
        <f>-(((AL47+AF47)*AD47*V47))</f>
        <v>-2455.2557741095889</v>
      </c>
      <c r="AP47" s="45">
        <f t="shared" si="8"/>
        <v>-1918.5878453424659</v>
      </c>
      <c r="AQ47" s="45">
        <f>-(((AN47+AF47)*AD47*V47))</f>
        <v>-1381.9199165753425</v>
      </c>
      <c r="AR47" s="31">
        <v>44627</v>
      </c>
      <c r="AS47" s="32">
        <v>-0.498</v>
      </c>
      <c r="AW47" s="10"/>
      <c r="BX47" s="1"/>
      <c r="CF47" s="11"/>
      <c r="CG47" s="11"/>
    </row>
    <row r="48" spans="1:85" ht="15" customHeight="1" x14ac:dyDescent="0.25">
      <c r="A48">
        <v>5292</v>
      </c>
      <c r="B48" t="s">
        <v>317</v>
      </c>
      <c r="C48" t="s">
        <v>318</v>
      </c>
      <c r="D48">
        <v>11543</v>
      </c>
      <c r="E48" t="s">
        <v>127</v>
      </c>
      <c r="F48" t="s">
        <v>3</v>
      </c>
      <c r="G48" t="s">
        <v>4</v>
      </c>
      <c r="H48" t="s">
        <v>222</v>
      </c>
      <c r="I48" s="1"/>
      <c r="J48" s="1">
        <v>44562</v>
      </c>
      <c r="K48" s="1">
        <v>44927</v>
      </c>
      <c r="L48" s="1">
        <v>44927</v>
      </c>
      <c r="M48" s="2">
        <v>63000000</v>
      </c>
      <c r="N48" s="39">
        <f t="shared" si="0"/>
        <v>44926</v>
      </c>
      <c r="O48">
        <v>2.1999999999999999E-2</v>
      </c>
      <c r="P48" t="s">
        <v>223</v>
      </c>
      <c r="Q48" s="4"/>
      <c r="R48" s="1">
        <v>44927</v>
      </c>
      <c r="S48" s="1">
        <v>44562</v>
      </c>
      <c r="T48" s="1">
        <v>44927</v>
      </c>
      <c r="U48" s="1">
        <v>44927</v>
      </c>
      <c r="V48" s="5">
        <f t="shared" si="1"/>
        <v>2.7397260273972603E-3</v>
      </c>
      <c r="W48">
        <f t="shared" si="2"/>
        <v>1</v>
      </c>
      <c r="X48" s="6">
        <v>0</v>
      </c>
      <c r="Y48" s="6">
        <v>0</v>
      </c>
      <c r="Z48" s="6">
        <v>-1386000</v>
      </c>
      <c r="AA48" s="6">
        <v>-1386000</v>
      </c>
      <c r="AB48">
        <v>0</v>
      </c>
      <c r="AC48">
        <v>0</v>
      </c>
      <c r="AD48" s="7">
        <v>63000000</v>
      </c>
      <c r="AE48" s="4">
        <v>2.1999999999999999E-2</v>
      </c>
      <c r="AF48" s="8">
        <v>0</v>
      </c>
      <c r="AG48" s="6">
        <v>0</v>
      </c>
      <c r="AH48" s="6">
        <v>0</v>
      </c>
      <c r="AI48" s="9">
        <v>-1386000</v>
      </c>
      <c r="AJ48" t="s">
        <v>6</v>
      </c>
      <c r="AO48" s="9">
        <f>AP48</f>
        <v>-3797.2602739726026</v>
      </c>
      <c r="AP48" s="2">
        <f t="shared" si="8"/>
        <v>-3797.2602739726026</v>
      </c>
      <c r="AQ48" s="9">
        <f>AP48</f>
        <v>-3797.2602739726026</v>
      </c>
      <c r="AR48" s="31">
        <v>44628</v>
      </c>
      <c r="AS48" s="32">
        <v>-0.499</v>
      </c>
      <c r="AW48" s="10"/>
      <c r="BX48" s="1"/>
      <c r="CF48" s="11"/>
      <c r="CG48" s="11"/>
    </row>
    <row r="49" spans="1:85" ht="15" customHeight="1" x14ac:dyDescent="0.25">
      <c r="A49">
        <v>6845</v>
      </c>
      <c r="B49" t="s">
        <v>319</v>
      </c>
      <c r="C49" t="s">
        <v>320</v>
      </c>
      <c r="D49">
        <v>11545</v>
      </c>
      <c r="E49" t="s">
        <v>2</v>
      </c>
      <c r="F49" t="s">
        <v>3</v>
      </c>
      <c r="G49" t="s">
        <v>4</v>
      </c>
      <c r="H49" t="s">
        <v>321</v>
      </c>
      <c r="I49" s="1">
        <v>44837</v>
      </c>
      <c r="J49" s="1">
        <v>44900</v>
      </c>
      <c r="K49" s="1">
        <v>44931</v>
      </c>
      <c r="L49" s="1">
        <v>44931</v>
      </c>
      <c r="M49" s="2">
        <v>8836666.4700000007</v>
      </c>
      <c r="N49" s="39">
        <f t="shared" si="0"/>
        <v>44926</v>
      </c>
      <c r="O49" t="s">
        <v>7</v>
      </c>
      <c r="P49" t="s">
        <v>8</v>
      </c>
      <c r="Q49" s="4">
        <v>1.8749999999999999E-2</v>
      </c>
      <c r="R49" s="1">
        <v>44837</v>
      </c>
      <c r="S49" s="1">
        <v>44900</v>
      </c>
      <c r="T49" s="1">
        <v>44931</v>
      </c>
      <c r="U49" s="1">
        <v>44931</v>
      </c>
      <c r="V49" s="5">
        <f t="shared" si="1"/>
        <v>1.3698630136986301E-2</v>
      </c>
      <c r="W49">
        <f t="shared" si="2"/>
        <v>5</v>
      </c>
      <c r="X49" s="6">
        <v>0</v>
      </c>
      <c r="Y49" s="6">
        <v>0</v>
      </c>
      <c r="Z49" s="6">
        <v>-9017.081743762501</v>
      </c>
      <c r="AA49" s="6">
        <v>-9017.081743762501</v>
      </c>
      <c r="AB49">
        <v>0</v>
      </c>
      <c r="AC49">
        <v>0</v>
      </c>
      <c r="AD49" s="7">
        <v>8836666.4700000007</v>
      </c>
      <c r="AE49" s="4">
        <v>1.1850000000000001E-2</v>
      </c>
      <c r="AF49" s="8">
        <v>1.8749999999999999E-2</v>
      </c>
      <c r="AG49" s="6">
        <v>0</v>
      </c>
      <c r="AH49" s="6">
        <v>-14267.5344046875</v>
      </c>
      <c r="AI49" s="9">
        <v>-23284.616148450001</v>
      </c>
      <c r="AJ49" t="s">
        <v>6</v>
      </c>
      <c r="AK49">
        <f t="shared" ref="AK49:AK50" si="48">VLOOKUP(I49,$AR$2:$AS$603,2,FALSE)</f>
        <v>1.1850000000000001</v>
      </c>
      <c r="AL49" s="8">
        <f t="shared" ref="AL49:AL50" si="49">AK49/100+$AT$1</f>
        <v>2.1850000000000001E-2</v>
      </c>
      <c r="AM49" s="35">
        <f t="shared" ref="AM49:AM50" si="50">AK49/100-$AT$1</f>
        <v>1.8500000000000009E-3</v>
      </c>
      <c r="AN49" s="4">
        <f t="shared" ref="AN49:AN50" si="51">IF(AND(RIGHT(O49,3)="Max",AM49&lt;0%),0%,AM49)</f>
        <v>1.8500000000000009E-3</v>
      </c>
      <c r="AO49" s="45">
        <f t="shared" ref="AO49:AO50" si="52">-(((AL49+AF49)*AD49*V49))</f>
        <v>-4914.6391600273973</v>
      </c>
      <c r="AP49" s="45">
        <f t="shared" si="8"/>
        <v>-3704.1369038630141</v>
      </c>
      <c r="AQ49" s="45">
        <f t="shared" ref="AQ49:AQ50" si="53">-(((AN49+AF49)*AD49*V49))</f>
        <v>-2493.6346476986305</v>
      </c>
      <c r="AR49" s="31">
        <v>44629</v>
      </c>
      <c r="AS49" s="32">
        <v>-0.49099999999999999</v>
      </c>
      <c r="AW49" s="10"/>
      <c r="BX49" s="1"/>
      <c r="CF49" s="11"/>
      <c r="CG49" s="11"/>
    </row>
    <row r="50" spans="1:85" ht="15" customHeight="1" x14ac:dyDescent="0.25">
      <c r="A50">
        <v>7115</v>
      </c>
      <c r="B50" t="s">
        <v>322</v>
      </c>
      <c r="C50" t="s">
        <v>323</v>
      </c>
      <c r="D50">
        <v>11552</v>
      </c>
      <c r="E50" t="s">
        <v>2</v>
      </c>
      <c r="F50" t="s">
        <v>3</v>
      </c>
      <c r="G50" t="s">
        <v>4</v>
      </c>
      <c r="H50" t="s">
        <v>324</v>
      </c>
      <c r="I50" s="1">
        <v>44743</v>
      </c>
      <c r="J50" s="1">
        <v>44747</v>
      </c>
      <c r="K50" s="1">
        <v>44931</v>
      </c>
      <c r="L50" s="1">
        <v>44931</v>
      </c>
      <c r="M50" s="2">
        <v>18000000</v>
      </c>
      <c r="N50" s="39">
        <f t="shared" si="0"/>
        <v>44926</v>
      </c>
      <c r="O50" s="12" t="s">
        <v>174</v>
      </c>
      <c r="P50" t="s">
        <v>8</v>
      </c>
      <c r="Q50" s="4">
        <v>1.4999999999999999E-2</v>
      </c>
      <c r="R50" s="1">
        <v>44743</v>
      </c>
      <c r="S50" s="1">
        <v>44747</v>
      </c>
      <c r="T50" s="1">
        <v>44931</v>
      </c>
      <c r="U50" s="1">
        <v>44931</v>
      </c>
      <c r="V50" s="5">
        <f t="shared" si="1"/>
        <v>1.3698630136986301E-2</v>
      </c>
      <c r="W50">
        <f t="shared" si="2"/>
        <v>5</v>
      </c>
      <c r="X50" s="6">
        <v>0</v>
      </c>
      <c r="Y50" s="6">
        <v>0</v>
      </c>
      <c r="Z50" s="6">
        <v>-21895.999999999996</v>
      </c>
      <c r="AA50" s="6">
        <v>-21895.999999999996</v>
      </c>
      <c r="AB50">
        <v>0</v>
      </c>
      <c r="AC50">
        <v>0</v>
      </c>
      <c r="AD50" s="7">
        <v>18000000</v>
      </c>
      <c r="AE50" s="13">
        <v>2.3799999999999997E-3</v>
      </c>
      <c r="AF50" s="8">
        <v>1.4999999999999999E-2</v>
      </c>
      <c r="AG50" s="6">
        <v>0</v>
      </c>
      <c r="AH50" s="6">
        <v>-138000</v>
      </c>
      <c r="AI50" s="9">
        <v>-159896</v>
      </c>
      <c r="AJ50" t="s">
        <v>6</v>
      </c>
      <c r="AK50">
        <f t="shared" si="48"/>
        <v>-0.17599999999999999</v>
      </c>
      <c r="AL50" s="8">
        <f t="shared" si="49"/>
        <v>8.2400000000000008E-3</v>
      </c>
      <c r="AM50" s="35">
        <f t="shared" si="50"/>
        <v>-1.176E-2</v>
      </c>
      <c r="AN50" s="4">
        <f t="shared" si="51"/>
        <v>-1.176E-2</v>
      </c>
      <c r="AO50" s="45">
        <f t="shared" si="52"/>
        <v>-5730.4109589041091</v>
      </c>
      <c r="AP50" s="45">
        <f t="shared" si="8"/>
        <v>-4285.4794520547939</v>
      </c>
      <c r="AQ50" s="45">
        <f t="shared" si="53"/>
        <v>-798.90410958904101</v>
      </c>
      <c r="AR50" s="31">
        <v>44630</v>
      </c>
      <c r="AS50" s="32">
        <v>-0.505</v>
      </c>
      <c r="AW50" s="10"/>
      <c r="BX50" s="1"/>
      <c r="CF50" s="11"/>
      <c r="CG50" s="11"/>
    </row>
    <row r="51" spans="1:85" ht="15" customHeight="1" x14ac:dyDescent="0.25">
      <c r="A51">
        <v>7154</v>
      </c>
      <c r="B51" t="s">
        <v>325</v>
      </c>
      <c r="C51" t="s">
        <v>326</v>
      </c>
      <c r="D51">
        <v>11555</v>
      </c>
      <c r="E51" t="s">
        <v>127</v>
      </c>
      <c r="F51" t="s">
        <v>3</v>
      </c>
      <c r="G51" t="s">
        <v>4</v>
      </c>
      <c r="H51" t="s">
        <v>327</v>
      </c>
      <c r="I51" s="1"/>
      <c r="J51" s="1">
        <v>44630</v>
      </c>
      <c r="K51" s="1">
        <v>44995</v>
      </c>
      <c r="L51" s="1">
        <v>44995</v>
      </c>
      <c r="M51" s="2">
        <v>400000000</v>
      </c>
      <c r="N51" s="39">
        <f t="shared" si="0"/>
        <v>44926</v>
      </c>
      <c r="O51" s="12">
        <v>2.63E-2</v>
      </c>
      <c r="P51" t="s">
        <v>8</v>
      </c>
      <c r="Q51" s="4"/>
      <c r="R51" s="1">
        <v>44995</v>
      </c>
      <c r="S51" s="1">
        <v>44630</v>
      </c>
      <c r="T51" s="1">
        <v>44995</v>
      </c>
      <c r="U51" s="1">
        <v>44995</v>
      </c>
      <c r="V51" s="5">
        <f t="shared" si="1"/>
        <v>0.18904109589041096</v>
      </c>
      <c r="W51">
        <f t="shared" si="2"/>
        <v>69</v>
      </c>
      <c r="X51" s="6">
        <v>0</v>
      </c>
      <c r="Y51" s="6">
        <v>0</v>
      </c>
      <c r="Z51" s="6">
        <v>-10666111.11111111</v>
      </c>
      <c r="AA51" s="6">
        <v>-10666111.11111111</v>
      </c>
      <c r="AB51">
        <v>0</v>
      </c>
      <c r="AC51">
        <v>0</v>
      </c>
      <c r="AD51" s="7">
        <v>400000000</v>
      </c>
      <c r="AE51" s="13">
        <v>2.63E-2</v>
      </c>
      <c r="AF51" s="8">
        <v>0</v>
      </c>
      <c r="AG51" s="6">
        <v>0</v>
      </c>
      <c r="AH51" s="6">
        <v>0</v>
      </c>
      <c r="AI51" s="9">
        <v>-10666111.11111111</v>
      </c>
      <c r="AJ51" t="s">
        <v>6</v>
      </c>
      <c r="AO51" s="9">
        <f t="shared" ref="AO51:AO55" si="54">AP51</f>
        <v>-1988712.3287671234</v>
      </c>
      <c r="AP51" s="2">
        <f t="shared" si="8"/>
        <v>-1988712.3287671234</v>
      </c>
      <c r="AQ51" s="9">
        <f t="shared" ref="AQ51:AQ55" si="55">AP51</f>
        <v>-1988712.3287671234</v>
      </c>
      <c r="AR51" s="1">
        <v>44631</v>
      </c>
      <c r="AS51" s="33">
        <v>-0.502</v>
      </c>
      <c r="AW51" s="10"/>
      <c r="BX51" s="1"/>
      <c r="CF51" s="11"/>
      <c r="CG51" s="11"/>
    </row>
    <row r="52" spans="1:85" ht="15" customHeight="1" x14ac:dyDescent="0.25">
      <c r="A52">
        <v>5743</v>
      </c>
      <c r="B52" t="s">
        <v>328</v>
      </c>
      <c r="C52" t="s">
        <v>329</v>
      </c>
      <c r="D52">
        <v>11565</v>
      </c>
      <c r="E52" t="s">
        <v>127</v>
      </c>
      <c r="F52" t="s">
        <v>3</v>
      </c>
      <c r="G52" t="s">
        <v>4</v>
      </c>
      <c r="H52" t="s">
        <v>188</v>
      </c>
      <c r="I52" s="1"/>
      <c r="J52" s="1">
        <v>44917</v>
      </c>
      <c r="K52" s="1">
        <v>44948</v>
      </c>
      <c r="L52" s="1">
        <v>44948</v>
      </c>
      <c r="M52" s="2">
        <v>3379138.35</v>
      </c>
      <c r="N52" s="39">
        <f t="shared" si="0"/>
        <v>44926</v>
      </c>
      <c r="O52" s="12">
        <v>1.7999999999999999E-2</v>
      </c>
      <c r="P52" t="s">
        <v>109</v>
      </c>
      <c r="Q52" s="4"/>
      <c r="R52" s="1">
        <v>44948</v>
      </c>
      <c r="S52" s="1">
        <v>44917</v>
      </c>
      <c r="T52" s="1">
        <v>44948</v>
      </c>
      <c r="U52" s="1">
        <v>44948</v>
      </c>
      <c r="V52" s="5">
        <f t="shared" si="1"/>
        <v>6.0273972602739728E-2</v>
      </c>
      <c r="W52">
        <f t="shared" si="2"/>
        <v>22</v>
      </c>
      <c r="X52" s="6">
        <v>0</v>
      </c>
      <c r="Y52" s="6">
        <v>0</v>
      </c>
      <c r="Z52" s="6">
        <v>-5068.7075249999998</v>
      </c>
      <c r="AA52" s="6">
        <v>-5068.7075249999998</v>
      </c>
      <c r="AB52">
        <v>0</v>
      </c>
      <c r="AC52">
        <v>0</v>
      </c>
      <c r="AD52" s="7">
        <v>3379138.35</v>
      </c>
      <c r="AE52" s="13">
        <v>1.7999999999999999E-2</v>
      </c>
      <c r="AF52" s="8">
        <v>0</v>
      </c>
      <c r="AG52" s="6">
        <v>0</v>
      </c>
      <c r="AH52" s="6">
        <v>0</v>
      </c>
      <c r="AI52" s="9">
        <v>-5068.7075249999998</v>
      </c>
      <c r="AJ52" t="s">
        <v>6</v>
      </c>
      <c r="AO52" s="9">
        <f t="shared" si="54"/>
        <v>-3666.1336619178082</v>
      </c>
      <c r="AP52" s="2">
        <f t="shared" si="8"/>
        <v>-3666.1336619178082</v>
      </c>
      <c r="AQ52" s="9">
        <f t="shared" si="55"/>
        <v>-3666.1336619178082</v>
      </c>
      <c r="AR52" s="31">
        <v>44634</v>
      </c>
      <c r="AS52" s="32">
        <v>-0.5</v>
      </c>
      <c r="AW52" s="10"/>
      <c r="BX52" s="1"/>
      <c r="CF52" s="11"/>
      <c r="CG52" s="11"/>
    </row>
    <row r="53" spans="1:85" ht="15" customHeight="1" x14ac:dyDescent="0.25">
      <c r="A53">
        <v>5923</v>
      </c>
      <c r="B53" t="s">
        <v>330</v>
      </c>
      <c r="C53" t="s">
        <v>331</v>
      </c>
      <c r="D53">
        <v>11566</v>
      </c>
      <c r="E53" t="s">
        <v>127</v>
      </c>
      <c r="F53" t="s">
        <v>3</v>
      </c>
      <c r="G53" t="s">
        <v>4</v>
      </c>
      <c r="H53" t="s">
        <v>188</v>
      </c>
      <c r="I53" s="1"/>
      <c r="J53" s="1">
        <v>44917</v>
      </c>
      <c r="K53" s="1">
        <v>44948</v>
      </c>
      <c r="L53" s="1">
        <v>44948</v>
      </c>
      <c r="M53" s="2">
        <v>2971887.3</v>
      </c>
      <c r="N53" s="39">
        <f t="shared" si="0"/>
        <v>44926</v>
      </c>
      <c r="O53">
        <v>1.7999999999999999E-2</v>
      </c>
      <c r="P53" t="s">
        <v>109</v>
      </c>
      <c r="Q53" s="4"/>
      <c r="R53" s="1">
        <v>44948</v>
      </c>
      <c r="S53" s="1">
        <v>44917</v>
      </c>
      <c r="T53" s="1">
        <v>44948</v>
      </c>
      <c r="U53" s="1">
        <v>44948</v>
      </c>
      <c r="V53" s="5">
        <f t="shared" si="1"/>
        <v>6.0273972602739728E-2</v>
      </c>
      <c r="W53">
        <f t="shared" si="2"/>
        <v>22</v>
      </c>
      <c r="X53" s="6">
        <v>0</v>
      </c>
      <c r="Y53" s="6">
        <v>0</v>
      </c>
      <c r="Z53" s="6">
        <v>-4457.8309499999996</v>
      </c>
      <c r="AA53" s="6">
        <v>-4457.8309499999996</v>
      </c>
      <c r="AB53">
        <v>0</v>
      </c>
      <c r="AC53">
        <v>0</v>
      </c>
      <c r="AD53" s="7">
        <v>2971887.3</v>
      </c>
      <c r="AE53" s="13">
        <v>1.7999999999999999E-2</v>
      </c>
      <c r="AF53" s="8">
        <v>0</v>
      </c>
      <c r="AG53" s="6">
        <v>0</v>
      </c>
      <c r="AH53" s="6">
        <v>0</v>
      </c>
      <c r="AI53" s="9">
        <v>-4457.8309499999996</v>
      </c>
      <c r="AJ53" t="s">
        <v>6</v>
      </c>
      <c r="AO53" s="9">
        <f t="shared" si="54"/>
        <v>-3224.2941665753424</v>
      </c>
      <c r="AP53" s="2">
        <f t="shared" si="8"/>
        <v>-3224.2941665753424</v>
      </c>
      <c r="AQ53" s="9">
        <f t="shared" si="55"/>
        <v>-3224.2941665753424</v>
      </c>
      <c r="AR53" s="31">
        <v>44635</v>
      </c>
      <c r="AS53" s="32">
        <v>-0.502</v>
      </c>
      <c r="AW53" s="10"/>
      <c r="BX53" s="1"/>
      <c r="CF53" s="11"/>
      <c r="CG53" s="11"/>
    </row>
    <row r="54" spans="1:85" ht="15" customHeight="1" x14ac:dyDescent="0.25">
      <c r="A54">
        <v>6103</v>
      </c>
      <c r="B54" t="s">
        <v>332</v>
      </c>
      <c r="C54" t="s">
        <v>333</v>
      </c>
      <c r="D54">
        <v>11567</v>
      </c>
      <c r="E54" t="s">
        <v>127</v>
      </c>
      <c r="F54" t="s">
        <v>3</v>
      </c>
      <c r="G54" t="s">
        <v>4</v>
      </c>
      <c r="H54" t="s">
        <v>188</v>
      </c>
      <c r="I54" s="1"/>
      <c r="J54" s="1">
        <v>44917</v>
      </c>
      <c r="K54" s="1">
        <v>44948</v>
      </c>
      <c r="L54" s="1">
        <v>44948</v>
      </c>
      <c r="M54" s="2">
        <v>2295224.2000000002</v>
      </c>
      <c r="N54" s="39">
        <f t="shared" si="0"/>
        <v>44926</v>
      </c>
      <c r="O54">
        <v>1.7999999999999999E-2</v>
      </c>
      <c r="P54" t="s">
        <v>109</v>
      </c>
      <c r="Q54" s="4"/>
      <c r="R54" s="1">
        <v>44948</v>
      </c>
      <c r="S54" s="1">
        <v>44917</v>
      </c>
      <c r="T54" s="1">
        <v>44948</v>
      </c>
      <c r="U54" s="1">
        <v>44948</v>
      </c>
      <c r="V54" s="5">
        <f t="shared" si="1"/>
        <v>6.0273972602739728E-2</v>
      </c>
      <c r="W54">
        <f t="shared" si="2"/>
        <v>22</v>
      </c>
      <c r="X54" s="6">
        <v>0</v>
      </c>
      <c r="Y54" s="6">
        <v>0</v>
      </c>
      <c r="Z54" s="6">
        <v>-3442.8362999999999</v>
      </c>
      <c r="AA54" s="6">
        <v>-3442.8362999999999</v>
      </c>
      <c r="AB54">
        <v>0</v>
      </c>
      <c r="AC54">
        <v>0</v>
      </c>
      <c r="AD54" s="7">
        <v>2295224.2000000002</v>
      </c>
      <c r="AE54" s="13">
        <v>1.7999999999999999E-2</v>
      </c>
      <c r="AF54" s="8">
        <v>0</v>
      </c>
      <c r="AG54" s="6">
        <v>0</v>
      </c>
      <c r="AH54" s="6">
        <v>0</v>
      </c>
      <c r="AI54" s="9">
        <v>-3442.8362999999999</v>
      </c>
      <c r="AJ54" t="s">
        <v>6</v>
      </c>
      <c r="AO54" s="9">
        <f t="shared" si="54"/>
        <v>-2490.1610498630139</v>
      </c>
      <c r="AP54" s="2">
        <f t="shared" si="8"/>
        <v>-2490.1610498630139</v>
      </c>
      <c r="AQ54" s="9">
        <f t="shared" si="55"/>
        <v>-2490.1610498630139</v>
      </c>
      <c r="AR54" s="31">
        <v>44636</v>
      </c>
      <c r="AS54" s="32">
        <v>-0.48799999999999999</v>
      </c>
      <c r="AW54" s="10"/>
      <c r="BX54" s="1"/>
      <c r="CF54" s="11"/>
      <c r="CG54" s="11"/>
    </row>
    <row r="55" spans="1:85" ht="15" customHeight="1" x14ac:dyDescent="0.25">
      <c r="A55">
        <v>6282</v>
      </c>
      <c r="B55" t="s">
        <v>334</v>
      </c>
      <c r="C55" t="s">
        <v>335</v>
      </c>
      <c r="D55">
        <v>11568</v>
      </c>
      <c r="E55" t="s">
        <v>127</v>
      </c>
      <c r="F55" t="s">
        <v>3</v>
      </c>
      <c r="G55" t="s">
        <v>4</v>
      </c>
      <c r="H55" t="s">
        <v>188</v>
      </c>
      <c r="I55" s="1"/>
      <c r="J55" s="1">
        <v>44920</v>
      </c>
      <c r="K55" s="1">
        <v>44951</v>
      </c>
      <c r="L55" s="1">
        <v>44951</v>
      </c>
      <c r="M55" s="2">
        <v>1304556.3500000001</v>
      </c>
      <c r="N55" s="39">
        <f t="shared" si="0"/>
        <v>44926</v>
      </c>
      <c r="O55">
        <v>1.7999999999999999E-2</v>
      </c>
      <c r="P55" t="s">
        <v>109</v>
      </c>
      <c r="Q55" s="4"/>
      <c r="R55" s="1">
        <v>44951</v>
      </c>
      <c r="S55" s="1">
        <v>44920</v>
      </c>
      <c r="T55" s="1">
        <v>44951</v>
      </c>
      <c r="U55" s="1">
        <v>44951</v>
      </c>
      <c r="V55" s="5">
        <f t="shared" si="1"/>
        <v>6.8493150684931503E-2</v>
      </c>
      <c r="W55">
        <f t="shared" si="2"/>
        <v>25</v>
      </c>
      <c r="X55" s="6">
        <v>0</v>
      </c>
      <c r="Y55" s="6">
        <v>0</v>
      </c>
      <c r="Z55" s="6">
        <v>-1956.8345249999998</v>
      </c>
      <c r="AA55" s="6">
        <v>-1956.8345249999998</v>
      </c>
      <c r="AB55">
        <v>0</v>
      </c>
      <c r="AC55">
        <v>0</v>
      </c>
      <c r="AD55" s="7">
        <v>1304556.3500000001</v>
      </c>
      <c r="AE55" s="13">
        <v>1.7999999999999999E-2</v>
      </c>
      <c r="AF55" s="8">
        <v>0</v>
      </c>
      <c r="AG55" s="6">
        <v>0</v>
      </c>
      <c r="AH55" s="6">
        <v>0</v>
      </c>
      <c r="AI55" s="9">
        <v>-1956.8345249999998</v>
      </c>
      <c r="AJ55" t="s">
        <v>6</v>
      </c>
      <c r="AO55" s="9">
        <f t="shared" si="54"/>
        <v>-1608.3571438356162</v>
      </c>
      <c r="AP55" s="2">
        <f t="shared" si="8"/>
        <v>-1608.3571438356162</v>
      </c>
      <c r="AQ55" s="9">
        <f t="shared" si="55"/>
        <v>-1608.3571438356162</v>
      </c>
      <c r="AR55" s="31">
        <v>44637</v>
      </c>
      <c r="AS55" s="32">
        <v>-0.49299999999999999</v>
      </c>
      <c r="AW55" s="10"/>
      <c r="BX55" s="1"/>
      <c r="CF55" s="11"/>
      <c r="CG55" s="11"/>
    </row>
    <row r="56" spans="1:85" ht="15" customHeight="1" x14ac:dyDescent="0.25">
      <c r="A56">
        <v>10647</v>
      </c>
      <c r="B56" t="s">
        <v>336</v>
      </c>
      <c r="C56" t="s">
        <v>337</v>
      </c>
      <c r="D56">
        <v>11587</v>
      </c>
      <c r="E56" t="s">
        <v>2</v>
      </c>
      <c r="F56" t="s">
        <v>3</v>
      </c>
      <c r="G56" t="s">
        <v>4</v>
      </c>
      <c r="H56" t="s">
        <v>263</v>
      </c>
      <c r="I56" s="1">
        <v>44895</v>
      </c>
      <c r="J56" s="1">
        <v>44897</v>
      </c>
      <c r="K56" s="1">
        <v>44987</v>
      </c>
      <c r="L56" s="1">
        <v>44987</v>
      </c>
      <c r="M56" s="2">
        <v>19698874.239999998</v>
      </c>
      <c r="N56" s="39">
        <f t="shared" si="0"/>
        <v>44926</v>
      </c>
      <c r="O56" t="s">
        <v>7</v>
      </c>
      <c r="P56" t="s">
        <v>8</v>
      </c>
      <c r="Q56" s="4">
        <v>1.6E-2</v>
      </c>
      <c r="R56" s="1">
        <v>44895</v>
      </c>
      <c r="S56" s="1">
        <v>44897</v>
      </c>
      <c r="T56" s="1">
        <v>44987</v>
      </c>
      <c r="U56" s="1">
        <v>44987</v>
      </c>
      <c r="V56" s="5">
        <f t="shared" si="1"/>
        <v>0.16712328767123288</v>
      </c>
      <c r="W56">
        <f t="shared" si="2"/>
        <v>61</v>
      </c>
      <c r="X56" s="6">
        <v>0</v>
      </c>
      <c r="Y56" s="6">
        <v>0</v>
      </c>
      <c r="Z56" s="6">
        <v>-97164.697188799997</v>
      </c>
      <c r="AA56" s="6">
        <v>-97164.697188799997</v>
      </c>
      <c r="AB56">
        <v>0</v>
      </c>
      <c r="AC56">
        <v>0</v>
      </c>
      <c r="AD56" s="7">
        <v>19698874.239999998</v>
      </c>
      <c r="AE56" s="13">
        <v>1.9730000000000001E-2</v>
      </c>
      <c r="AF56" s="8">
        <v>1.6E-2</v>
      </c>
      <c r="AG56" s="6">
        <v>0</v>
      </c>
      <c r="AH56" s="6">
        <v>-78795.496959999989</v>
      </c>
      <c r="AI56" s="9">
        <v>-175960.19414879999</v>
      </c>
      <c r="AJ56" t="s">
        <v>6</v>
      </c>
      <c r="AK56">
        <f>VLOOKUP(I56,$AR$2:$AS$603,2,FALSE)</f>
        <v>1.9730000000000001</v>
      </c>
      <c r="AL56" s="8">
        <f>AK56/100+$AT$1</f>
        <v>2.9729999999999999E-2</v>
      </c>
      <c r="AM56" s="35">
        <f>AK56/100-$AT$1</f>
        <v>9.7300000000000008E-3</v>
      </c>
      <c r="AN56" s="4">
        <f>IF(AND(RIGHT(O56,3)="Max",AM56&lt;0%),0%,AM56)</f>
        <v>9.7300000000000008E-3</v>
      </c>
      <c r="AO56" s="45">
        <f>-(((AL56+AF56)*AD56*V56))</f>
        <v>-150549.59084577314</v>
      </c>
      <c r="AP56" s="45">
        <f t="shared" si="8"/>
        <v>-117628.18458166356</v>
      </c>
      <c r="AQ56" s="45">
        <f>-(((AN56+AF56)*AD56*V56))</f>
        <v>-84706.778317553981</v>
      </c>
      <c r="AR56" s="31">
        <v>44638</v>
      </c>
      <c r="AS56" s="32">
        <v>-0.48699999999999999</v>
      </c>
      <c r="AW56" s="10"/>
      <c r="BX56" s="1"/>
      <c r="CF56" s="11"/>
      <c r="CG56" s="11"/>
    </row>
    <row r="57" spans="1:85" ht="15" customHeight="1" x14ac:dyDescent="0.25">
      <c r="A57">
        <v>12307</v>
      </c>
      <c r="B57" t="s">
        <v>338</v>
      </c>
      <c r="C57" t="s">
        <v>339</v>
      </c>
      <c r="D57">
        <v>11593</v>
      </c>
      <c r="E57" t="s">
        <v>127</v>
      </c>
      <c r="F57" t="s">
        <v>3</v>
      </c>
      <c r="G57" t="s">
        <v>4</v>
      </c>
      <c r="H57" t="s">
        <v>234</v>
      </c>
      <c r="I57" s="1"/>
      <c r="J57" s="1">
        <v>44835</v>
      </c>
      <c r="K57" s="1">
        <v>44927</v>
      </c>
      <c r="L57" s="1">
        <v>44927</v>
      </c>
      <c r="M57" s="2">
        <v>8562622.3800000008</v>
      </c>
      <c r="N57" s="39">
        <f t="shared" si="0"/>
        <v>44926</v>
      </c>
      <c r="O57">
        <v>2.29E-2</v>
      </c>
      <c r="P57" t="s">
        <v>109</v>
      </c>
      <c r="Q57" s="4"/>
      <c r="R57" s="1">
        <v>44927</v>
      </c>
      <c r="S57" s="1">
        <v>44835</v>
      </c>
      <c r="T57" s="1">
        <v>44927</v>
      </c>
      <c r="U57" s="1">
        <v>44927</v>
      </c>
      <c r="V57" s="5">
        <f t="shared" si="1"/>
        <v>2.7397260273972603E-3</v>
      </c>
      <c r="W57">
        <f t="shared" si="2"/>
        <v>1</v>
      </c>
      <c r="X57" s="6">
        <v>0</v>
      </c>
      <c r="Y57" s="6">
        <v>0</v>
      </c>
      <c r="Z57" s="6">
        <v>-49021.013125500009</v>
      </c>
      <c r="AA57" s="6">
        <v>-49021.013125500009</v>
      </c>
      <c r="AB57">
        <v>0</v>
      </c>
      <c r="AC57">
        <v>0</v>
      </c>
      <c r="AD57" s="7">
        <v>8562622.3800000008</v>
      </c>
      <c r="AE57" s="13">
        <v>2.29E-2</v>
      </c>
      <c r="AF57" s="8">
        <v>0</v>
      </c>
      <c r="AG57" s="6">
        <v>0</v>
      </c>
      <c r="AH57" s="6">
        <v>0</v>
      </c>
      <c r="AI57" s="9">
        <v>-49021.013125500009</v>
      </c>
      <c r="AJ57" t="s">
        <v>6</v>
      </c>
      <c r="AO57" s="9">
        <f t="shared" ref="AO57:AO58" si="56">AP57</f>
        <v>-537.21658219726032</v>
      </c>
      <c r="AP57" s="2">
        <f t="shared" si="8"/>
        <v>-537.21658219726032</v>
      </c>
      <c r="AQ57" s="9">
        <f t="shared" ref="AQ57:AQ58" si="57">AP57</f>
        <v>-537.21658219726032</v>
      </c>
      <c r="AR57" s="31">
        <v>44641</v>
      </c>
      <c r="AS57" s="32">
        <v>-0.49399999999999999</v>
      </c>
      <c r="AW57" s="10"/>
      <c r="BX57" s="1"/>
      <c r="CF57" s="11"/>
      <c r="CG57" s="11"/>
    </row>
    <row r="58" spans="1:85" ht="15" customHeight="1" x14ac:dyDescent="0.25">
      <c r="A58">
        <v>12680</v>
      </c>
      <c r="B58" t="s">
        <v>1476</v>
      </c>
      <c r="C58" t="s">
        <v>1477</v>
      </c>
      <c r="D58">
        <v>11596</v>
      </c>
      <c r="E58" t="s">
        <v>127</v>
      </c>
      <c r="F58" t="s">
        <v>3</v>
      </c>
      <c r="G58" t="s">
        <v>4</v>
      </c>
      <c r="H58" t="s">
        <v>5</v>
      </c>
      <c r="I58" s="1"/>
      <c r="J58" s="1">
        <v>44910</v>
      </c>
      <c r="K58" s="1">
        <v>44941</v>
      </c>
      <c r="L58" s="1">
        <v>44941</v>
      </c>
      <c r="M58" s="2">
        <v>184465.27</v>
      </c>
      <c r="N58" s="39">
        <f t="shared" si="0"/>
        <v>44926</v>
      </c>
      <c r="O58">
        <v>1.0999999999999999E-2</v>
      </c>
      <c r="P58" t="s">
        <v>109</v>
      </c>
      <c r="Q58" s="4"/>
      <c r="R58" s="1">
        <v>44941</v>
      </c>
      <c r="S58" s="1">
        <v>44910</v>
      </c>
      <c r="T58" s="1">
        <v>44941</v>
      </c>
      <c r="U58" s="1">
        <v>44941</v>
      </c>
      <c r="V58" s="5">
        <f t="shared" si="1"/>
        <v>4.1095890410958902E-2</v>
      </c>
      <c r="W58">
        <f t="shared" si="2"/>
        <v>15</v>
      </c>
      <c r="X58" s="6">
        <v>0</v>
      </c>
      <c r="Y58" s="6">
        <v>0</v>
      </c>
      <c r="Z58" s="6">
        <v>-169.09316416666664</v>
      </c>
      <c r="AA58" s="6">
        <v>-169.09316416666664</v>
      </c>
      <c r="AB58">
        <v>0</v>
      </c>
      <c r="AC58">
        <v>0</v>
      </c>
      <c r="AD58" s="7">
        <v>184465.27</v>
      </c>
      <c r="AE58" s="13">
        <v>1.0999999999999999E-2</v>
      </c>
      <c r="AF58" s="8">
        <v>0</v>
      </c>
      <c r="AG58" s="6">
        <v>0</v>
      </c>
      <c r="AH58" s="6">
        <v>0</v>
      </c>
      <c r="AI58" s="9">
        <v>-169.09316416666664</v>
      </c>
      <c r="AJ58" t="s">
        <v>6</v>
      </c>
      <c r="AO58" s="9">
        <f t="shared" si="56"/>
        <v>-83.38840972602739</v>
      </c>
      <c r="AP58" s="2">
        <f t="shared" si="8"/>
        <v>-83.38840972602739</v>
      </c>
      <c r="AQ58" s="9">
        <f t="shared" si="57"/>
        <v>-83.38840972602739</v>
      </c>
      <c r="AR58" s="31">
        <v>44642</v>
      </c>
      <c r="AS58" s="32">
        <v>-0.499</v>
      </c>
      <c r="AW58" s="10"/>
      <c r="BX58" s="1"/>
      <c r="CF58" s="11"/>
      <c r="CG58" s="11"/>
    </row>
    <row r="59" spans="1:85" ht="15" customHeight="1" x14ac:dyDescent="0.25">
      <c r="A59">
        <v>12853</v>
      </c>
      <c r="B59" t="s">
        <v>340</v>
      </c>
      <c r="C59" t="s">
        <v>341</v>
      </c>
      <c r="D59">
        <v>11599</v>
      </c>
      <c r="E59" t="s">
        <v>55</v>
      </c>
      <c r="F59" t="s">
        <v>3</v>
      </c>
      <c r="G59" t="s">
        <v>4</v>
      </c>
      <c r="H59" t="s">
        <v>342</v>
      </c>
      <c r="I59" s="1">
        <v>44894</v>
      </c>
      <c r="J59" s="1">
        <v>44896</v>
      </c>
      <c r="K59" s="1">
        <v>44927</v>
      </c>
      <c r="L59" s="1">
        <v>44927</v>
      </c>
      <c r="M59" s="2">
        <v>1165687.48</v>
      </c>
      <c r="N59" s="39">
        <f t="shared" si="0"/>
        <v>44926</v>
      </c>
      <c r="O59">
        <v>0</v>
      </c>
      <c r="P59" t="s">
        <v>109</v>
      </c>
      <c r="Q59" s="4"/>
      <c r="R59" s="1">
        <v>44894</v>
      </c>
      <c r="S59" s="1">
        <v>44896</v>
      </c>
      <c r="T59" s="1">
        <v>44927</v>
      </c>
      <c r="U59" s="1">
        <v>44927</v>
      </c>
      <c r="V59" s="5">
        <f t="shared" si="1"/>
        <v>2.7397260273972603E-3</v>
      </c>
      <c r="W59">
        <f t="shared" si="2"/>
        <v>1</v>
      </c>
      <c r="X59" s="6">
        <v>0</v>
      </c>
      <c r="Y59" s="6">
        <v>0</v>
      </c>
      <c r="Z59" s="6">
        <v>0</v>
      </c>
      <c r="AA59" s="6">
        <v>0</v>
      </c>
      <c r="AB59">
        <v>0</v>
      </c>
      <c r="AC59">
        <v>0</v>
      </c>
      <c r="AD59" s="7">
        <v>1165687.48</v>
      </c>
      <c r="AE59" s="13">
        <v>0</v>
      </c>
      <c r="AF59" s="8">
        <v>0</v>
      </c>
      <c r="AG59" s="6">
        <v>0</v>
      </c>
      <c r="AH59" s="6">
        <v>0</v>
      </c>
      <c r="AI59" s="9">
        <v>0</v>
      </c>
      <c r="AJ59" t="s">
        <v>6</v>
      </c>
      <c r="AO59"/>
      <c r="AP59" s="2">
        <f t="shared" si="8"/>
        <v>0</v>
      </c>
      <c r="AQ59"/>
      <c r="AR59" s="31">
        <v>44643</v>
      </c>
      <c r="AS59" s="32">
        <v>-0.49299999999999999</v>
      </c>
      <c r="AW59" s="10"/>
      <c r="BX59" s="1"/>
      <c r="CF59" s="11"/>
      <c r="CG59" s="11"/>
    </row>
    <row r="60" spans="1:85" ht="15" customHeight="1" x14ac:dyDescent="0.25">
      <c r="A60">
        <v>13093</v>
      </c>
      <c r="B60" t="s">
        <v>343</v>
      </c>
      <c r="C60" t="s">
        <v>344</v>
      </c>
      <c r="D60">
        <v>11600</v>
      </c>
      <c r="E60" t="s">
        <v>55</v>
      </c>
      <c r="F60" t="s">
        <v>3</v>
      </c>
      <c r="G60" t="s">
        <v>4</v>
      </c>
      <c r="H60" t="s">
        <v>342</v>
      </c>
      <c r="I60" s="1">
        <v>44894</v>
      </c>
      <c r="J60" s="1">
        <v>44896</v>
      </c>
      <c r="K60" s="1">
        <v>44927</v>
      </c>
      <c r="L60" s="1">
        <v>44927</v>
      </c>
      <c r="M60" s="2">
        <v>1306440.52</v>
      </c>
      <c r="N60" s="39">
        <f t="shared" si="0"/>
        <v>44926</v>
      </c>
      <c r="O60">
        <v>0</v>
      </c>
      <c r="P60" t="s">
        <v>109</v>
      </c>
      <c r="Q60" s="4"/>
      <c r="R60" s="1">
        <v>44894</v>
      </c>
      <c r="S60" s="1">
        <v>44896</v>
      </c>
      <c r="T60" s="1">
        <v>44927</v>
      </c>
      <c r="U60" s="1">
        <v>44927</v>
      </c>
      <c r="V60" s="5">
        <f t="shared" si="1"/>
        <v>2.7397260273972603E-3</v>
      </c>
      <c r="W60">
        <f t="shared" si="2"/>
        <v>1</v>
      </c>
      <c r="X60" s="6">
        <v>0</v>
      </c>
      <c r="Y60" s="6">
        <v>0</v>
      </c>
      <c r="Z60" s="6">
        <v>0</v>
      </c>
      <c r="AA60" s="6">
        <v>0</v>
      </c>
      <c r="AB60">
        <v>0</v>
      </c>
      <c r="AC60">
        <v>0</v>
      </c>
      <c r="AD60" s="7">
        <v>1306440.52</v>
      </c>
      <c r="AE60" s="13">
        <v>0</v>
      </c>
      <c r="AF60" s="8">
        <v>0</v>
      </c>
      <c r="AG60" s="6">
        <v>0</v>
      </c>
      <c r="AH60" s="6">
        <v>0</v>
      </c>
      <c r="AI60" s="9">
        <v>0</v>
      </c>
      <c r="AJ60" t="s">
        <v>6</v>
      </c>
      <c r="AO60"/>
      <c r="AP60" s="2">
        <f t="shared" si="8"/>
        <v>0</v>
      </c>
      <c r="AQ60"/>
      <c r="AR60" s="31">
        <v>44644</v>
      </c>
      <c r="AS60" s="32">
        <v>-0.48299999999999998</v>
      </c>
      <c r="AW60" s="10"/>
      <c r="BX60" s="1"/>
      <c r="CF60" s="11"/>
      <c r="CG60" s="11"/>
    </row>
    <row r="61" spans="1:85" ht="15" customHeight="1" x14ac:dyDescent="0.25">
      <c r="A61">
        <v>13283</v>
      </c>
      <c r="B61" t="s">
        <v>345</v>
      </c>
      <c r="C61" t="s">
        <v>346</v>
      </c>
      <c r="D61">
        <v>11601</v>
      </c>
      <c r="E61" t="s">
        <v>2</v>
      </c>
      <c r="F61" t="s">
        <v>3</v>
      </c>
      <c r="G61" t="s">
        <v>4</v>
      </c>
      <c r="H61" t="s">
        <v>95</v>
      </c>
      <c r="I61" s="1">
        <v>44763</v>
      </c>
      <c r="J61" s="1">
        <v>44767</v>
      </c>
      <c r="K61" s="1">
        <v>44951</v>
      </c>
      <c r="L61" s="1">
        <v>44951</v>
      </c>
      <c r="M61" s="2">
        <v>40000000</v>
      </c>
      <c r="N61" s="39">
        <f t="shared" si="0"/>
        <v>44926</v>
      </c>
      <c r="O61" t="s">
        <v>174</v>
      </c>
      <c r="P61" t="s">
        <v>8</v>
      </c>
      <c r="Q61" s="4">
        <v>1.4999999999999999E-2</v>
      </c>
      <c r="R61" s="1">
        <v>44763</v>
      </c>
      <c r="S61" s="1">
        <v>44767</v>
      </c>
      <c r="T61" s="1">
        <v>44951</v>
      </c>
      <c r="U61" s="1">
        <v>44951</v>
      </c>
      <c r="V61" s="5">
        <f t="shared" si="1"/>
        <v>6.8493150684931503E-2</v>
      </c>
      <c r="W61">
        <f t="shared" si="2"/>
        <v>25</v>
      </c>
      <c r="X61" s="6">
        <v>0</v>
      </c>
      <c r="Y61" s="6">
        <v>0</v>
      </c>
      <c r="Z61" s="6">
        <v>-129208.88888888888</v>
      </c>
      <c r="AA61" s="6">
        <v>-129208.88888888888</v>
      </c>
      <c r="AB61">
        <v>0</v>
      </c>
      <c r="AC61">
        <v>0</v>
      </c>
      <c r="AD61" s="7">
        <v>40000000</v>
      </c>
      <c r="AE61" s="13">
        <v>6.3200000000000001E-3</v>
      </c>
      <c r="AF61" s="8">
        <v>1.4999999999999999E-2</v>
      </c>
      <c r="AG61" s="6">
        <v>0</v>
      </c>
      <c r="AH61" s="6">
        <v>-306666.66666666663</v>
      </c>
      <c r="AI61" s="9">
        <v>-435875.5555555555</v>
      </c>
      <c r="AJ61" t="s">
        <v>6</v>
      </c>
      <c r="AK61">
        <f t="shared" ref="AK61:AK66" si="58">VLOOKUP(I61,$AR$2:$AS$603,2,FALSE)</f>
        <v>0.14499999999999999</v>
      </c>
      <c r="AL61" s="8">
        <f t="shared" ref="AL61:AL66" si="59">AK61/100+$AT$1</f>
        <v>1.145E-2</v>
      </c>
      <c r="AM61" s="35">
        <f t="shared" ref="AM61:AM66" si="60">AK61/100-$AT$1</f>
        <v>-8.5500000000000003E-3</v>
      </c>
      <c r="AN61" s="4">
        <f t="shared" ref="AN61:AN66" si="61">IF(AND(RIGHT(O61,3)="Max",AM61&lt;0%),0%,AM61)</f>
        <v>-8.5500000000000003E-3</v>
      </c>
      <c r="AO61" s="45">
        <f t="shared" ref="AO61:AO66" si="62">-(((AL61+AF61)*AD61*V61))</f>
        <v>-72465.753424657523</v>
      </c>
      <c r="AP61" s="45">
        <f t="shared" si="8"/>
        <v>-58410.958904109582</v>
      </c>
      <c r="AQ61" s="45">
        <f t="shared" ref="AQ61:AQ66" si="63">-(((AN61+AF61)*AD61*V61))</f>
        <v>-17671.232876712325</v>
      </c>
      <c r="AR61" s="31">
        <v>44645</v>
      </c>
      <c r="AS61" s="32">
        <v>-0.47699999999999998</v>
      </c>
      <c r="AW61" s="10"/>
      <c r="BX61" s="1"/>
      <c r="CF61" s="11"/>
      <c r="CG61" s="11"/>
    </row>
    <row r="62" spans="1:85" ht="15" customHeight="1" x14ac:dyDescent="0.25">
      <c r="A62">
        <v>13301</v>
      </c>
      <c r="B62" t="s">
        <v>347</v>
      </c>
      <c r="C62" t="s">
        <v>348</v>
      </c>
      <c r="D62">
        <v>11603</v>
      </c>
      <c r="E62" t="s">
        <v>2</v>
      </c>
      <c r="F62" t="s">
        <v>3</v>
      </c>
      <c r="G62" t="s">
        <v>4</v>
      </c>
      <c r="H62" t="s">
        <v>95</v>
      </c>
      <c r="I62" s="1">
        <v>44763</v>
      </c>
      <c r="J62" s="1">
        <v>44767</v>
      </c>
      <c r="K62" s="1">
        <v>44951</v>
      </c>
      <c r="L62" s="1">
        <v>44951</v>
      </c>
      <c r="M62" s="2">
        <v>48000000</v>
      </c>
      <c r="N62" s="39">
        <f t="shared" si="0"/>
        <v>44926</v>
      </c>
      <c r="O62" t="s">
        <v>174</v>
      </c>
      <c r="P62" t="s">
        <v>8</v>
      </c>
      <c r="Q62" s="4">
        <v>1.7000000000000001E-2</v>
      </c>
      <c r="R62" s="1">
        <v>44763</v>
      </c>
      <c r="S62" s="1">
        <v>44767</v>
      </c>
      <c r="T62" s="1">
        <v>44951</v>
      </c>
      <c r="U62" s="1">
        <v>44951</v>
      </c>
      <c r="V62" s="5">
        <f t="shared" si="1"/>
        <v>6.8493150684931503E-2</v>
      </c>
      <c r="W62">
        <f t="shared" si="2"/>
        <v>25</v>
      </c>
      <c r="X62" s="6">
        <v>0</v>
      </c>
      <c r="Y62" s="6">
        <v>0</v>
      </c>
      <c r="Z62" s="6">
        <v>-155050.66666666666</v>
      </c>
      <c r="AA62" s="6">
        <v>-155050.66666666666</v>
      </c>
      <c r="AB62">
        <v>0</v>
      </c>
      <c r="AC62">
        <v>0</v>
      </c>
      <c r="AD62" s="7">
        <v>48000000</v>
      </c>
      <c r="AE62" s="13">
        <v>6.3200000000000001E-3</v>
      </c>
      <c r="AF62" s="8">
        <v>1.7000000000000001E-2</v>
      </c>
      <c r="AG62" s="6">
        <v>0</v>
      </c>
      <c r="AH62" s="6">
        <v>-417066.66666666669</v>
      </c>
      <c r="AI62" s="9">
        <v>-572117.33333333337</v>
      </c>
      <c r="AJ62" t="s">
        <v>6</v>
      </c>
      <c r="AK62">
        <f t="shared" si="58"/>
        <v>0.14499999999999999</v>
      </c>
      <c r="AL62" s="8">
        <f t="shared" si="59"/>
        <v>1.145E-2</v>
      </c>
      <c r="AM62" s="35">
        <f t="shared" si="60"/>
        <v>-8.5500000000000003E-3</v>
      </c>
      <c r="AN62" s="4">
        <f t="shared" si="61"/>
        <v>-8.5500000000000003E-3</v>
      </c>
      <c r="AO62" s="45">
        <f t="shared" si="62"/>
        <v>-93534.246575342477</v>
      </c>
      <c r="AP62" s="45">
        <f t="shared" si="8"/>
        <v>-76668.493150684924</v>
      </c>
      <c r="AQ62" s="45">
        <f t="shared" si="63"/>
        <v>-27780.821917808222</v>
      </c>
      <c r="AR62" s="31">
        <v>44648</v>
      </c>
      <c r="AS62" s="32">
        <v>-0.47699999999999998</v>
      </c>
      <c r="AW62" s="10"/>
      <c r="BX62" s="1"/>
      <c r="CF62" s="11"/>
      <c r="CG62" s="11"/>
    </row>
    <row r="63" spans="1:85" ht="15" customHeight="1" x14ac:dyDescent="0.25">
      <c r="A63">
        <v>13359</v>
      </c>
      <c r="B63" t="s">
        <v>349</v>
      </c>
      <c r="C63" t="s">
        <v>350</v>
      </c>
      <c r="D63">
        <v>11606</v>
      </c>
      <c r="E63" t="s">
        <v>2</v>
      </c>
      <c r="F63" t="s">
        <v>3</v>
      </c>
      <c r="G63" t="s">
        <v>4</v>
      </c>
      <c r="H63" t="s">
        <v>95</v>
      </c>
      <c r="I63" s="1">
        <v>44763</v>
      </c>
      <c r="J63" s="1">
        <v>44767</v>
      </c>
      <c r="K63" s="1">
        <v>44951</v>
      </c>
      <c r="L63" s="1">
        <v>44951</v>
      </c>
      <c r="M63" s="2">
        <v>165000000</v>
      </c>
      <c r="N63" s="39">
        <f t="shared" si="0"/>
        <v>44926</v>
      </c>
      <c r="O63" t="s">
        <v>174</v>
      </c>
      <c r="P63" t="s">
        <v>8</v>
      </c>
      <c r="Q63" s="4">
        <v>1.4E-2</v>
      </c>
      <c r="R63" s="1">
        <v>44763</v>
      </c>
      <c r="S63" s="1">
        <v>44767</v>
      </c>
      <c r="T63" s="1">
        <v>44951</v>
      </c>
      <c r="U63" s="1">
        <v>44951</v>
      </c>
      <c r="V63" s="5">
        <f t="shared" si="1"/>
        <v>6.8493150684931503E-2</v>
      </c>
      <c r="W63">
        <f t="shared" si="2"/>
        <v>25</v>
      </c>
      <c r="X63" s="6">
        <v>0</v>
      </c>
      <c r="Y63" s="6">
        <v>0</v>
      </c>
      <c r="Z63" s="6">
        <v>-532986.66666666663</v>
      </c>
      <c r="AA63" s="6">
        <v>-532986.66666666663</v>
      </c>
      <c r="AB63">
        <v>0</v>
      </c>
      <c r="AC63">
        <v>0</v>
      </c>
      <c r="AD63" s="7">
        <v>165000000</v>
      </c>
      <c r="AE63" s="13">
        <v>6.3200000000000001E-3</v>
      </c>
      <c r="AF63" s="8">
        <v>1.4E-2</v>
      </c>
      <c r="AG63" s="6">
        <v>0</v>
      </c>
      <c r="AH63" s="6">
        <v>-1180666.6666666665</v>
      </c>
      <c r="AI63" s="9">
        <v>-1713653.333333333</v>
      </c>
      <c r="AJ63" t="s">
        <v>6</v>
      </c>
      <c r="AK63">
        <f t="shared" si="58"/>
        <v>0.14499999999999999</v>
      </c>
      <c r="AL63" s="8">
        <f t="shared" si="59"/>
        <v>1.145E-2</v>
      </c>
      <c r="AM63" s="35">
        <f t="shared" si="60"/>
        <v>-8.5500000000000003E-3</v>
      </c>
      <c r="AN63" s="4">
        <f t="shared" si="61"/>
        <v>-8.5500000000000003E-3</v>
      </c>
      <c r="AO63" s="45">
        <f t="shared" si="62"/>
        <v>-287619.8630136986</v>
      </c>
      <c r="AP63" s="45">
        <f t="shared" si="8"/>
        <v>-229643.83561643833</v>
      </c>
      <c r="AQ63" s="45">
        <f t="shared" si="63"/>
        <v>-61592.465753424651</v>
      </c>
      <c r="AR63" s="31">
        <v>44649</v>
      </c>
      <c r="AS63" s="32">
        <v>-0.47299999999999998</v>
      </c>
      <c r="AW63" s="10"/>
      <c r="BX63" s="1"/>
      <c r="CF63" s="11"/>
      <c r="CG63" s="11"/>
    </row>
    <row r="64" spans="1:85" ht="15" customHeight="1" x14ac:dyDescent="0.25">
      <c r="A64">
        <v>14540</v>
      </c>
      <c r="B64" t="s">
        <v>351</v>
      </c>
      <c r="C64" t="s">
        <v>352</v>
      </c>
      <c r="D64">
        <v>11611</v>
      </c>
      <c r="E64" t="s">
        <v>55</v>
      </c>
      <c r="F64" t="s">
        <v>3</v>
      </c>
      <c r="G64" t="s">
        <v>4</v>
      </c>
      <c r="H64" t="s">
        <v>353</v>
      </c>
      <c r="I64" s="1">
        <v>44641</v>
      </c>
      <c r="J64" s="1">
        <v>44855</v>
      </c>
      <c r="K64" s="1">
        <v>44947</v>
      </c>
      <c r="L64" s="1">
        <v>44947</v>
      </c>
      <c r="M64" s="2">
        <v>5417677.1100000003</v>
      </c>
      <c r="N64" s="39">
        <f t="shared" si="0"/>
        <v>44926</v>
      </c>
      <c r="O64" t="s">
        <v>354</v>
      </c>
      <c r="P64" t="s">
        <v>223</v>
      </c>
      <c r="Q64" s="4">
        <v>1.2E-2</v>
      </c>
      <c r="R64" s="1">
        <v>44641</v>
      </c>
      <c r="S64" s="1">
        <v>44855</v>
      </c>
      <c r="T64" s="1">
        <v>44947</v>
      </c>
      <c r="U64" s="1">
        <v>44947</v>
      </c>
      <c r="V64" s="5">
        <f t="shared" si="1"/>
        <v>5.7534246575342465E-2</v>
      </c>
      <c r="W64">
        <f t="shared" si="2"/>
        <v>21</v>
      </c>
      <c r="X64" s="6">
        <v>0</v>
      </c>
      <c r="Y64" s="6">
        <v>0</v>
      </c>
      <c r="Z64" s="6">
        <v>2772.0695262016443</v>
      </c>
      <c r="AA64" s="6">
        <v>2772.0695262016443</v>
      </c>
      <c r="AB64">
        <v>0</v>
      </c>
      <c r="AC64">
        <v>0</v>
      </c>
      <c r="AD64" s="7">
        <v>5417677.1100000003</v>
      </c>
      <c r="AE64" s="13">
        <v>-2.0300000000000001E-3</v>
      </c>
      <c r="AF64" s="8">
        <v>1.2E-2</v>
      </c>
      <c r="AG64" s="6">
        <v>0</v>
      </c>
      <c r="AH64" s="6">
        <v>-16386.617888876714</v>
      </c>
      <c r="AI64" s="9">
        <v>-13614.548362675068</v>
      </c>
      <c r="AJ64" t="s">
        <v>6</v>
      </c>
      <c r="AK64">
        <f t="shared" si="58"/>
        <v>-0.49399999999999999</v>
      </c>
      <c r="AL64" s="8">
        <f t="shared" si="59"/>
        <v>5.0600000000000003E-3</v>
      </c>
      <c r="AM64" s="35">
        <f t="shared" si="60"/>
        <v>-1.494E-2</v>
      </c>
      <c r="AN64" s="4">
        <f t="shared" si="61"/>
        <v>-1.494E-2</v>
      </c>
      <c r="AO64" s="45">
        <f t="shared" si="62"/>
        <v>-5317.6356203523283</v>
      </c>
      <c r="AP64" s="45">
        <f t="shared" si="8"/>
        <v>-3107.668648001918</v>
      </c>
      <c r="AQ64" s="45">
        <f t="shared" si="63"/>
        <v>916.40379389424663</v>
      </c>
      <c r="AR64" s="31">
        <v>44650</v>
      </c>
      <c r="AS64" s="32">
        <v>-0.46400000000000002</v>
      </c>
      <c r="AW64" s="10"/>
      <c r="BX64" s="1"/>
      <c r="CF64" s="11"/>
      <c r="CG64" s="11"/>
    </row>
    <row r="65" spans="1:85" ht="15" customHeight="1" x14ac:dyDescent="0.25">
      <c r="A65">
        <v>15591</v>
      </c>
      <c r="B65" t="s">
        <v>355</v>
      </c>
      <c r="C65" t="s">
        <v>356</v>
      </c>
      <c r="D65">
        <v>11612</v>
      </c>
      <c r="E65" t="s">
        <v>2</v>
      </c>
      <c r="F65" t="s">
        <v>3</v>
      </c>
      <c r="G65" t="s">
        <v>4</v>
      </c>
      <c r="H65" t="s">
        <v>357</v>
      </c>
      <c r="I65" s="1">
        <v>44894</v>
      </c>
      <c r="J65" s="1">
        <v>44896</v>
      </c>
      <c r="K65" s="1">
        <v>44986</v>
      </c>
      <c r="L65" s="1">
        <v>44986</v>
      </c>
      <c r="M65" s="2">
        <v>20000000</v>
      </c>
      <c r="N65" s="39">
        <f t="shared" si="0"/>
        <v>44926</v>
      </c>
      <c r="O65" t="s">
        <v>7</v>
      </c>
      <c r="P65" t="s">
        <v>8</v>
      </c>
      <c r="Q65" s="4">
        <v>1.4E-2</v>
      </c>
      <c r="R65" s="1">
        <v>44894</v>
      </c>
      <c r="S65" s="1">
        <v>44896</v>
      </c>
      <c r="T65" s="1">
        <v>44986</v>
      </c>
      <c r="U65" s="1">
        <v>44986</v>
      </c>
      <c r="V65" s="5">
        <f t="shared" si="1"/>
        <v>0.16438356164383561</v>
      </c>
      <c r="W65">
        <f t="shared" si="2"/>
        <v>60</v>
      </c>
      <c r="X65" s="6">
        <v>0</v>
      </c>
      <c r="Y65" s="6">
        <v>0</v>
      </c>
      <c r="Z65" s="6">
        <v>-99200</v>
      </c>
      <c r="AA65" s="6">
        <v>-99200</v>
      </c>
      <c r="AB65">
        <v>0</v>
      </c>
      <c r="AC65">
        <v>0</v>
      </c>
      <c r="AD65" s="7">
        <v>20000000</v>
      </c>
      <c r="AE65" s="13">
        <v>1.984E-2</v>
      </c>
      <c r="AF65" s="8">
        <v>1.4E-2</v>
      </c>
      <c r="AG65" s="6">
        <v>0</v>
      </c>
      <c r="AH65" s="6">
        <v>-70000</v>
      </c>
      <c r="AI65" s="9">
        <v>-169200</v>
      </c>
      <c r="AJ65" t="s">
        <v>6</v>
      </c>
      <c r="AK65">
        <f t="shared" si="58"/>
        <v>1.984</v>
      </c>
      <c r="AL65" s="8">
        <f t="shared" si="59"/>
        <v>2.9839999999999998E-2</v>
      </c>
      <c r="AM65" s="35">
        <f t="shared" si="60"/>
        <v>9.8399999999999998E-3</v>
      </c>
      <c r="AN65" s="4">
        <f t="shared" si="61"/>
        <v>9.8399999999999998E-3</v>
      </c>
      <c r="AO65" s="45">
        <f t="shared" si="62"/>
        <v>-144131.50684931505</v>
      </c>
      <c r="AP65" s="45">
        <f t="shared" si="8"/>
        <v>-111254.79452054793</v>
      </c>
      <c r="AQ65" s="45">
        <f t="shared" si="63"/>
        <v>-78378.082191780821</v>
      </c>
      <c r="AR65" s="31">
        <v>44651</v>
      </c>
      <c r="AS65" s="32">
        <v>-0.45800000000000002</v>
      </c>
      <c r="AW65" s="10"/>
      <c r="BX65" s="1"/>
      <c r="CF65" s="11"/>
      <c r="CG65" s="11"/>
    </row>
    <row r="66" spans="1:85" ht="15" customHeight="1" x14ac:dyDescent="0.25">
      <c r="A66">
        <v>15352</v>
      </c>
      <c r="B66" t="s">
        <v>358</v>
      </c>
      <c r="C66" t="s">
        <v>359</v>
      </c>
      <c r="D66">
        <v>11620</v>
      </c>
      <c r="E66" t="s">
        <v>2</v>
      </c>
      <c r="F66" t="s">
        <v>3</v>
      </c>
      <c r="G66" t="s">
        <v>4</v>
      </c>
      <c r="H66" t="s">
        <v>294</v>
      </c>
      <c r="I66" s="1">
        <v>44837</v>
      </c>
      <c r="J66" s="1">
        <v>44900</v>
      </c>
      <c r="K66" s="1">
        <v>44931</v>
      </c>
      <c r="L66" s="1">
        <v>44931</v>
      </c>
      <c r="M66" s="2">
        <v>1602415.2</v>
      </c>
      <c r="N66" s="39">
        <f t="shared" si="0"/>
        <v>44926</v>
      </c>
      <c r="O66" t="s">
        <v>7</v>
      </c>
      <c r="P66" t="s">
        <v>109</v>
      </c>
      <c r="Q66" s="4">
        <v>0.03</v>
      </c>
      <c r="R66" s="1">
        <v>44837</v>
      </c>
      <c r="S66" s="1">
        <v>44900</v>
      </c>
      <c r="T66" s="1">
        <v>44931</v>
      </c>
      <c r="U66" s="1">
        <v>44931</v>
      </c>
      <c r="V66" s="5">
        <f t="shared" si="1"/>
        <v>1.3698630136986301E-2</v>
      </c>
      <c r="W66">
        <f t="shared" si="2"/>
        <v>5</v>
      </c>
      <c r="X66" s="6">
        <v>0</v>
      </c>
      <c r="Y66" s="6">
        <v>0</v>
      </c>
      <c r="Z66" s="6">
        <v>-1582.38501</v>
      </c>
      <c r="AA66" s="6">
        <v>-1582.38501</v>
      </c>
      <c r="AB66">
        <v>0</v>
      </c>
      <c r="AC66">
        <v>0</v>
      </c>
      <c r="AD66" s="7">
        <v>1602415.2</v>
      </c>
      <c r="AE66" s="13">
        <v>1.1850000000000001E-2</v>
      </c>
      <c r="AF66" s="8">
        <v>0.03</v>
      </c>
      <c r="AG66" s="6">
        <v>0</v>
      </c>
      <c r="AH66" s="6">
        <v>-4006.0379999999996</v>
      </c>
      <c r="AI66" s="9">
        <v>-5588.4230099999995</v>
      </c>
      <c r="AJ66" t="s">
        <v>6</v>
      </c>
      <c r="AK66">
        <f t="shared" si="58"/>
        <v>1.1850000000000001</v>
      </c>
      <c r="AL66" s="8">
        <f t="shared" si="59"/>
        <v>2.1850000000000001E-2</v>
      </c>
      <c r="AM66" s="35">
        <f t="shared" si="60"/>
        <v>1.8500000000000009E-3</v>
      </c>
      <c r="AN66" s="4">
        <f t="shared" si="61"/>
        <v>1.8500000000000009E-3</v>
      </c>
      <c r="AO66" s="45">
        <f t="shared" si="62"/>
        <v>-1138.1538098630135</v>
      </c>
      <c r="AP66" s="45">
        <f t="shared" si="8"/>
        <v>-918.64487835616433</v>
      </c>
      <c r="AQ66" s="45">
        <f t="shared" si="63"/>
        <v>-699.13594684931502</v>
      </c>
      <c r="AR66" s="31">
        <v>44652</v>
      </c>
      <c r="AS66" s="32">
        <v>-0.46100000000000002</v>
      </c>
      <c r="AW66" s="10"/>
      <c r="BX66" s="1"/>
      <c r="CF66" s="11"/>
      <c r="CG66" s="11"/>
    </row>
    <row r="67" spans="1:85" ht="15" customHeight="1" x14ac:dyDescent="0.25">
      <c r="A67">
        <v>8081</v>
      </c>
      <c r="B67" t="s">
        <v>360</v>
      </c>
      <c r="C67" t="s">
        <v>361</v>
      </c>
      <c r="D67">
        <v>11621</v>
      </c>
      <c r="E67" t="s">
        <v>127</v>
      </c>
      <c r="F67" t="s">
        <v>3</v>
      </c>
      <c r="G67" t="s">
        <v>4</v>
      </c>
      <c r="H67" t="s">
        <v>362</v>
      </c>
      <c r="I67" s="1"/>
      <c r="J67" s="1">
        <v>44926</v>
      </c>
      <c r="K67" s="1">
        <v>44927</v>
      </c>
      <c r="L67" s="1">
        <v>44927</v>
      </c>
      <c r="M67" s="2">
        <v>994593.83</v>
      </c>
      <c r="N67" s="39">
        <f t="shared" ref="N67:N130" si="64">$B$1</f>
        <v>44926</v>
      </c>
      <c r="O67">
        <v>0</v>
      </c>
      <c r="P67" t="s">
        <v>109</v>
      </c>
      <c r="Q67" s="4"/>
      <c r="R67" s="1">
        <v>44927</v>
      </c>
      <c r="S67" s="1">
        <v>44926</v>
      </c>
      <c r="T67" s="1">
        <v>44927</v>
      </c>
      <c r="U67" s="1">
        <v>44927</v>
      </c>
      <c r="V67" s="5">
        <f t="shared" ref="V67:V130" si="65">W67/365</f>
        <v>2.7397260273972603E-3</v>
      </c>
      <c r="W67">
        <f t="shared" ref="W67:W130" si="66">L67-N67</f>
        <v>1</v>
      </c>
      <c r="X67" s="6">
        <v>0</v>
      </c>
      <c r="Y67" s="6">
        <v>0</v>
      </c>
      <c r="Z67" s="6">
        <v>0</v>
      </c>
      <c r="AA67" s="6">
        <v>0</v>
      </c>
      <c r="AB67">
        <v>0</v>
      </c>
      <c r="AC67">
        <v>0</v>
      </c>
      <c r="AD67" s="7">
        <v>994593.83</v>
      </c>
      <c r="AE67" s="13">
        <v>0</v>
      </c>
      <c r="AF67" s="8">
        <v>0</v>
      </c>
      <c r="AG67" s="6">
        <v>0</v>
      </c>
      <c r="AH67" s="6">
        <v>0</v>
      </c>
      <c r="AI67" s="9">
        <v>0</v>
      </c>
      <c r="AJ67" t="s">
        <v>6</v>
      </c>
      <c r="AO67" s="9">
        <f>AP67</f>
        <v>0</v>
      </c>
      <c r="AP67" s="2">
        <f t="shared" ref="AP67:AP130" si="67">-(((AE67+AF67)*AD67*V67))</f>
        <v>0</v>
      </c>
      <c r="AQ67" s="9">
        <f>AP67</f>
        <v>0</v>
      </c>
      <c r="AR67" s="31">
        <v>44655</v>
      </c>
      <c r="AS67" s="32">
        <v>-0.44700000000000001</v>
      </c>
      <c r="AW67" s="10"/>
      <c r="BX67" s="1"/>
      <c r="CF67" s="11"/>
      <c r="CG67" s="11"/>
    </row>
    <row r="68" spans="1:85" ht="15" customHeight="1" x14ac:dyDescent="0.25">
      <c r="A68">
        <v>15615</v>
      </c>
      <c r="B68" t="s">
        <v>363</v>
      </c>
      <c r="C68" t="s">
        <v>364</v>
      </c>
      <c r="D68">
        <v>11622</v>
      </c>
      <c r="E68" t="s">
        <v>2</v>
      </c>
      <c r="F68" t="s">
        <v>3</v>
      </c>
      <c r="G68" t="s">
        <v>4</v>
      </c>
      <c r="H68" t="s">
        <v>357</v>
      </c>
      <c r="I68" s="1">
        <v>44894</v>
      </c>
      <c r="J68" s="1">
        <v>44896</v>
      </c>
      <c r="K68" s="1">
        <v>44986</v>
      </c>
      <c r="L68" s="1">
        <v>44986</v>
      </c>
      <c r="M68" s="2">
        <v>20000000</v>
      </c>
      <c r="N68" s="39">
        <f t="shared" si="64"/>
        <v>44926</v>
      </c>
      <c r="O68" t="s">
        <v>7</v>
      </c>
      <c r="P68" t="s">
        <v>8</v>
      </c>
      <c r="Q68" s="4">
        <v>1.4E-2</v>
      </c>
      <c r="R68" s="1">
        <v>44894</v>
      </c>
      <c r="S68" s="1">
        <v>44896</v>
      </c>
      <c r="T68" s="1">
        <v>44986</v>
      </c>
      <c r="U68" s="1">
        <v>44986</v>
      </c>
      <c r="V68" s="5">
        <f t="shared" si="65"/>
        <v>0.16438356164383561</v>
      </c>
      <c r="W68">
        <f t="shared" si="66"/>
        <v>60</v>
      </c>
      <c r="X68" s="6">
        <v>0</v>
      </c>
      <c r="Y68" s="6">
        <v>0</v>
      </c>
      <c r="Z68" s="6">
        <v>-99200</v>
      </c>
      <c r="AA68" s="6">
        <v>-99200</v>
      </c>
      <c r="AB68">
        <v>0</v>
      </c>
      <c r="AC68">
        <v>0</v>
      </c>
      <c r="AD68" s="7">
        <v>20000000</v>
      </c>
      <c r="AE68" s="13">
        <v>1.984E-2</v>
      </c>
      <c r="AF68" s="8">
        <v>1.4E-2</v>
      </c>
      <c r="AG68" s="6">
        <v>0</v>
      </c>
      <c r="AH68" s="6">
        <v>-70000</v>
      </c>
      <c r="AI68" s="9">
        <v>-169200</v>
      </c>
      <c r="AJ68" t="s">
        <v>6</v>
      </c>
      <c r="AK68">
        <f t="shared" ref="AK68:AK69" si="68">VLOOKUP(I68,$AR$2:$AS$603,2,FALSE)</f>
        <v>1.984</v>
      </c>
      <c r="AL68" s="8">
        <f t="shared" ref="AL68:AL69" si="69">AK68/100+$AT$1</f>
        <v>2.9839999999999998E-2</v>
      </c>
      <c r="AM68" s="35">
        <f t="shared" ref="AM68:AM69" si="70">AK68/100-$AT$1</f>
        <v>9.8399999999999998E-3</v>
      </c>
      <c r="AN68" s="4">
        <f t="shared" ref="AN68:AN69" si="71">IF(AND(RIGHT(O68,3)="Max",AM68&lt;0%),0%,AM68)</f>
        <v>9.8399999999999998E-3</v>
      </c>
      <c r="AO68" s="45">
        <f t="shared" ref="AO68:AO69" si="72">-(((AL68+AF68)*AD68*V68))</f>
        <v>-144131.50684931505</v>
      </c>
      <c r="AP68" s="45">
        <f t="shared" si="67"/>
        <v>-111254.79452054793</v>
      </c>
      <c r="AQ68" s="45">
        <f t="shared" ref="AQ68:AQ69" si="73">-(((AN68+AF68)*AD68*V68))</f>
        <v>-78378.082191780821</v>
      </c>
      <c r="AR68" s="31">
        <v>44656</v>
      </c>
      <c r="AS68" s="32">
        <v>-0.46700000000000003</v>
      </c>
      <c r="AW68" s="10"/>
      <c r="BX68" s="1"/>
      <c r="CF68" s="11"/>
      <c r="CG68" s="11"/>
    </row>
    <row r="69" spans="1:85" ht="15" customHeight="1" x14ac:dyDescent="0.25">
      <c r="A69">
        <v>16301</v>
      </c>
      <c r="B69" t="s">
        <v>365</v>
      </c>
      <c r="C69" t="s">
        <v>366</v>
      </c>
      <c r="D69">
        <v>11625</v>
      </c>
      <c r="E69" t="s">
        <v>2</v>
      </c>
      <c r="F69" t="s">
        <v>3</v>
      </c>
      <c r="G69" t="s">
        <v>4</v>
      </c>
      <c r="H69" t="s">
        <v>367</v>
      </c>
      <c r="I69" s="1">
        <v>44924</v>
      </c>
      <c r="J69" s="1">
        <v>44926</v>
      </c>
      <c r="K69" s="1">
        <v>45016</v>
      </c>
      <c r="L69" s="1">
        <v>45016</v>
      </c>
      <c r="M69" s="2">
        <v>20000000</v>
      </c>
      <c r="N69" s="39">
        <f t="shared" si="64"/>
        <v>44926</v>
      </c>
      <c r="O69" t="s">
        <v>7</v>
      </c>
      <c r="P69" t="s">
        <v>8</v>
      </c>
      <c r="Q69" s="4">
        <v>1.7999999999999999E-2</v>
      </c>
      <c r="R69" s="1">
        <v>44924</v>
      </c>
      <c r="S69" s="1">
        <v>44926</v>
      </c>
      <c r="T69" s="1">
        <v>45016</v>
      </c>
      <c r="U69" s="1">
        <v>45016</v>
      </c>
      <c r="V69" s="5">
        <f t="shared" si="65"/>
        <v>0.24657534246575341</v>
      </c>
      <c r="W69">
        <f t="shared" si="66"/>
        <v>90</v>
      </c>
      <c r="X69" s="6">
        <v>0</v>
      </c>
      <c r="Y69" s="6">
        <v>0</v>
      </c>
      <c r="Z69" s="6">
        <v>-109200.00000000001</v>
      </c>
      <c r="AA69" s="6">
        <v>-109200.00000000001</v>
      </c>
      <c r="AB69">
        <v>0</v>
      </c>
      <c r="AC69">
        <v>0</v>
      </c>
      <c r="AD69" s="7">
        <v>20000000</v>
      </c>
      <c r="AE69" s="13">
        <v>2.1840000000000002E-2</v>
      </c>
      <c r="AF69" s="8">
        <v>1.7999999999999999E-2</v>
      </c>
      <c r="AG69" s="6">
        <v>0</v>
      </c>
      <c r="AH69" s="6">
        <v>-90000</v>
      </c>
      <c r="AI69" s="9">
        <v>-199200</v>
      </c>
      <c r="AJ69" t="s">
        <v>6</v>
      </c>
      <c r="AK69">
        <f t="shared" si="68"/>
        <v>2.1840000000000002</v>
      </c>
      <c r="AL69" s="8">
        <f t="shared" si="69"/>
        <v>3.184E-2</v>
      </c>
      <c r="AM69" s="35">
        <f t="shared" si="70"/>
        <v>1.1840000000000002E-2</v>
      </c>
      <c r="AN69" s="4">
        <f t="shared" si="71"/>
        <v>1.1840000000000002E-2</v>
      </c>
      <c r="AO69" s="45">
        <f t="shared" si="72"/>
        <v>-245786.30136986298</v>
      </c>
      <c r="AP69" s="45">
        <f t="shared" si="67"/>
        <v>-196471.23287671231</v>
      </c>
      <c r="AQ69" s="45">
        <f t="shared" si="73"/>
        <v>-147156.16438356164</v>
      </c>
      <c r="AR69" s="31">
        <v>44657</v>
      </c>
      <c r="AS69" s="32">
        <v>-0.46300000000000002</v>
      </c>
      <c r="AW69" s="10"/>
      <c r="BX69" s="1"/>
      <c r="CF69" s="11"/>
      <c r="CG69" s="11"/>
    </row>
    <row r="70" spans="1:85" ht="15" customHeight="1" x14ac:dyDescent="0.25">
      <c r="A70">
        <v>16459</v>
      </c>
      <c r="B70" t="s">
        <v>368</v>
      </c>
      <c r="C70" t="s">
        <v>369</v>
      </c>
      <c r="D70">
        <v>11631</v>
      </c>
      <c r="E70" t="s">
        <v>127</v>
      </c>
      <c r="F70" t="s">
        <v>3</v>
      </c>
      <c r="G70" t="s">
        <v>4</v>
      </c>
      <c r="H70" t="s">
        <v>370</v>
      </c>
      <c r="I70" s="1"/>
      <c r="J70" s="1">
        <v>44799</v>
      </c>
      <c r="K70" s="1">
        <v>44984</v>
      </c>
      <c r="L70" s="1">
        <v>44984</v>
      </c>
      <c r="M70" s="2">
        <v>25000000</v>
      </c>
      <c r="N70" s="39">
        <f t="shared" si="64"/>
        <v>44926</v>
      </c>
      <c r="O70">
        <v>1.5299999999999999E-2</v>
      </c>
      <c r="P70" t="s">
        <v>223</v>
      </c>
      <c r="Q70" s="4"/>
      <c r="R70" s="1">
        <v>44984</v>
      </c>
      <c r="S70" s="1">
        <v>44799</v>
      </c>
      <c r="T70" s="1">
        <v>44984</v>
      </c>
      <c r="U70" s="1">
        <v>44984</v>
      </c>
      <c r="V70" s="5">
        <f t="shared" si="65"/>
        <v>0.15890410958904111</v>
      </c>
      <c r="W70">
        <f t="shared" si="66"/>
        <v>58</v>
      </c>
      <c r="X70" s="6">
        <v>0</v>
      </c>
      <c r="Y70" s="6">
        <v>0</v>
      </c>
      <c r="Z70" s="6">
        <v>-193869.86301369863</v>
      </c>
      <c r="AA70" s="6">
        <v>-193869.86301369863</v>
      </c>
      <c r="AB70">
        <v>0</v>
      </c>
      <c r="AC70">
        <v>0</v>
      </c>
      <c r="AD70" s="7">
        <v>25000000</v>
      </c>
      <c r="AE70" s="13">
        <v>1.5299999999999999E-2</v>
      </c>
      <c r="AF70" s="8">
        <v>0</v>
      </c>
      <c r="AG70" s="6">
        <v>0</v>
      </c>
      <c r="AH70" s="6">
        <v>0</v>
      </c>
      <c r="AI70" s="9">
        <v>-193869.86301369863</v>
      </c>
      <c r="AJ70" t="s">
        <v>6</v>
      </c>
      <c r="AO70" s="9">
        <f>AP70</f>
        <v>-60780.821917808222</v>
      </c>
      <c r="AP70" s="2">
        <f t="shared" si="67"/>
        <v>-60780.821917808222</v>
      </c>
      <c r="AQ70" s="9">
        <f>AP70</f>
        <v>-60780.821917808222</v>
      </c>
      <c r="AR70" s="31">
        <v>44658</v>
      </c>
      <c r="AS70" s="32">
        <v>-0.46500000000000002</v>
      </c>
      <c r="AW70" s="10"/>
      <c r="BX70" s="1"/>
      <c r="CF70" s="11"/>
      <c r="CG70" s="11"/>
    </row>
    <row r="71" spans="1:85" ht="15" customHeight="1" x14ac:dyDescent="0.25">
      <c r="A71">
        <v>16436</v>
      </c>
      <c r="B71" t="s">
        <v>371</v>
      </c>
      <c r="C71" t="s">
        <v>372</v>
      </c>
      <c r="D71">
        <v>11632</v>
      </c>
      <c r="E71" t="s">
        <v>2</v>
      </c>
      <c r="F71" t="s">
        <v>3</v>
      </c>
      <c r="G71" t="s">
        <v>4</v>
      </c>
      <c r="H71" t="s">
        <v>373</v>
      </c>
      <c r="I71" s="1">
        <v>44797</v>
      </c>
      <c r="J71" s="1">
        <v>44799</v>
      </c>
      <c r="K71" s="1">
        <v>44984</v>
      </c>
      <c r="L71" s="1">
        <v>44984</v>
      </c>
      <c r="M71" s="2">
        <v>500000</v>
      </c>
      <c r="N71" s="39">
        <f t="shared" si="64"/>
        <v>44926</v>
      </c>
      <c r="O71" t="s">
        <v>174</v>
      </c>
      <c r="P71" t="s">
        <v>8</v>
      </c>
      <c r="Q71" s="4">
        <v>1.4E-2</v>
      </c>
      <c r="R71" s="1">
        <v>44797</v>
      </c>
      <c r="S71" s="1">
        <v>44799</v>
      </c>
      <c r="T71" s="1">
        <v>44984</v>
      </c>
      <c r="U71" s="1">
        <v>44984</v>
      </c>
      <c r="V71" s="5">
        <f t="shared" si="65"/>
        <v>0.15890410958904111</v>
      </c>
      <c r="W71">
        <f t="shared" si="66"/>
        <v>58</v>
      </c>
      <c r="X71" s="6">
        <v>0</v>
      </c>
      <c r="Y71" s="6">
        <v>0</v>
      </c>
      <c r="Z71" s="6">
        <v>-2433.2638888888887</v>
      </c>
      <c r="AA71" s="6">
        <v>-2433.2638888888887</v>
      </c>
      <c r="AB71">
        <v>0</v>
      </c>
      <c r="AC71">
        <v>0</v>
      </c>
      <c r="AD71" s="7">
        <v>500000</v>
      </c>
      <c r="AE71" s="13">
        <v>9.4699999999999993E-3</v>
      </c>
      <c r="AF71" s="8">
        <v>1.4E-2</v>
      </c>
      <c r="AG71" s="6">
        <v>0</v>
      </c>
      <c r="AH71" s="6">
        <v>-3597.2222222222217</v>
      </c>
      <c r="AI71" s="9">
        <v>-6030.4861111111104</v>
      </c>
      <c r="AJ71" t="s">
        <v>6</v>
      </c>
      <c r="AK71">
        <f t="shared" ref="AK71:AK80" si="74">VLOOKUP(I71,$AR$2:$AS$603,2,FALSE)</f>
        <v>0.49299999999999999</v>
      </c>
      <c r="AL71" s="8">
        <f t="shared" ref="AL71:AL80" si="75">AK71/100+$AT$1</f>
        <v>1.4930000000000001E-2</v>
      </c>
      <c r="AM71" s="35">
        <f t="shared" ref="AM71:AM80" si="76">AK71/100-$AT$1</f>
        <v>-5.0699999999999999E-3</v>
      </c>
      <c r="AN71" s="4">
        <f t="shared" ref="AN71:AN80" si="77">IF(AND(RIGHT(O71,3)="Max",AM71&lt;0%),0%,AM71)</f>
        <v>-5.0699999999999999E-3</v>
      </c>
      <c r="AO71" s="45">
        <f t="shared" ref="AO71:AO80" si="78">-(((AL71+AF71)*AD71*V71))</f>
        <v>-2298.5479452054797</v>
      </c>
      <c r="AP71" s="45">
        <f t="shared" si="67"/>
        <v>-1864.7397260273972</v>
      </c>
      <c r="AQ71" s="45">
        <f t="shared" ref="AQ71:AQ80" si="79">-(((AN71+AF71)*AD71*V71))</f>
        <v>-709.50684931506851</v>
      </c>
      <c r="AR71" s="31">
        <v>44659</v>
      </c>
      <c r="AS71" s="32">
        <v>-0.44900000000000001</v>
      </c>
      <c r="AW71" s="10"/>
      <c r="BX71" s="1"/>
      <c r="CF71" s="11"/>
      <c r="CG71" s="11"/>
    </row>
    <row r="72" spans="1:85" ht="15" customHeight="1" x14ac:dyDescent="0.25">
      <c r="A72">
        <v>16446</v>
      </c>
      <c r="B72" t="s">
        <v>374</v>
      </c>
      <c r="C72" t="s">
        <v>375</v>
      </c>
      <c r="D72">
        <v>11634</v>
      </c>
      <c r="E72" t="s">
        <v>2</v>
      </c>
      <c r="F72" t="s">
        <v>3</v>
      </c>
      <c r="G72" t="s">
        <v>4</v>
      </c>
      <c r="H72" t="s">
        <v>95</v>
      </c>
      <c r="I72" s="1">
        <v>44797</v>
      </c>
      <c r="J72" s="1">
        <v>44799</v>
      </c>
      <c r="K72" s="1">
        <v>44984</v>
      </c>
      <c r="L72" s="1">
        <v>44984</v>
      </c>
      <c r="M72" s="2">
        <v>27000000</v>
      </c>
      <c r="N72" s="39">
        <f t="shared" si="64"/>
        <v>44926</v>
      </c>
      <c r="O72" t="s">
        <v>174</v>
      </c>
      <c r="P72" t="s">
        <v>8</v>
      </c>
      <c r="Q72" s="4">
        <v>1.7000000000000001E-2</v>
      </c>
      <c r="R72" s="1">
        <v>44797</v>
      </c>
      <c r="S72" s="1">
        <v>44799</v>
      </c>
      <c r="T72" s="1">
        <v>44984</v>
      </c>
      <c r="U72" s="1">
        <v>44984</v>
      </c>
      <c r="V72" s="5">
        <f t="shared" si="65"/>
        <v>0.15890410958904111</v>
      </c>
      <c r="W72">
        <f t="shared" si="66"/>
        <v>58</v>
      </c>
      <c r="X72" s="6">
        <v>0</v>
      </c>
      <c r="Y72" s="6">
        <v>0</v>
      </c>
      <c r="Z72" s="6">
        <v>-131396.24999999997</v>
      </c>
      <c r="AA72" s="6">
        <v>-131396.24999999997</v>
      </c>
      <c r="AB72">
        <v>0</v>
      </c>
      <c r="AC72">
        <v>0</v>
      </c>
      <c r="AD72" s="7">
        <v>27000000</v>
      </c>
      <c r="AE72" s="13">
        <v>9.4699999999999993E-3</v>
      </c>
      <c r="AF72" s="8">
        <v>1.7000000000000001E-2</v>
      </c>
      <c r="AG72" s="6">
        <v>0</v>
      </c>
      <c r="AH72" s="6">
        <v>-235875</v>
      </c>
      <c r="AI72" s="9">
        <v>-367271.25</v>
      </c>
      <c r="AJ72" t="s">
        <v>6</v>
      </c>
      <c r="AK72">
        <f t="shared" si="74"/>
        <v>0.49299999999999999</v>
      </c>
      <c r="AL72" s="8">
        <f t="shared" si="75"/>
        <v>1.4930000000000001E-2</v>
      </c>
      <c r="AM72" s="35">
        <f t="shared" si="76"/>
        <v>-5.0699999999999999E-3</v>
      </c>
      <c r="AN72" s="4">
        <f t="shared" si="77"/>
        <v>-5.0699999999999999E-3</v>
      </c>
      <c r="AO72" s="45">
        <f t="shared" si="78"/>
        <v>-136992.82191780824</v>
      </c>
      <c r="AP72" s="45">
        <f t="shared" si="67"/>
        <v>-113567.17808219179</v>
      </c>
      <c r="AQ72" s="45">
        <f t="shared" si="79"/>
        <v>-51184.60273972604</v>
      </c>
      <c r="AR72" s="31">
        <v>44662</v>
      </c>
      <c r="AS72" s="32">
        <v>-0.435</v>
      </c>
      <c r="AW72" s="10"/>
      <c r="BX72" s="1"/>
      <c r="CF72" s="11"/>
      <c r="CG72" s="11"/>
    </row>
    <row r="73" spans="1:85" ht="15" customHeight="1" x14ac:dyDescent="0.25">
      <c r="A73">
        <v>16416</v>
      </c>
      <c r="B73" t="s">
        <v>376</v>
      </c>
      <c r="C73" t="s">
        <v>377</v>
      </c>
      <c r="D73">
        <v>11635</v>
      </c>
      <c r="E73" t="s">
        <v>2</v>
      </c>
      <c r="F73" t="s">
        <v>3</v>
      </c>
      <c r="G73" t="s">
        <v>4</v>
      </c>
      <c r="H73" t="s">
        <v>378</v>
      </c>
      <c r="I73" s="1">
        <v>44797</v>
      </c>
      <c r="J73" s="1">
        <v>44799</v>
      </c>
      <c r="K73" s="1">
        <v>44984</v>
      </c>
      <c r="L73" s="1">
        <v>44984</v>
      </c>
      <c r="M73" s="2">
        <v>1000000</v>
      </c>
      <c r="N73" s="39">
        <f t="shared" si="64"/>
        <v>44926</v>
      </c>
      <c r="O73" t="s">
        <v>174</v>
      </c>
      <c r="P73" t="s">
        <v>8</v>
      </c>
      <c r="Q73" s="4">
        <v>0.02</v>
      </c>
      <c r="R73" s="1">
        <v>44797</v>
      </c>
      <c r="S73" s="1">
        <v>44799</v>
      </c>
      <c r="T73" s="1">
        <v>44984</v>
      </c>
      <c r="U73" s="1">
        <v>44984</v>
      </c>
      <c r="V73" s="5">
        <f t="shared" si="65"/>
        <v>0.15890410958904111</v>
      </c>
      <c r="W73">
        <f t="shared" si="66"/>
        <v>58</v>
      </c>
      <c r="X73" s="6">
        <v>0</v>
      </c>
      <c r="Y73" s="6">
        <v>0</v>
      </c>
      <c r="Z73" s="6">
        <v>-4866.5277777777774</v>
      </c>
      <c r="AA73" s="6">
        <v>-4866.5277777777774</v>
      </c>
      <c r="AB73">
        <v>0</v>
      </c>
      <c r="AC73">
        <v>0</v>
      </c>
      <c r="AD73" s="7">
        <v>1000000</v>
      </c>
      <c r="AE73" s="13">
        <v>9.4699999999999993E-3</v>
      </c>
      <c r="AF73" s="8">
        <v>0.02</v>
      </c>
      <c r="AG73" s="6">
        <v>0</v>
      </c>
      <c r="AH73" s="6">
        <v>-10277.777777777777</v>
      </c>
      <c r="AI73" s="9">
        <v>-15144.305555555555</v>
      </c>
      <c r="AJ73" t="s">
        <v>6</v>
      </c>
      <c r="AK73">
        <f t="shared" si="74"/>
        <v>0.49299999999999999</v>
      </c>
      <c r="AL73" s="8">
        <f t="shared" si="75"/>
        <v>1.4930000000000001E-2</v>
      </c>
      <c r="AM73" s="35">
        <f t="shared" si="76"/>
        <v>-5.0699999999999999E-3</v>
      </c>
      <c r="AN73" s="4">
        <f t="shared" si="77"/>
        <v>-5.0699999999999999E-3</v>
      </c>
      <c r="AO73" s="45">
        <f t="shared" si="78"/>
        <v>-5550.5205479452061</v>
      </c>
      <c r="AP73" s="45">
        <f t="shared" si="67"/>
        <v>-4682.9041095890416</v>
      </c>
      <c r="AQ73" s="45">
        <f t="shared" si="79"/>
        <v>-2372.4383561643835</v>
      </c>
      <c r="AR73" s="31">
        <v>44663</v>
      </c>
      <c r="AS73" s="32">
        <v>-0.433</v>
      </c>
      <c r="AW73" s="10"/>
      <c r="BX73" s="1"/>
      <c r="CF73" s="11"/>
      <c r="CG73" s="11"/>
    </row>
    <row r="74" spans="1:85" ht="15" customHeight="1" x14ac:dyDescent="0.25">
      <c r="A74">
        <v>12464</v>
      </c>
      <c r="B74" t="s">
        <v>379</v>
      </c>
      <c r="C74" t="s">
        <v>380</v>
      </c>
      <c r="D74">
        <v>11636</v>
      </c>
      <c r="E74" t="s">
        <v>2</v>
      </c>
      <c r="F74" t="s">
        <v>3</v>
      </c>
      <c r="G74" t="s">
        <v>4</v>
      </c>
      <c r="H74" t="s">
        <v>266</v>
      </c>
      <c r="I74" s="1">
        <v>44923</v>
      </c>
      <c r="J74" s="1">
        <v>44925</v>
      </c>
      <c r="K74" s="1">
        <v>45016</v>
      </c>
      <c r="L74" s="1">
        <v>45016</v>
      </c>
      <c r="M74" s="2">
        <v>14450000</v>
      </c>
      <c r="N74" s="39">
        <f t="shared" si="64"/>
        <v>44926</v>
      </c>
      <c r="O74" t="s">
        <v>7</v>
      </c>
      <c r="P74" t="s">
        <v>8</v>
      </c>
      <c r="Q74" s="4">
        <v>1.4E-2</v>
      </c>
      <c r="R74" s="1">
        <v>44923</v>
      </c>
      <c r="S74" s="1">
        <v>44925</v>
      </c>
      <c r="T74" s="1">
        <v>45016</v>
      </c>
      <c r="U74" s="1">
        <v>45016</v>
      </c>
      <c r="V74" s="5">
        <f t="shared" si="65"/>
        <v>0.24657534246575341</v>
      </c>
      <c r="W74">
        <f t="shared" si="66"/>
        <v>90</v>
      </c>
      <c r="X74" s="6">
        <v>0</v>
      </c>
      <c r="Y74" s="6">
        <v>0</v>
      </c>
      <c r="Z74" s="6">
        <v>-80431.108333333323</v>
      </c>
      <c r="AA74" s="6">
        <v>-80431.108333333323</v>
      </c>
      <c r="AB74">
        <v>0</v>
      </c>
      <c r="AC74">
        <v>0</v>
      </c>
      <c r="AD74" s="7">
        <v>14450000</v>
      </c>
      <c r="AE74" s="13">
        <v>2.2019999999999998E-2</v>
      </c>
      <c r="AF74" s="8">
        <v>1.4E-2</v>
      </c>
      <c r="AG74" s="6">
        <v>0</v>
      </c>
      <c r="AH74" s="6">
        <v>-51136.944444444445</v>
      </c>
      <c r="AI74" s="9">
        <v>-131568.05277777778</v>
      </c>
      <c r="AJ74" t="s">
        <v>6</v>
      </c>
      <c r="AK74">
        <f t="shared" si="74"/>
        <v>2.202</v>
      </c>
      <c r="AL74" s="8">
        <f t="shared" si="75"/>
        <v>3.202E-2</v>
      </c>
      <c r="AM74" s="35">
        <f t="shared" si="76"/>
        <v>1.2019999999999998E-2</v>
      </c>
      <c r="AN74" s="4">
        <f t="shared" si="77"/>
        <v>1.2019999999999998E-2</v>
      </c>
      <c r="AO74" s="45">
        <f t="shared" si="78"/>
        <v>-163969.89041095891</v>
      </c>
      <c r="AP74" s="45">
        <f t="shared" si="67"/>
        <v>-128339.75342465751</v>
      </c>
      <c r="AQ74" s="45">
        <f t="shared" si="79"/>
        <v>-92709.616438356155</v>
      </c>
      <c r="AR74" s="31">
        <v>44664</v>
      </c>
      <c r="AS74" s="32">
        <v>-0.44800000000000001</v>
      </c>
      <c r="AW74" s="10"/>
      <c r="BX74" s="1"/>
      <c r="CF74" s="11"/>
      <c r="CG74" s="11"/>
    </row>
    <row r="75" spans="1:85" ht="15" customHeight="1" x14ac:dyDescent="0.25">
      <c r="A75">
        <v>53712</v>
      </c>
      <c r="B75" t="s">
        <v>387</v>
      </c>
      <c r="C75" t="s">
        <v>388</v>
      </c>
      <c r="D75">
        <v>11641</v>
      </c>
      <c r="E75" t="s">
        <v>2</v>
      </c>
      <c r="F75" t="s">
        <v>3</v>
      </c>
      <c r="G75" t="s">
        <v>4</v>
      </c>
      <c r="H75" t="s">
        <v>389</v>
      </c>
      <c r="I75" s="1">
        <v>44903</v>
      </c>
      <c r="J75" s="1">
        <v>44903</v>
      </c>
      <c r="K75" s="1">
        <v>44934</v>
      </c>
      <c r="L75" s="1">
        <v>44934</v>
      </c>
      <c r="M75" s="2">
        <v>7426423.2000000002</v>
      </c>
      <c r="N75" s="39">
        <f t="shared" si="64"/>
        <v>44926</v>
      </c>
      <c r="O75" t="s">
        <v>15</v>
      </c>
      <c r="P75" t="s">
        <v>8</v>
      </c>
      <c r="Q75" s="4">
        <v>3.5000000000000003E-2</v>
      </c>
      <c r="R75" s="1">
        <v>44903</v>
      </c>
      <c r="S75" s="1">
        <v>44903</v>
      </c>
      <c r="T75" s="1">
        <v>44934</v>
      </c>
      <c r="U75" s="1">
        <v>44934</v>
      </c>
      <c r="V75" s="5">
        <f t="shared" si="65"/>
        <v>2.1917808219178082E-2</v>
      </c>
      <c r="W75">
        <f t="shared" si="66"/>
        <v>8</v>
      </c>
      <c r="X75" s="6">
        <v>0</v>
      </c>
      <c r="Y75" s="6">
        <v>0</v>
      </c>
      <c r="Z75" s="6">
        <v>-12726.001311333335</v>
      </c>
      <c r="AA75" s="6">
        <v>-12726.001311333335</v>
      </c>
      <c r="AB75">
        <v>0</v>
      </c>
      <c r="AC75">
        <v>0</v>
      </c>
      <c r="AD75" s="7">
        <v>7426423.2000000002</v>
      </c>
      <c r="AE75" s="13">
        <v>1.9900000000000001E-2</v>
      </c>
      <c r="AF75" s="8">
        <v>3.5000000000000003E-2</v>
      </c>
      <c r="AG75" s="6">
        <v>0</v>
      </c>
      <c r="AH75" s="6">
        <v>-22382.414366666668</v>
      </c>
      <c r="AI75" s="9">
        <v>-35108.415678000005</v>
      </c>
      <c r="AJ75" t="s">
        <v>6</v>
      </c>
      <c r="AK75">
        <f t="shared" si="74"/>
        <v>1.99</v>
      </c>
      <c r="AL75" s="8">
        <f t="shared" si="75"/>
        <v>2.9900000000000003E-2</v>
      </c>
      <c r="AM75" s="35">
        <f t="shared" si="76"/>
        <v>9.9000000000000008E-3</v>
      </c>
      <c r="AN75" s="4">
        <f t="shared" si="77"/>
        <v>9.9000000000000008E-3</v>
      </c>
      <c r="AO75" s="45">
        <f t="shared" si="78"/>
        <v>-10563.832672438359</v>
      </c>
      <c r="AP75" s="45">
        <f t="shared" si="67"/>
        <v>-8936.1234779178085</v>
      </c>
      <c r="AQ75" s="45">
        <f t="shared" si="79"/>
        <v>-7308.414283397261</v>
      </c>
      <c r="AR75" s="31">
        <v>44665</v>
      </c>
      <c r="AS75" s="32">
        <v>-0.45200000000000001</v>
      </c>
      <c r="AW75" s="10"/>
      <c r="BX75" s="1"/>
      <c r="CF75" s="11"/>
      <c r="CG75" s="11"/>
    </row>
    <row r="76" spans="1:85" ht="15" customHeight="1" x14ac:dyDescent="0.25">
      <c r="A76">
        <v>14446</v>
      </c>
      <c r="B76" t="s">
        <v>406</v>
      </c>
      <c r="C76" t="s">
        <v>407</v>
      </c>
      <c r="D76">
        <v>11652</v>
      </c>
      <c r="E76" t="s">
        <v>55</v>
      </c>
      <c r="F76" t="s">
        <v>3</v>
      </c>
      <c r="G76" t="s">
        <v>4</v>
      </c>
      <c r="H76" t="s">
        <v>408</v>
      </c>
      <c r="I76" s="1">
        <v>44638</v>
      </c>
      <c r="J76" s="1">
        <v>44913</v>
      </c>
      <c r="K76" s="1">
        <v>44944</v>
      </c>
      <c r="L76" s="1">
        <v>44944</v>
      </c>
      <c r="M76" s="2">
        <v>1611252.67</v>
      </c>
      <c r="N76" s="39">
        <f t="shared" si="64"/>
        <v>44926</v>
      </c>
      <c r="O76" t="s">
        <v>354</v>
      </c>
      <c r="P76" t="s">
        <v>109</v>
      </c>
      <c r="Q76" s="4">
        <v>1.4999999999999999E-2</v>
      </c>
      <c r="R76" s="1">
        <v>44638</v>
      </c>
      <c r="S76" s="1">
        <v>44913</v>
      </c>
      <c r="T76" s="1">
        <v>44944</v>
      </c>
      <c r="U76" s="1">
        <v>44944</v>
      </c>
      <c r="V76" s="5">
        <f t="shared" si="65"/>
        <v>4.9315068493150684E-2</v>
      </c>
      <c r="W76">
        <f t="shared" si="66"/>
        <v>18</v>
      </c>
      <c r="X76" s="6">
        <v>0</v>
      </c>
      <c r="Y76" s="6">
        <v>0</v>
      </c>
      <c r="Z76" s="6">
        <v>277.94108557499993</v>
      </c>
      <c r="AA76" s="6">
        <v>277.94108557499993</v>
      </c>
      <c r="AB76">
        <v>0</v>
      </c>
      <c r="AC76">
        <v>0</v>
      </c>
      <c r="AD76" s="7">
        <v>1611252.67</v>
      </c>
      <c r="AE76" s="13">
        <v>-2.0699999999999998E-3</v>
      </c>
      <c r="AF76" s="8">
        <v>1.4999999999999999E-2</v>
      </c>
      <c r="AG76" s="6">
        <v>0</v>
      </c>
      <c r="AH76" s="6">
        <v>-2014.0658374999998</v>
      </c>
      <c r="AI76" s="9">
        <v>-1736.1247519249998</v>
      </c>
      <c r="AJ76" t="s">
        <v>6</v>
      </c>
      <c r="AK76">
        <f t="shared" si="74"/>
        <v>-0.48699999999999999</v>
      </c>
      <c r="AL76" s="8">
        <f t="shared" si="75"/>
        <v>5.13E-3</v>
      </c>
      <c r="AM76" s="35">
        <f t="shared" si="76"/>
        <v>-1.4870000000000001E-2</v>
      </c>
      <c r="AN76" s="4">
        <f t="shared" si="77"/>
        <v>-1.4870000000000001E-2</v>
      </c>
      <c r="AO76" s="45">
        <f t="shared" si="78"/>
        <v>-1599.510390267945</v>
      </c>
      <c r="AP76" s="45">
        <f t="shared" si="67"/>
        <v>-1027.4053326460273</v>
      </c>
      <c r="AQ76" s="45">
        <f t="shared" si="79"/>
        <v>-10.329674651506703</v>
      </c>
      <c r="AR76" s="31">
        <v>44670</v>
      </c>
      <c r="AS76" s="32">
        <v>-0.46800000000000003</v>
      </c>
      <c r="AW76" s="10"/>
      <c r="BX76" s="1"/>
      <c r="CF76" s="11"/>
      <c r="CG76" s="11"/>
    </row>
    <row r="77" spans="1:85" ht="15" customHeight="1" x14ac:dyDescent="0.25">
      <c r="A77">
        <v>2123</v>
      </c>
      <c r="B77" t="s">
        <v>409</v>
      </c>
      <c r="C77" t="s">
        <v>410</v>
      </c>
      <c r="D77">
        <v>11653</v>
      </c>
      <c r="E77" t="s">
        <v>2</v>
      </c>
      <c r="F77" t="s">
        <v>3</v>
      </c>
      <c r="G77" t="s">
        <v>4</v>
      </c>
      <c r="H77" t="s">
        <v>95</v>
      </c>
      <c r="I77" s="1">
        <v>44914</v>
      </c>
      <c r="J77" s="1">
        <v>44914</v>
      </c>
      <c r="K77" s="1">
        <v>45004</v>
      </c>
      <c r="L77" s="1">
        <v>45004</v>
      </c>
      <c r="M77" s="2">
        <v>2363963.7200000002</v>
      </c>
      <c r="N77" s="39">
        <f t="shared" si="64"/>
        <v>44926</v>
      </c>
      <c r="O77" t="s">
        <v>15</v>
      </c>
      <c r="P77" t="s">
        <v>8</v>
      </c>
      <c r="Q77" s="4">
        <v>1.95E-2</v>
      </c>
      <c r="R77" s="1">
        <v>44914</v>
      </c>
      <c r="S77" s="1">
        <v>44914</v>
      </c>
      <c r="T77" s="1">
        <v>45004</v>
      </c>
      <c r="U77" s="1">
        <v>45004</v>
      </c>
      <c r="V77" s="5">
        <f t="shared" si="65"/>
        <v>0.21369863013698631</v>
      </c>
      <c r="W77">
        <f t="shared" si="66"/>
        <v>78</v>
      </c>
      <c r="X77" s="6">
        <v>0</v>
      </c>
      <c r="Y77" s="6">
        <v>0</v>
      </c>
      <c r="Z77" s="6">
        <v>-12192.142885900003</v>
      </c>
      <c r="AA77" s="6">
        <v>-12192.142885900003</v>
      </c>
      <c r="AB77">
        <v>0</v>
      </c>
      <c r="AC77">
        <v>0</v>
      </c>
      <c r="AD77" s="7">
        <v>2363963.7200000002</v>
      </c>
      <c r="AE77" s="13">
        <v>2.0630000000000003E-2</v>
      </c>
      <c r="AF77" s="8">
        <v>1.95E-2</v>
      </c>
      <c r="AG77" s="6">
        <v>0</v>
      </c>
      <c r="AH77" s="6">
        <v>-11524.323135000001</v>
      </c>
      <c r="AI77" s="9">
        <v>-23716.466020900003</v>
      </c>
      <c r="AJ77" t="s">
        <v>6</v>
      </c>
      <c r="AK77">
        <f t="shared" si="74"/>
        <v>2.0630000000000002</v>
      </c>
      <c r="AL77" s="8">
        <f t="shared" si="75"/>
        <v>3.0630000000000004E-2</v>
      </c>
      <c r="AM77" s="35">
        <f t="shared" si="76"/>
        <v>1.0630000000000002E-2</v>
      </c>
      <c r="AN77" s="4">
        <f t="shared" si="77"/>
        <v>1.0630000000000002E-2</v>
      </c>
      <c r="AO77" s="45">
        <f t="shared" si="78"/>
        <v>-25324.4632880022</v>
      </c>
      <c r="AP77" s="45">
        <f t="shared" si="67"/>
        <v>-20272.705201426852</v>
      </c>
      <c r="AQ77" s="45">
        <f t="shared" si="79"/>
        <v>-15220.947114851511</v>
      </c>
      <c r="AR77" s="31">
        <v>44671</v>
      </c>
      <c r="AS77" s="32">
        <v>-0.47499999999999998</v>
      </c>
      <c r="AW77" s="10"/>
      <c r="BX77" s="1"/>
      <c r="CF77" s="11"/>
      <c r="CG77" s="11"/>
    </row>
    <row r="78" spans="1:85" ht="15" customHeight="1" x14ac:dyDescent="0.25">
      <c r="A78">
        <v>2092</v>
      </c>
      <c r="B78" t="s">
        <v>411</v>
      </c>
      <c r="C78" t="s">
        <v>412</v>
      </c>
      <c r="D78">
        <v>11654</v>
      </c>
      <c r="E78" t="s">
        <v>2</v>
      </c>
      <c r="F78" t="s">
        <v>3</v>
      </c>
      <c r="G78" t="s">
        <v>4</v>
      </c>
      <c r="H78" t="s">
        <v>95</v>
      </c>
      <c r="I78" s="1">
        <v>44914</v>
      </c>
      <c r="J78" s="1">
        <v>44914</v>
      </c>
      <c r="K78" s="1">
        <v>45004</v>
      </c>
      <c r="L78" s="1">
        <v>45004</v>
      </c>
      <c r="M78" s="2">
        <v>2363808.5299999998</v>
      </c>
      <c r="N78" s="39">
        <f t="shared" si="64"/>
        <v>44926</v>
      </c>
      <c r="O78" t="s">
        <v>15</v>
      </c>
      <c r="P78" t="s">
        <v>8</v>
      </c>
      <c r="Q78" s="4">
        <v>1.95E-2</v>
      </c>
      <c r="R78" s="1">
        <v>44914</v>
      </c>
      <c r="S78" s="1">
        <v>44914</v>
      </c>
      <c r="T78" s="1">
        <v>45004</v>
      </c>
      <c r="U78" s="1">
        <v>45004</v>
      </c>
      <c r="V78" s="5">
        <f t="shared" si="65"/>
        <v>0.21369863013698631</v>
      </c>
      <c r="W78">
        <f t="shared" si="66"/>
        <v>78</v>
      </c>
      <c r="X78" s="6">
        <v>0</v>
      </c>
      <c r="Y78" s="6">
        <v>0</v>
      </c>
      <c r="Z78" s="6">
        <v>-12191.342493475</v>
      </c>
      <c r="AA78" s="6">
        <v>-12191.342493475</v>
      </c>
      <c r="AB78">
        <v>0</v>
      </c>
      <c r="AC78">
        <v>0</v>
      </c>
      <c r="AD78" s="7">
        <v>2363808.5299999998</v>
      </c>
      <c r="AE78" s="13">
        <v>2.0630000000000003E-2</v>
      </c>
      <c r="AF78" s="8">
        <v>1.95E-2</v>
      </c>
      <c r="AG78" s="6">
        <v>0</v>
      </c>
      <c r="AH78" s="6">
        <v>-11523.566583749998</v>
      </c>
      <c r="AI78" s="9">
        <v>-23714.909077224998</v>
      </c>
      <c r="AJ78" t="s">
        <v>6</v>
      </c>
      <c r="AK78">
        <f t="shared" si="74"/>
        <v>2.0630000000000002</v>
      </c>
      <c r="AL78" s="8">
        <f t="shared" si="75"/>
        <v>3.0630000000000004E-2</v>
      </c>
      <c r="AM78" s="35">
        <f t="shared" si="76"/>
        <v>1.0630000000000002E-2</v>
      </c>
      <c r="AN78" s="4">
        <f t="shared" si="77"/>
        <v>1.0630000000000002E-2</v>
      </c>
      <c r="AO78" s="45">
        <f t="shared" si="78"/>
        <v>-25322.800782175895</v>
      </c>
      <c r="AP78" s="45">
        <f t="shared" si="67"/>
        <v>-20271.374334504657</v>
      </c>
      <c r="AQ78" s="45">
        <f t="shared" si="79"/>
        <v>-15219.947886833426</v>
      </c>
      <c r="AR78" s="31">
        <v>44672</v>
      </c>
      <c r="AS78" s="32">
        <v>-0.46300000000000002</v>
      </c>
      <c r="AW78" s="10"/>
      <c r="BX78" s="1"/>
      <c r="CF78" s="11"/>
      <c r="CG78" s="11"/>
    </row>
    <row r="79" spans="1:85" ht="15" customHeight="1" x14ac:dyDescent="0.25">
      <c r="A79">
        <v>53430</v>
      </c>
      <c r="B79" t="s">
        <v>425</v>
      </c>
      <c r="C79" t="s">
        <v>426</v>
      </c>
      <c r="D79">
        <v>11670</v>
      </c>
      <c r="E79" t="s">
        <v>55</v>
      </c>
      <c r="F79" t="s">
        <v>3</v>
      </c>
      <c r="G79" t="s">
        <v>4</v>
      </c>
      <c r="H79" t="s">
        <v>56</v>
      </c>
      <c r="I79" s="1">
        <v>44910</v>
      </c>
      <c r="J79" s="1">
        <v>44913</v>
      </c>
      <c r="K79" s="1">
        <v>44944</v>
      </c>
      <c r="L79" s="1">
        <v>44944</v>
      </c>
      <c r="M79" s="2">
        <v>761198.53</v>
      </c>
      <c r="N79" s="39">
        <f t="shared" si="64"/>
        <v>44926</v>
      </c>
      <c r="O79" t="s">
        <v>57</v>
      </c>
      <c r="P79" t="s">
        <v>8</v>
      </c>
      <c r="Q79" s="4">
        <v>1.8700000000000001E-2</v>
      </c>
      <c r="R79" s="1">
        <v>44910</v>
      </c>
      <c r="S79" s="1">
        <v>44913</v>
      </c>
      <c r="T79" s="1">
        <v>44944</v>
      </c>
      <c r="U79" s="1">
        <v>44944</v>
      </c>
      <c r="V79" s="5">
        <f t="shared" si="65"/>
        <v>4.9315068493150684E-2</v>
      </c>
      <c r="W79">
        <f t="shared" si="66"/>
        <v>18</v>
      </c>
      <c r="X79" s="6">
        <v>0</v>
      </c>
      <c r="Y79" s="6">
        <v>0</v>
      </c>
      <c r="Z79" s="6">
        <v>-1108.4107816980556</v>
      </c>
      <c r="AA79" s="6">
        <v>-1108.4107816980556</v>
      </c>
      <c r="AB79">
        <v>0</v>
      </c>
      <c r="AC79">
        <v>0</v>
      </c>
      <c r="AD79" s="7">
        <v>761198.53</v>
      </c>
      <c r="AE79" s="13">
        <v>1.6910000000000001E-2</v>
      </c>
      <c r="AF79" s="8">
        <v>1.8700000000000001E-2</v>
      </c>
      <c r="AG79" s="6">
        <v>0</v>
      </c>
      <c r="AH79" s="6">
        <v>-1225.7410773361114</v>
      </c>
      <c r="AI79" s="9">
        <v>-2334.151859034167</v>
      </c>
      <c r="AJ79" t="s">
        <v>6</v>
      </c>
      <c r="AK79">
        <f t="shared" si="74"/>
        <v>2.0619999999999998</v>
      </c>
      <c r="AL79" s="8">
        <f t="shared" si="75"/>
        <v>3.0620000000000001E-2</v>
      </c>
      <c r="AM79" s="35">
        <f t="shared" si="76"/>
        <v>1.0619999999999999E-2</v>
      </c>
      <c r="AN79" s="4">
        <f t="shared" si="77"/>
        <v>1.0619999999999999E-2</v>
      </c>
      <c r="AO79" s="45">
        <f t="shared" si="78"/>
        <v>-1851.4016629939726</v>
      </c>
      <c r="AP79" s="45">
        <f t="shared" si="67"/>
        <v>-1336.7480376969866</v>
      </c>
      <c r="AQ79" s="45">
        <f t="shared" si="79"/>
        <v>-1100.6305101172602</v>
      </c>
      <c r="AR79" s="31">
        <v>44673</v>
      </c>
      <c r="AS79" s="32">
        <v>-0.42699999999999999</v>
      </c>
      <c r="AW79" s="10"/>
      <c r="BX79" s="1"/>
      <c r="CF79" s="11"/>
      <c r="CG79" s="11"/>
    </row>
    <row r="80" spans="1:85" ht="15" customHeight="1" x14ac:dyDescent="0.25">
      <c r="A80">
        <v>2061</v>
      </c>
      <c r="B80" t="s">
        <v>427</v>
      </c>
      <c r="C80" t="s">
        <v>428</v>
      </c>
      <c r="D80">
        <v>11671</v>
      </c>
      <c r="E80" t="s">
        <v>2</v>
      </c>
      <c r="F80" t="s">
        <v>3</v>
      </c>
      <c r="G80" t="s">
        <v>4</v>
      </c>
      <c r="H80" t="s">
        <v>95</v>
      </c>
      <c r="I80" s="1">
        <v>44914</v>
      </c>
      <c r="J80" s="1">
        <v>44914</v>
      </c>
      <c r="K80" s="1">
        <v>45004</v>
      </c>
      <c r="L80" s="1">
        <v>45004</v>
      </c>
      <c r="M80" s="2">
        <v>1190486.72</v>
      </c>
      <c r="N80" s="39">
        <f t="shared" si="64"/>
        <v>44926</v>
      </c>
      <c r="O80" t="s">
        <v>15</v>
      </c>
      <c r="P80" t="s">
        <v>8</v>
      </c>
      <c r="Q80" s="4">
        <v>1.95E-2</v>
      </c>
      <c r="R80" s="1">
        <v>44914</v>
      </c>
      <c r="S80" s="1">
        <v>44914</v>
      </c>
      <c r="T80" s="1">
        <v>45004</v>
      </c>
      <c r="U80" s="1">
        <v>45004</v>
      </c>
      <c r="V80" s="5">
        <f t="shared" si="65"/>
        <v>0.21369863013698631</v>
      </c>
      <c r="W80">
        <f t="shared" si="66"/>
        <v>78</v>
      </c>
      <c r="X80" s="6">
        <v>0</v>
      </c>
      <c r="Y80" s="6">
        <v>0</v>
      </c>
      <c r="Z80" s="6">
        <v>-6139.9352584000007</v>
      </c>
      <c r="AA80" s="6">
        <v>-6139.9352584000007</v>
      </c>
      <c r="AB80">
        <v>0</v>
      </c>
      <c r="AC80">
        <v>0</v>
      </c>
      <c r="AD80" s="7">
        <v>1190486.72</v>
      </c>
      <c r="AE80" s="13">
        <v>2.0630000000000003E-2</v>
      </c>
      <c r="AF80" s="8">
        <v>1.95E-2</v>
      </c>
      <c r="AG80" s="6">
        <v>0</v>
      </c>
      <c r="AH80" s="6">
        <v>-5803.6227600000002</v>
      </c>
      <c r="AI80" s="9">
        <v>-11943.558018400001</v>
      </c>
      <c r="AJ80" t="s">
        <v>6</v>
      </c>
      <c r="AK80">
        <f t="shared" si="74"/>
        <v>2.0630000000000002</v>
      </c>
      <c r="AL80" s="8">
        <f t="shared" si="75"/>
        <v>3.0630000000000004E-2</v>
      </c>
      <c r="AM80" s="35">
        <f t="shared" si="76"/>
        <v>1.0630000000000002E-2</v>
      </c>
      <c r="AN80" s="4">
        <f t="shared" si="77"/>
        <v>1.0630000000000002E-2</v>
      </c>
      <c r="AO80" s="45">
        <f t="shared" si="78"/>
        <v>-12753.341762577536</v>
      </c>
      <c r="AP80" s="45">
        <f t="shared" si="67"/>
        <v>-10209.287949974794</v>
      </c>
      <c r="AQ80" s="45">
        <f t="shared" si="79"/>
        <v>-7665.2341373720556</v>
      </c>
      <c r="AR80" s="31">
        <v>44676</v>
      </c>
      <c r="AS80" s="32">
        <v>-0.41499999999999998</v>
      </c>
      <c r="AW80" s="10"/>
      <c r="BX80" s="1"/>
      <c r="CF80" s="11"/>
      <c r="CG80" s="11"/>
    </row>
    <row r="81" spans="1:85" ht="15" customHeight="1" x14ac:dyDescent="0.25">
      <c r="A81">
        <v>41356</v>
      </c>
      <c r="B81" t="s">
        <v>429</v>
      </c>
      <c r="C81" t="s">
        <v>430</v>
      </c>
      <c r="D81">
        <v>11672</v>
      </c>
      <c r="E81" t="s">
        <v>55</v>
      </c>
      <c r="F81" t="s">
        <v>3</v>
      </c>
      <c r="G81" t="s">
        <v>4</v>
      </c>
      <c r="H81" t="s">
        <v>281</v>
      </c>
      <c r="I81" s="1">
        <v>44924</v>
      </c>
      <c r="J81" s="1">
        <v>44926</v>
      </c>
      <c r="K81" s="1">
        <v>44927</v>
      </c>
      <c r="L81" s="1">
        <v>44927</v>
      </c>
      <c r="M81" s="2">
        <v>1311785.92</v>
      </c>
      <c r="N81" s="39">
        <f t="shared" si="64"/>
        <v>44926</v>
      </c>
      <c r="O81">
        <v>0</v>
      </c>
      <c r="P81" t="s">
        <v>109</v>
      </c>
      <c r="Q81" s="4"/>
      <c r="R81" s="1">
        <v>44924</v>
      </c>
      <c r="S81" s="1">
        <v>44926</v>
      </c>
      <c r="T81" s="1">
        <v>44927</v>
      </c>
      <c r="U81" s="1">
        <v>44927</v>
      </c>
      <c r="V81" s="5">
        <f t="shared" si="65"/>
        <v>2.7397260273972603E-3</v>
      </c>
      <c r="W81">
        <f t="shared" si="66"/>
        <v>1</v>
      </c>
      <c r="X81" s="6">
        <v>0</v>
      </c>
      <c r="Y81" s="6">
        <v>0</v>
      </c>
      <c r="Z81" s="6">
        <v>0</v>
      </c>
      <c r="AA81" s="6">
        <v>0</v>
      </c>
      <c r="AB81">
        <v>0</v>
      </c>
      <c r="AC81">
        <v>0</v>
      </c>
      <c r="AD81" s="7">
        <v>1311785.92</v>
      </c>
      <c r="AE81" s="13">
        <v>0</v>
      </c>
      <c r="AF81" s="8">
        <v>0</v>
      </c>
      <c r="AG81" s="6">
        <v>0</v>
      </c>
      <c r="AH81" s="6">
        <v>0</v>
      </c>
      <c r="AI81" s="9">
        <v>0</v>
      </c>
      <c r="AJ81" t="s">
        <v>6</v>
      </c>
      <c r="AO81"/>
      <c r="AP81" s="2">
        <f t="shared" si="67"/>
        <v>0</v>
      </c>
      <c r="AQ81"/>
      <c r="AR81" s="31">
        <v>44677</v>
      </c>
      <c r="AS81" s="32">
        <v>-0.43</v>
      </c>
      <c r="AW81" s="10"/>
      <c r="BX81" s="1"/>
      <c r="CF81" s="11"/>
      <c r="CG81" s="11"/>
    </row>
    <row r="82" spans="1:85" ht="15" customHeight="1" x14ac:dyDescent="0.25">
      <c r="A82">
        <v>33421</v>
      </c>
      <c r="B82" t="s">
        <v>1484</v>
      </c>
      <c r="C82" t="s">
        <v>1485</v>
      </c>
      <c r="D82">
        <v>11675</v>
      </c>
      <c r="E82" t="s">
        <v>2</v>
      </c>
      <c r="F82" t="s">
        <v>3</v>
      </c>
      <c r="G82" t="s">
        <v>4</v>
      </c>
      <c r="H82" t="s">
        <v>117</v>
      </c>
      <c r="I82" s="1">
        <v>44924</v>
      </c>
      <c r="J82" s="1">
        <v>44926</v>
      </c>
      <c r="K82" s="1">
        <v>45016</v>
      </c>
      <c r="L82" s="1">
        <v>45016</v>
      </c>
      <c r="M82" s="2">
        <v>116288.54</v>
      </c>
      <c r="N82" s="39">
        <f t="shared" si="64"/>
        <v>44926</v>
      </c>
      <c r="O82" t="s">
        <v>15</v>
      </c>
      <c r="P82" t="s">
        <v>8</v>
      </c>
      <c r="Q82" s="4">
        <v>4.0000000000000001E-3</v>
      </c>
      <c r="R82" s="1">
        <v>44924</v>
      </c>
      <c r="S82" s="1">
        <v>44926</v>
      </c>
      <c r="T82" s="1">
        <v>45016</v>
      </c>
      <c r="U82" s="1">
        <v>45016</v>
      </c>
      <c r="V82" s="5">
        <f t="shared" si="65"/>
        <v>0.24657534246575341</v>
      </c>
      <c r="W82">
        <f t="shared" si="66"/>
        <v>90</v>
      </c>
      <c r="X82" s="6">
        <v>0</v>
      </c>
      <c r="Y82" s="6">
        <v>0</v>
      </c>
      <c r="Z82" s="6">
        <v>-634.93542839999998</v>
      </c>
      <c r="AA82" s="6">
        <v>-634.93542839999998</v>
      </c>
      <c r="AB82">
        <v>0</v>
      </c>
      <c r="AC82">
        <v>0</v>
      </c>
      <c r="AD82" s="7">
        <v>116288.54</v>
      </c>
      <c r="AE82" s="13">
        <v>2.1840000000000002E-2</v>
      </c>
      <c r="AF82" s="8">
        <v>4.0000000000000001E-3</v>
      </c>
      <c r="AG82" s="6">
        <v>0</v>
      </c>
      <c r="AH82" s="6">
        <v>-116.28854</v>
      </c>
      <c r="AI82" s="9">
        <v>-751.22396839999999</v>
      </c>
      <c r="AJ82" t="s">
        <v>6</v>
      </c>
      <c r="AK82">
        <f t="shared" ref="AK82:AK83" si="80">VLOOKUP(I82,$AR$2:$AS$603,2,FALSE)</f>
        <v>2.1840000000000002</v>
      </c>
      <c r="AL82" s="8">
        <f t="shared" ref="AL82:AL83" si="81">AK82/100+$AT$1</f>
        <v>3.184E-2</v>
      </c>
      <c r="AM82" s="35">
        <f t="shared" ref="AM82:AM83" si="82">AK82/100-$AT$1</f>
        <v>1.1840000000000002E-2</v>
      </c>
      <c r="AN82" s="4">
        <f t="shared" ref="AN82:AN83" si="83">IF(AND(RIGHT(O82,3)="Max",AM82&lt;0%),0%,AM82)</f>
        <v>1.1840000000000002E-2</v>
      </c>
      <c r="AO82" s="45">
        <f t="shared" ref="AO82:AO83" si="84">-(((AL82+AF82)*AD82*V82))</f>
        <v>-1027.6720948602738</v>
      </c>
      <c r="AP82" s="45">
        <f t="shared" si="67"/>
        <v>-740.93322910684924</v>
      </c>
      <c r="AQ82" s="45">
        <f t="shared" ref="AQ82:AQ83" si="85">-(((AN82+AF82)*AD82*V82))</f>
        <v>-454.19436335342459</v>
      </c>
      <c r="AR82" s="31">
        <v>44678</v>
      </c>
      <c r="AS82" s="32">
        <v>-0.44500000000000001</v>
      </c>
      <c r="AW82" s="10"/>
      <c r="BX82" s="1"/>
      <c r="CF82" s="11"/>
      <c r="CG82" s="11"/>
    </row>
    <row r="83" spans="1:85" ht="15" customHeight="1" x14ac:dyDescent="0.25">
      <c r="A83">
        <v>33441</v>
      </c>
      <c r="B83" t="s">
        <v>1486</v>
      </c>
      <c r="C83" t="s">
        <v>1487</v>
      </c>
      <c r="D83">
        <v>11677</v>
      </c>
      <c r="E83" t="s">
        <v>2</v>
      </c>
      <c r="F83" t="s">
        <v>3</v>
      </c>
      <c r="G83" t="s">
        <v>4</v>
      </c>
      <c r="H83" t="s">
        <v>117</v>
      </c>
      <c r="I83" s="1">
        <v>44924</v>
      </c>
      <c r="J83" s="1">
        <v>44926</v>
      </c>
      <c r="K83" s="1">
        <v>45016</v>
      </c>
      <c r="L83" s="1">
        <v>45016</v>
      </c>
      <c r="M83" s="2">
        <v>95557.81</v>
      </c>
      <c r="N83" s="39">
        <f t="shared" si="64"/>
        <v>44926</v>
      </c>
      <c r="O83" t="s">
        <v>15</v>
      </c>
      <c r="P83" t="s">
        <v>8</v>
      </c>
      <c r="Q83" s="4">
        <v>4.0000000000000001E-3</v>
      </c>
      <c r="R83" s="1">
        <v>44924</v>
      </c>
      <c r="S83" s="1">
        <v>44926</v>
      </c>
      <c r="T83" s="1">
        <v>45016</v>
      </c>
      <c r="U83" s="1">
        <v>45016</v>
      </c>
      <c r="V83" s="5">
        <f t="shared" si="65"/>
        <v>0.24657534246575341</v>
      </c>
      <c r="W83">
        <f t="shared" si="66"/>
        <v>90</v>
      </c>
      <c r="X83" s="6">
        <v>0</v>
      </c>
      <c r="Y83" s="6">
        <v>0</v>
      </c>
      <c r="Z83" s="6">
        <v>-521.7456426</v>
      </c>
      <c r="AA83" s="6">
        <v>-521.7456426</v>
      </c>
      <c r="AB83">
        <v>0</v>
      </c>
      <c r="AC83">
        <v>0</v>
      </c>
      <c r="AD83" s="7">
        <v>95557.81</v>
      </c>
      <c r="AE83" s="13">
        <v>2.1840000000000002E-2</v>
      </c>
      <c r="AF83" s="8">
        <v>4.0000000000000001E-3</v>
      </c>
      <c r="AG83" s="6">
        <v>0</v>
      </c>
      <c r="AH83" s="6">
        <v>-95.557810000000003</v>
      </c>
      <c r="AI83" s="9">
        <v>-617.30345260000001</v>
      </c>
      <c r="AJ83" t="s">
        <v>6</v>
      </c>
      <c r="AK83">
        <f t="shared" si="80"/>
        <v>2.1840000000000002</v>
      </c>
      <c r="AL83" s="8">
        <f t="shared" si="81"/>
        <v>3.184E-2</v>
      </c>
      <c r="AM83" s="35">
        <f t="shared" si="82"/>
        <v>1.1840000000000002E-2</v>
      </c>
      <c r="AN83" s="4">
        <f t="shared" si="83"/>
        <v>1.1840000000000002E-2</v>
      </c>
      <c r="AO83" s="45">
        <f t="shared" si="84"/>
        <v>-844.46923818082178</v>
      </c>
      <c r="AP83" s="45">
        <f t="shared" si="67"/>
        <v>-608.84724092054796</v>
      </c>
      <c r="AQ83" s="45">
        <f t="shared" si="85"/>
        <v>-373.22524366027392</v>
      </c>
      <c r="AR83" s="31">
        <v>44679</v>
      </c>
      <c r="AS83" s="32">
        <v>-0.438</v>
      </c>
      <c r="AW83" s="10"/>
      <c r="BX83" s="1"/>
      <c r="CF83" s="11"/>
      <c r="CG83" s="11"/>
    </row>
    <row r="84" spans="1:85" ht="15" customHeight="1" x14ac:dyDescent="0.25">
      <c r="A84">
        <v>40732</v>
      </c>
      <c r="B84" t="s">
        <v>433</v>
      </c>
      <c r="C84" t="s">
        <v>434</v>
      </c>
      <c r="D84">
        <v>11679</v>
      </c>
      <c r="E84" t="s">
        <v>55</v>
      </c>
      <c r="F84" t="s">
        <v>3</v>
      </c>
      <c r="G84" t="s">
        <v>4</v>
      </c>
      <c r="H84" t="s">
        <v>435</v>
      </c>
      <c r="I84" s="1">
        <v>44923</v>
      </c>
      <c r="J84" s="1">
        <v>44925</v>
      </c>
      <c r="K84" s="1">
        <v>44956</v>
      </c>
      <c r="L84" s="1">
        <v>44956</v>
      </c>
      <c r="M84" s="2">
        <v>401708.5</v>
      </c>
      <c r="N84" s="39">
        <f t="shared" si="64"/>
        <v>44926</v>
      </c>
      <c r="O84">
        <v>0</v>
      </c>
      <c r="P84" t="s">
        <v>109</v>
      </c>
      <c r="Q84" s="4"/>
      <c r="R84" s="1">
        <v>44923</v>
      </c>
      <c r="S84" s="1">
        <v>44925</v>
      </c>
      <c r="T84" s="1">
        <v>44956</v>
      </c>
      <c r="U84" s="1">
        <v>44956</v>
      </c>
      <c r="V84" s="5">
        <f t="shared" si="65"/>
        <v>8.2191780821917804E-2</v>
      </c>
      <c r="W84">
        <f t="shared" si="66"/>
        <v>30</v>
      </c>
      <c r="X84" s="6">
        <v>0</v>
      </c>
      <c r="Y84" s="6">
        <v>0</v>
      </c>
      <c r="Z84" s="6">
        <v>0</v>
      </c>
      <c r="AA84" s="6">
        <v>0</v>
      </c>
      <c r="AB84">
        <v>0</v>
      </c>
      <c r="AC84">
        <v>0</v>
      </c>
      <c r="AD84" s="7">
        <v>401708.5</v>
      </c>
      <c r="AE84" s="13">
        <v>0</v>
      </c>
      <c r="AF84" s="8">
        <v>0</v>
      </c>
      <c r="AG84" s="6">
        <v>0</v>
      </c>
      <c r="AH84" s="6">
        <v>0</v>
      </c>
      <c r="AI84" s="9">
        <v>0</v>
      </c>
      <c r="AJ84" t="s">
        <v>6</v>
      </c>
      <c r="AO84"/>
      <c r="AP84" s="2">
        <f t="shared" si="67"/>
        <v>0</v>
      </c>
      <c r="AQ84"/>
      <c r="AR84" s="31">
        <v>44680</v>
      </c>
      <c r="AS84" s="32">
        <v>-0.42899999999999999</v>
      </c>
      <c r="AW84" s="10"/>
      <c r="BX84" s="1"/>
      <c r="CF84" s="11"/>
      <c r="CG84" s="11"/>
    </row>
    <row r="85" spans="1:85" ht="15" customHeight="1" x14ac:dyDescent="0.25">
      <c r="A85">
        <v>33401</v>
      </c>
      <c r="B85" t="s">
        <v>1488</v>
      </c>
      <c r="C85" t="s">
        <v>1489</v>
      </c>
      <c r="D85">
        <v>11680</v>
      </c>
      <c r="E85" t="s">
        <v>2</v>
      </c>
      <c r="F85" t="s">
        <v>3</v>
      </c>
      <c r="G85" t="s">
        <v>4</v>
      </c>
      <c r="H85" t="s">
        <v>117</v>
      </c>
      <c r="I85" s="1">
        <v>44861</v>
      </c>
      <c r="J85" s="1">
        <v>44865</v>
      </c>
      <c r="K85" s="1">
        <v>44957</v>
      </c>
      <c r="L85" s="1">
        <v>44957</v>
      </c>
      <c r="M85" s="2">
        <v>65384.78</v>
      </c>
      <c r="N85" s="39">
        <f t="shared" si="64"/>
        <v>44926</v>
      </c>
      <c r="O85" t="s">
        <v>15</v>
      </c>
      <c r="P85" t="s">
        <v>8</v>
      </c>
      <c r="Q85" s="4">
        <v>4.0000000000000001E-3</v>
      </c>
      <c r="R85" s="1">
        <v>44861</v>
      </c>
      <c r="S85" s="1">
        <v>44865</v>
      </c>
      <c r="T85" s="1">
        <v>44957</v>
      </c>
      <c r="U85" s="1">
        <v>44957</v>
      </c>
      <c r="V85" s="5">
        <f t="shared" si="65"/>
        <v>8.4931506849315067E-2</v>
      </c>
      <c r="W85">
        <f t="shared" si="66"/>
        <v>31</v>
      </c>
      <c r="X85" s="6">
        <v>0</v>
      </c>
      <c r="Y85" s="6">
        <v>0</v>
      </c>
      <c r="Z85" s="6">
        <v>-268.1865726333333</v>
      </c>
      <c r="AA85" s="6">
        <v>-268.1865726333333</v>
      </c>
      <c r="AB85">
        <v>0</v>
      </c>
      <c r="AC85">
        <v>0</v>
      </c>
      <c r="AD85" s="7">
        <v>65384.78</v>
      </c>
      <c r="AE85" s="13">
        <v>1.6049999999999998E-2</v>
      </c>
      <c r="AF85" s="8">
        <v>4.0000000000000001E-3</v>
      </c>
      <c r="AG85" s="6">
        <v>0</v>
      </c>
      <c r="AH85" s="6">
        <v>-66.837775111111114</v>
      </c>
      <c r="AI85" s="9">
        <v>-335.02434774444441</v>
      </c>
      <c r="AJ85" t="s">
        <v>6</v>
      </c>
      <c r="AK85">
        <f>VLOOKUP(I85,$AR$2:$AS$603,2,FALSE)</f>
        <v>1.605</v>
      </c>
      <c r="AL85" s="8">
        <f>AK85/100+$AT$1</f>
        <v>2.6049999999999997E-2</v>
      </c>
      <c r="AM85" s="35">
        <f>AK85/100-$AT$1</f>
        <v>6.0499999999999981E-3</v>
      </c>
      <c r="AN85" s="4">
        <f>IF(AND(RIGHT(O85,3)="Max",AM85&lt;0%),0%,AM85)</f>
        <v>6.0499999999999981E-3</v>
      </c>
      <c r="AO85" s="45">
        <f>-(((AL85+AF85)*AD85*V85))</f>
        <v>-166.8744981068493</v>
      </c>
      <c r="AP85" s="45">
        <f t="shared" si="67"/>
        <v>-111.34221920273973</v>
      </c>
      <c r="AQ85" s="45">
        <f>-(((AN85+AF85)*AD85*V85))</f>
        <v>-55.809940298630124</v>
      </c>
      <c r="AR85" s="31">
        <v>44683</v>
      </c>
      <c r="AS85" s="32">
        <v>-0.41599999999999998</v>
      </c>
      <c r="AW85" s="10"/>
      <c r="BX85" s="1"/>
      <c r="CF85" s="11"/>
      <c r="CG85" s="11"/>
    </row>
    <row r="86" spans="1:85" ht="15" customHeight="1" x14ac:dyDescent="0.25">
      <c r="A86">
        <v>49451</v>
      </c>
      <c r="B86" t="s">
        <v>447</v>
      </c>
      <c r="C86" t="s">
        <v>448</v>
      </c>
      <c r="D86">
        <v>11687</v>
      </c>
      <c r="E86" t="s">
        <v>127</v>
      </c>
      <c r="F86" t="s">
        <v>3</v>
      </c>
      <c r="G86" t="s">
        <v>4</v>
      </c>
      <c r="H86" t="s">
        <v>449</v>
      </c>
      <c r="I86" s="1"/>
      <c r="J86" s="1">
        <v>44926</v>
      </c>
      <c r="K86" s="1">
        <v>45016</v>
      </c>
      <c r="L86" s="1">
        <v>45016</v>
      </c>
      <c r="M86" s="2">
        <v>4037924.17</v>
      </c>
      <c r="N86" s="39">
        <f t="shared" si="64"/>
        <v>44926</v>
      </c>
      <c r="O86" s="12">
        <v>6.0199999999999997E-2</v>
      </c>
      <c r="P86" t="s">
        <v>8</v>
      </c>
      <c r="Q86" s="4"/>
      <c r="R86" s="1">
        <v>45016</v>
      </c>
      <c r="S86" s="1">
        <v>44926</v>
      </c>
      <c r="T86" s="1">
        <v>45016</v>
      </c>
      <c r="U86" s="1">
        <v>45016</v>
      </c>
      <c r="V86" s="5">
        <f t="shared" si="65"/>
        <v>0.24657534246575341</v>
      </c>
      <c r="W86">
        <f t="shared" si="66"/>
        <v>90</v>
      </c>
      <c r="X86" s="6">
        <v>0</v>
      </c>
      <c r="Y86" s="6">
        <v>0</v>
      </c>
      <c r="Z86" s="6">
        <v>-60770.758758499993</v>
      </c>
      <c r="AA86" s="6">
        <v>-60770.758758499993</v>
      </c>
      <c r="AB86">
        <v>0</v>
      </c>
      <c r="AC86">
        <v>0</v>
      </c>
      <c r="AD86" s="7">
        <v>4037924.17</v>
      </c>
      <c r="AE86" s="13">
        <v>6.0199999999999997E-2</v>
      </c>
      <c r="AF86" s="8">
        <v>0</v>
      </c>
      <c r="AG86" s="6">
        <v>0</v>
      </c>
      <c r="AH86" s="6">
        <v>0</v>
      </c>
      <c r="AI86" s="9">
        <v>-60770.758758499993</v>
      </c>
      <c r="AJ86" t="s">
        <v>6</v>
      </c>
      <c r="AO86" s="9">
        <f t="shared" ref="AO86:AO93" si="86">AP86</f>
        <v>-59938.282611123279</v>
      </c>
      <c r="AP86" s="2">
        <f t="shared" si="67"/>
        <v>-59938.282611123279</v>
      </c>
      <c r="AQ86" s="9">
        <f t="shared" ref="AQ86:AQ93" si="87">AP86</f>
        <v>-59938.282611123279</v>
      </c>
      <c r="AR86" s="31">
        <v>44684</v>
      </c>
      <c r="AS86" s="32">
        <v>-0.42499999999999999</v>
      </c>
      <c r="AW86" s="10"/>
      <c r="BX86" s="1"/>
      <c r="CF86" s="11"/>
      <c r="CG86" s="11"/>
    </row>
    <row r="87" spans="1:85" ht="15" customHeight="1" x14ac:dyDescent="0.25">
      <c r="A87">
        <v>12427</v>
      </c>
      <c r="B87" t="s">
        <v>473</v>
      </c>
      <c r="C87" t="s">
        <v>474</v>
      </c>
      <c r="D87">
        <v>11698</v>
      </c>
      <c r="E87" t="s">
        <v>127</v>
      </c>
      <c r="F87" t="s">
        <v>3</v>
      </c>
      <c r="G87" t="s">
        <v>4</v>
      </c>
      <c r="H87" t="s">
        <v>234</v>
      </c>
      <c r="I87" s="1"/>
      <c r="J87" s="1">
        <v>44896</v>
      </c>
      <c r="K87" s="1">
        <v>44927</v>
      </c>
      <c r="L87" s="1">
        <v>44927</v>
      </c>
      <c r="M87" s="2">
        <v>4750000</v>
      </c>
      <c r="N87" s="39">
        <f t="shared" si="64"/>
        <v>44926</v>
      </c>
      <c r="O87">
        <v>1.35E-2</v>
      </c>
      <c r="P87" t="s">
        <v>109</v>
      </c>
      <c r="Q87" s="4"/>
      <c r="R87" s="1">
        <v>44927</v>
      </c>
      <c r="S87" s="1">
        <v>44896</v>
      </c>
      <c r="T87" s="1">
        <v>44927</v>
      </c>
      <c r="U87" s="1">
        <v>44927</v>
      </c>
      <c r="V87" s="5">
        <f t="shared" si="65"/>
        <v>2.7397260273972603E-3</v>
      </c>
      <c r="W87">
        <f t="shared" si="66"/>
        <v>1</v>
      </c>
      <c r="X87" s="6">
        <v>0</v>
      </c>
      <c r="Y87" s="6">
        <v>0</v>
      </c>
      <c r="Z87" s="6">
        <v>-5343.75</v>
      </c>
      <c r="AA87" s="6">
        <v>-5343.75</v>
      </c>
      <c r="AB87">
        <v>0</v>
      </c>
      <c r="AC87">
        <v>0</v>
      </c>
      <c r="AD87" s="7">
        <v>4750000</v>
      </c>
      <c r="AE87" s="13">
        <v>1.35E-2</v>
      </c>
      <c r="AF87" s="8">
        <v>0</v>
      </c>
      <c r="AG87" s="6">
        <v>0</v>
      </c>
      <c r="AH87" s="6">
        <v>0</v>
      </c>
      <c r="AI87" s="9">
        <v>-5343.75</v>
      </c>
      <c r="AJ87" t="s">
        <v>6</v>
      </c>
      <c r="AO87" s="9">
        <f t="shared" si="86"/>
        <v>-175.68493150684932</v>
      </c>
      <c r="AP87" s="2">
        <f t="shared" si="67"/>
        <v>-175.68493150684932</v>
      </c>
      <c r="AQ87" s="9">
        <f t="shared" si="87"/>
        <v>-175.68493150684932</v>
      </c>
      <c r="AR87" s="31">
        <v>44685</v>
      </c>
      <c r="AS87" s="32">
        <v>-0.42699999999999999</v>
      </c>
      <c r="AW87" s="10"/>
      <c r="BX87" s="1"/>
      <c r="CF87" s="11"/>
      <c r="CG87" s="11"/>
    </row>
    <row r="88" spans="1:85" ht="15" customHeight="1" x14ac:dyDescent="0.25">
      <c r="A88">
        <v>42687</v>
      </c>
      <c r="B88" t="s">
        <v>475</v>
      </c>
      <c r="C88" t="s">
        <v>476</v>
      </c>
      <c r="D88">
        <v>11699</v>
      </c>
      <c r="E88" t="s">
        <v>127</v>
      </c>
      <c r="F88" t="s">
        <v>3</v>
      </c>
      <c r="G88" t="s">
        <v>4</v>
      </c>
      <c r="H88" t="s">
        <v>477</v>
      </c>
      <c r="I88" s="1"/>
      <c r="J88" s="1">
        <v>44926</v>
      </c>
      <c r="K88" s="1">
        <v>45016</v>
      </c>
      <c r="L88" s="1">
        <v>45016</v>
      </c>
      <c r="M88" s="2">
        <v>780000</v>
      </c>
      <c r="N88" s="39">
        <f t="shared" si="64"/>
        <v>44926</v>
      </c>
      <c r="O88">
        <v>2.4799999999999999E-2</v>
      </c>
      <c r="P88" t="s">
        <v>8</v>
      </c>
      <c r="Q88" s="4"/>
      <c r="R88" s="1">
        <v>45016</v>
      </c>
      <c r="S88" s="1">
        <v>44926</v>
      </c>
      <c r="T88" s="1">
        <v>45016</v>
      </c>
      <c r="U88" s="1">
        <v>45016</v>
      </c>
      <c r="V88" s="5">
        <f t="shared" si="65"/>
        <v>0.24657534246575341</v>
      </c>
      <c r="W88">
        <f t="shared" si="66"/>
        <v>90</v>
      </c>
      <c r="X88" s="6">
        <v>0</v>
      </c>
      <c r="Y88" s="6">
        <v>0</v>
      </c>
      <c r="Z88" s="6">
        <v>-4836</v>
      </c>
      <c r="AA88" s="6">
        <v>-4836</v>
      </c>
      <c r="AB88">
        <v>0</v>
      </c>
      <c r="AC88">
        <v>0</v>
      </c>
      <c r="AD88" s="7">
        <v>780000</v>
      </c>
      <c r="AE88" s="13">
        <v>2.4799999999999999E-2</v>
      </c>
      <c r="AF88" s="8">
        <v>0</v>
      </c>
      <c r="AG88" s="6">
        <v>0</v>
      </c>
      <c r="AH88" s="6">
        <v>0</v>
      </c>
      <c r="AI88" s="9">
        <v>-4836</v>
      </c>
      <c r="AJ88" t="s">
        <v>6</v>
      </c>
      <c r="AO88" s="9">
        <f t="shared" si="86"/>
        <v>-4769.7534246575342</v>
      </c>
      <c r="AP88" s="2">
        <f t="shared" si="67"/>
        <v>-4769.7534246575342</v>
      </c>
      <c r="AQ88" s="9">
        <f t="shared" si="87"/>
        <v>-4769.7534246575342</v>
      </c>
      <c r="AR88" s="31">
        <v>44686</v>
      </c>
      <c r="AS88" s="32">
        <v>-0.42099999999999999</v>
      </c>
      <c r="AW88" s="10"/>
      <c r="BX88" s="1"/>
      <c r="CF88" s="11"/>
      <c r="CG88" s="11"/>
    </row>
    <row r="89" spans="1:85" ht="15" customHeight="1" x14ac:dyDescent="0.25">
      <c r="A89">
        <v>19770</v>
      </c>
      <c r="B89" t="s">
        <v>1492</v>
      </c>
      <c r="C89" t="s">
        <v>1493</v>
      </c>
      <c r="D89">
        <v>11718</v>
      </c>
      <c r="E89" t="s">
        <v>127</v>
      </c>
      <c r="F89" t="s">
        <v>3</v>
      </c>
      <c r="G89" t="s">
        <v>4</v>
      </c>
      <c r="H89" t="s">
        <v>956</v>
      </c>
      <c r="I89" s="1"/>
      <c r="J89" s="1">
        <v>44835</v>
      </c>
      <c r="K89" s="1">
        <v>44927</v>
      </c>
      <c r="L89" s="1">
        <v>44927</v>
      </c>
      <c r="M89" s="2">
        <v>29815.81</v>
      </c>
      <c r="N89" s="39">
        <f t="shared" si="64"/>
        <v>44926</v>
      </c>
      <c r="O89">
        <v>2.29E-2</v>
      </c>
      <c r="P89" t="s">
        <v>8</v>
      </c>
      <c r="Q89" s="4"/>
      <c r="R89" s="1">
        <v>44835</v>
      </c>
      <c r="S89" s="1">
        <v>44835</v>
      </c>
      <c r="T89" s="1">
        <v>44927</v>
      </c>
      <c r="U89" s="1">
        <v>44835</v>
      </c>
      <c r="V89" s="5">
        <f t="shared" si="65"/>
        <v>2.7397260273972603E-3</v>
      </c>
      <c r="W89">
        <f t="shared" si="66"/>
        <v>1</v>
      </c>
      <c r="X89" s="6">
        <v>0</v>
      </c>
      <c r="Y89" s="6">
        <v>0</v>
      </c>
      <c r="Z89" s="6">
        <v>-1085.8974485222222</v>
      </c>
      <c r="AA89" s="6">
        <v>-1085.8974485222222</v>
      </c>
      <c r="AB89">
        <v>0</v>
      </c>
      <c r="AC89">
        <v>0</v>
      </c>
      <c r="AD89" s="7">
        <v>185553.01</v>
      </c>
      <c r="AE89" s="13">
        <v>2.29E-2</v>
      </c>
      <c r="AF89" s="8">
        <v>0</v>
      </c>
      <c r="AG89" s="6">
        <v>0</v>
      </c>
      <c r="AH89" s="6">
        <v>0</v>
      </c>
      <c r="AI89" s="9">
        <v>-1085.8974485222222</v>
      </c>
      <c r="AJ89" t="s">
        <v>6</v>
      </c>
      <c r="AO89" s="9">
        <f t="shared" si="86"/>
        <v>-11.641545010958906</v>
      </c>
      <c r="AP89" s="2">
        <f t="shared" si="67"/>
        <v>-11.641545010958906</v>
      </c>
      <c r="AQ89" s="9">
        <f t="shared" si="87"/>
        <v>-11.641545010958906</v>
      </c>
      <c r="AR89" s="31">
        <v>44687</v>
      </c>
      <c r="AS89" s="32">
        <v>-0.42599999999999999</v>
      </c>
      <c r="AW89" s="10"/>
      <c r="BX89" s="1"/>
      <c r="CF89" s="11"/>
      <c r="CG89" s="11"/>
    </row>
    <row r="90" spans="1:85" ht="15" customHeight="1" x14ac:dyDescent="0.25">
      <c r="A90">
        <v>34372</v>
      </c>
      <c r="B90" t="s">
        <v>512</v>
      </c>
      <c r="C90" t="s">
        <v>513</v>
      </c>
      <c r="D90">
        <v>11723</v>
      </c>
      <c r="E90" t="s">
        <v>127</v>
      </c>
      <c r="F90" t="s">
        <v>3</v>
      </c>
      <c r="G90" t="s">
        <v>4</v>
      </c>
      <c r="H90" t="s">
        <v>5</v>
      </c>
      <c r="I90" s="1"/>
      <c r="J90" s="1">
        <v>44903</v>
      </c>
      <c r="K90" s="1">
        <v>44934</v>
      </c>
      <c r="L90" s="1">
        <v>44934</v>
      </c>
      <c r="M90" s="2">
        <v>970203.16</v>
      </c>
      <c r="N90" s="39">
        <f t="shared" si="64"/>
        <v>44926</v>
      </c>
      <c r="O90">
        <v>4.7899999999999998E-2</v>
      </c>
      <c r="P90" t="s">
        <v>8</v>
      </c>
      <c r="Q90" s="4"/>
      <c r="R90" s="1">
        <v>44934</v>
      </c>
      <c r="S90" s="1">
        <v>44903</v>
      </c>
      <c r="T90" s="1">
        <v>44934</v>
      </c>
      <c r="U90" s="1">
        <v>44934</v>
      </c>
      <c r="V90" s="5">
        <f t="shared" si="65"/>
        <v>2.1917808219178082E-2</v>
      </c>
      <c r="W90">
        <f t="shared" si="66"/>
        <v>8</v>
      </c>
      <c r="X90" s="6">
        <v>0</v>
      </c>
      <c r="Y90" s="6">
        <v>0</v>
      </c>
      <c r="Z90" s="6">
        <v>-4001.818534122222</v>
      </c>
      <c r="AA90" s="6">
        <v>-4001.818534122222</v>
      </c>
      <c r="AB90">
        <v>0</v>
      </c>
      <c r="AC90">
        <v>0</v>
      </c>
      <c r="AD90" s="7">
        <v>970203.16</v>
      </c>
      <c r="AE90" s="13">
        <v>4.7899999999999998E-2</v>
      </c>
      <c r="AF90" s="8">
        <v>0</v>
      </c>
      <c r="AG90" s="6">
        <v>0</v>
      </c>
      <c r="AH90" s="6">
        <v>0</v>
      </c>
      <c r="AI90" s="9">
        <v>-4001.818534122222</v>
      </c>
      <c r="AJ90" t="s">
        <v>6</v>
      </c>
      <c r="AO90" s="9">
        <f t="shared" si="86"/>
        <v>-1018.5804134575343</v>
      </c>
      <c r="AP90" s="2">
        <f t="shared" si="67"/>
        <v>-1018.5804134575343</v>
      </c>
      <c r="AQ90" s="9">
        <f t="shared" si="87"/>
        <v>-1018.5804134575343</v>
      </c>
      <c r="AR90" s="31">
        <v>44690</v>
      </c>
      <c r="AS90" s="32">
        <v>-0.40200000000000002</v>
      </c>
      <c r="AW90" s="10"/>
      <c r="BX90" s="1"/>
      <c r="CF90" s="11"/>
      <c r="CG90" s="11"/>
    </row>
    <row r="91" spans="1:85" ht="15" customHeight="1" x14ac:dyDescent="0.25">
      <c r="A91">
        <v>41738</v>
      </c>
      <c r="B91" t="s">
        <v>514</v>
      </c>
      <c r="C91" t="s">
        <v>515</v>
      </c>
      <c r="D91">
        <v>11724</v>
      </c>
      <c r="E91" t="s">
        <v>127</v>
      </c>
      <c r="F91" t="s">
        <v>3</v>
      </c>
      <c r="G91" t="s">
        <v>4</v>
      </c>
      <c r="H91" t="s">
        <v>249</v>
      </c>
      <c r="I91" s="1"/>
      <c r="J91" s="1">
        <v>44926</v>
      </c>
      <c r="K91" s="1">
        <v>44927</v>
      </c>
      <c r="L91" s="1">
        <v>44927</v>
      </c>
      <c r="M91" s="2">
        <v>1202011.3</v>
      </c>
      <c r="N91" s="39">
        <f t="shared" si="64"/>
        <v>44926</v>
      </c>
      <c r="O91">
        <v>0</v>
      </c>
      <c r="P91" t="s">
        <v>109</v>
      </c>
      <c r="Q91" s="4"/>
      <c r="R91" s="1">
        <v>44927</v>
      </c>
      <c r="S91" s="1">
        <v>44926</v>
      </c>
      <c r="T91" s="1">
        <v>44927</v>
      </c>
      <c r="U91" s="1">
        <v>44927</v>
      </c>
      <c r="V91" s="5">
        <f t="shared" si="65"/>
        <v>2.7397260273972603E-3</v>
      </c>
      <c r="W91">
        <f t="shared" si="66"/>
        <v>1</v>
      </c>
      <c r="X91" s="6">
        <v>0</v>
      </c>
      <c r="Y91" s="6">
        <v>0</v>
      </c>
      <c r="Z91" s="6">
        <v>0</v>
      </c>
      <c r="AA91" s="6">
        <v>0</v>
      </c>
      <c r="AB91">
        <v>0</v>
      </c>
      <c r="AC91">
        <v>0</v>
      </c>
      <c r="AD91" s="7">
        <v>1202011.3</v>
      </c>
      <c r="AE91" s="13">
        <v>0</v>
      </c>
      <c r="AF91" s="8">
        <v>0</v>
      </c>
      <c r="AG91" s="6">
        <v>0</v>
      </c>
      <c r="AH91" s="6">
        <v>0</v>
      </c>
      <c r="AI91" s="9">
        <v>0</v>
      </c>
      <c r="AJ91" t="s">
        <v>6</v>
      </c>
      <c r="AO91" s="9">
        <f t="shared" si="86"/>
        <v>0</v>
      </c>
      <c r="AP91" s="2">
        <f t="shared" si="67"/>
        <v>0</v>
      </c>
      <c r="AQ91" s="9">
        <f t="shared" si="87"/>
        <v>0</v>
      </c>
      <c r="AR91" s="31">
        <v>44691</v>
      </c>
      <c r="AS91" s="32">
        <v>-0.41699999999999998</v>
      </c>
      <c r="AW91" s="10"/>
      <c r="BX91" s="1"/>
      <c r="CF91" s="11"/>
      <c r="CG91" s="11"/>
    </row>
    <row r="92" spans="1:85" ht="15" customHeight="1" x14ac:dyDescent="0.25">
      <c r="A92">
        <v>54872</v>
      </c>
      <c r="B92" t="s">
        <v>518</v>
      </c>
      <c r="C92" t="s">
        <v>519</v>
      </c>
      <c r="D92">
        <v>11726</v>
      </c>
      <c r="E92" t="s">
        <v>127</v>
      </c>
      <c r="F92" t="s">
        <v>3</v>
      </c>
      <c r="G92" t="s">
        <v>4</v>
      </c>
      <c r="H92" t="s">
        <v>520</v>
      </c>
      <c r="I92" s="1"/>
      <c r="J92" s="1">
        <v>44910</v>
      </c>
      <c r="K92" s="1">
        <v>44941</v>
      </c>
      <c r="L92" s="1">
        <v>44941</v>
      </c>
      <c r="M92" s="2">
        <v>1236641.75</v>
      </c>
      <c r="N92" s="39">
        <f t="shared" si="64"/>
        <v>44926</v>
      </c>
      <c r="O92">
        <v>1.4E-2</v>
      </c>
      <c r="P92" t="s">
        <v>8</v>
      </c>
      <c r="Q92" s="4"/>
      <c r="R92" s="1">
        <v>44941</v>
      </c>
      <c r="S92" s="1">
        <v>44910</v>
      </c>
      <c r="T92" s="1">
        <v>44941</v>
      </c>
      <c r="U92" s="1">
        <v>44941</v>
      </c>
      <c r="V92" s="5">
        <f t="shared" si="65"/>
        <v>4.1095890410958902E-2</v>
      </c>
      <c r="W92">
        <f t="shared" si="66"/>
        <v>15</v>
      </c>
      <c r="X92" s="6">
        <v>0</v>
      </c>
      <c r="Y92" s="6">
        <v>0</v>
      </c>
      <c r="Z92" s="6">
        <v>-1490.8403319444444</v>
      </c>
      <c r="AA92" s="6">
        <v>-1490.8403319444444</v>
      </c>
      <c r="AB92">
        <v>0</v>
      </c>
      <c r="AC92">
        <v>0</v>
      </c>
      <c r="AD92" s="7">
        <v>1236641.75</v>
      </c>
      <c r="AE92" s="13">
        <v>1.4E-2</v>
      </c>
      <c r="AF92" s="8">
        <v>0</v>
      </c>
      <c r="AG92" s="6">
        <v>0</v>
      </c>
      <c r="AH92" s="6">
        <v>0</v>
      </c>
      <c r="AI92" s="9">
        <v>-1490.8403319444444</v>
      </c>
      <c r="AJ92" t="s">
        <v>6</v>
      </c>
      <c r="AO92" s="9">
        <f t="shared" si="86"/>
        <v>-711.49251369863009</v>
      </c>
      <c r="AP92" s="2">
        <f t="shared" si="67"/>
        <v>-711.49251369863009</v>
      </c>
      <c r="AQ92" s="9">
        <f t="shared" si="87"/>
        <v>-711.49251369863009</v>
      </c>
      <c r="AR92" s="31">
        <v>44692</v>
      </c>
      <c r="AS92" s="32">
        <v>-0.41399999999999998</v>
      </c>
      <c r="AW92" s="10"/>
      <c r="BX92" s="1"/>
      <c r="CF92" s="11"/>
      <c r="CG92" s="11"/>
    </row>
    <row r="93" spans="1:85" ht="15" customHeight="1" x14ac:dyDescent="0.25">
      <c r="A93">
        <v>24498</v>
      </c>
      <c r="B93" t="s">
        <v>525</v>
      </c>
      <c r="C93" t="s">
        <v>526</v>
      </c>
      <c r="D93">
        <v>11734</v>
      </c>
      <c r="E93" t="s">
        <v>127</v>
      </c>
      <c r="F93" t="s">
        <v>3</v>
      </c>
      <c r="G93" t="s">
        <v>4</v>
      </c>
      <c r="H93" t="s">
        <v>527</v>
      </c>
      <c r="I93" s="1"/>
      <c r="J93" s="1">
        <v>44900</v>
      </c>
      <c r="K93" s="1">
        <v>44931</v>
      </c>
      <c r="L93" s="1">
        <v>44931</v>
      </c>
      <c r="M93" s="2">
        <v>716650.37</v>
      </c>
      <c r="N93" s="39">
        <f t="shared" si="64"/>
        <v>44926</v>
      </c>
      <c r="O93">
        <v>5.2999999999999999E-2</v>
      </c>
      <c r="P93" t="s">
        <v>109</v>
      </c>
      <c r="Q93" s="4"/>
      <c r="R93" s="1">
        <v>44931</v>
      </c>
      <c r="S93" s="1">
        <v>44900</v>
      </c>
      <c r="T93" s="1">
        <v>44931</v>
      </c>
      <c r="U93" s="1">
        <v>44931</v>
      </c>
      <c r="V93" s="5">
        <f t="shared" si="65"/>
        <v>1.3698630136986301E-2</v>
      </c>
      <c r="W93">
        <f t="shared" si="66"/>
        <v>5</v>
      </c>
      <c r="X93" s="6">
        <v>0</v>
      </c>
      <c r="Y93" s="6">
        <v>0</v>
      </c>
      <c r="Z93" s="6">
        <v>-3165.2058008333333</v>
      </c>
      <c r="AA93" s="6">
        <v>-3165.2058008333333</v>
      </c>
      <c r="AB93">
        <v>0</v>
      </c>
      <c r="AC93">
        <v>0</v>
      </c>
      <c r="AD93" s="7">
        <v>716650.37</v>
      </c>
      <c r="AE93" s="13">
        <v>5.2999999999999999E-2</v>
      </c>
      <c r="AF93" s="8">
        <v>0</v>
      </c>
      <c r="AG93" s="6">
        <v>0</v>
      </c>
      <c r="AH93" s="6">
        <v>0</v>
      </c>
      <c r="AI93" s="9">
        <v>-3165.2058008333333</v>
      </c>
      <c r="AJ93" t="s">
        <v>6</v>
      </c>
      <c r="AO93" s="9">
        <f t="shared" si="86"/>
        <v>-520.30780287671234</v>
      </c>
      <c r="AP93" s="2">
        <f t="shared" si="67"/>
        <v>-520.30780287671234</v>
      </c>
      <c r="AQ93" s="9">
        <f t="shared" si="87"/>
        <v>-520.30780287671234</v>
      </c>
      <c r="AR93" s="31">
        <v>44693</v>
      </c>
      <c r="AS93" s="32">
        <v>-0.40600000000000003</v>
      </c>
      <c r="AW93" s="10"/>
      <c r="BX93" s="1"/>
      <c r="CF93" s="11"/>
      <c r="CG93" s="11"/>
    </row>
    <row r="94" spans="1:85" ht="15" customHeight="1" x14ac:dyDescent="0.25">
      <c r="A94">
        <v>16559</v>
      </c>
      <c r="B94" t="s">
        <v>528</v>
      </c>
      <c r="C94" t="s">
        <v>529</v>
      </c>
      <c r="D94">
        <v>11741</v>
      </c>
      <c r="E94" t="s">
        <v>2</v>
      </c>
      <c r="F94" t="s">
        <v>3</v>
      </c>
      <c r="G94" t="s">
        <v>4</v>
      </c>
      <c r="H94" t="s">
        <v>530</v>
      </c>
      <c r="I94" s="1">
        <v>44910</v>
      </c>
      <c r="J94" s="1">
        <v>44914</v>
      </c>
      <c r="K94" s="1">
        <v>45005</v>
      </c>
      <c r="L94" s="1">
        <v>45005</v>
      </c>
      <c r="M94" s="2">
        <v>12500000</v>
      </c>
      <c r="N94" s="39">
        <f t="shared" si="64"/>
        <v>44926</v>
      </c>
      <c r="O94" t="s">
        <v>15</v>
      </c>
      <c r="P94" t="s">
        <v>8</v>
      </c>
      <c r="Q94" s="4">
        <v>1.95E-2</v>
      </c>
      <c r="R94" s="1">
        <v>44910</v>
      </c>
      <c r="S94" s="1">
        <v>44914</v>
      </c>
      <c r="T94" s="1">
        <v>45005</v>
      </c>
      <c r="U94" s="1">
        <v>45005</v>
      </c>
      <c r="V94" s="5">
        <f t="shared" si="65"/>
        <v>0.21643835616438356</v>
      </c>
      <c r="W94">
        <f t="shared" si="66"/>
        <v>79</v>
      </c>
      <c r="X94" s="6">
        <v>0</v>
      </c>
      <c r="Y94" s="6">
        <v>0</v>
      </c>
      <c r="Z94" s="6">
        <v>-65153.472222222219</v>
      </c>
      <c r="AA94" s="6">
        <v>-65153.472222222219</v>
      </c>
      <c r="AB94">
        <v>0</v>
      </c>
      <c r="AC94">
        <v>0</v>
      </c>
      <c r="AD94" s="7">
        <v>12500000</v>
      </c>
      <c r="AE94" s="13">
        <v>2.0619999999999999E-2</v>
      </c>
      <c r="AF94" s="8">
        <v>1.95E-2</v>
      </c>
      <c r="AG94" s="6">
        <v>0</v>
      </c>
      <c r="AH94" s="6">
        <v>-61614.583333333328</v>
      </c>
      <c r="AI94" s="9">
        <v>-126768.05555555555</v>
      </c>
      <c r="AJ94" t="s">
        <v>6</v>
      </c>
      <c r="AK94">
        <f t="shared" ref="AK94:AK95" si="88">VLOOKUP(I94,$AR$2:$AS$603,2,FALSE)</f>
        <v>2.0619999999999998</v>
      </c>
      <c r="AL94" s="8">
        <f t="shared" ref="AL94:AL95" si="89">AK94/100+$AT$1</f>
        <v>3.0620000000000001E-2</v>
      </c>
      <c r="AM94" s="35">
        <f t="shared" ref="AM94:AM95" si="90">AK94/100-$AT$1</f>
        <v>1.0619999999999999E-2</v>
      </c>
      <c r="AN94" s="4">
        <f t="shared" ref="AN94:AN95" si="91">IF(AND(RIGHT(O94,3)="Max",AM94&lt;0%),0%,AM94)</f>
        <v>1.0619999999999999E-2</v>
      </c>
      <c r="AO94" s="45">
        <f t="shared" ref="AO94:AO95" si="92">-(((AL94+AF94)*AD94*V94))</f>
        <v>-135598.63013698629</v>
      </c>
      <c r="AP94" s="45">
        <f t="shared" si="67"/>
        <v>-108543.83561643837</v>
      </c>
      <c r="AQ94" s="45">
        <f t="shared" ref="AQ94:AQ95" si="93">-(((AN94+AF94)*AD94*V94))</f>
        <v>-81489.04109589041</v>
      </c>
      <c r="AR94" s="31">
        <v>44694</v>
      </c>
      <c r="AS94" s="32">
        <v>-0.40300000000000002</v>
      </c>
      <c r="AW94" s="10"/>
      <c r="BX94" s="1"/>
      <c r="CF94" s="11"/>
      <c r="CG94" s="11"/>
    </row>
    <row r="95" spans="1:85" ht="15" customHeight="1" x14ac:dyDescent="0.25">
      <c r="A95">
        <v>16279</v>
      </c>
      <c r="B95" t="s">
        <v>531</v>
      </c>
      <c r="C95" t="s">
        <v>532</v>
      </c>
      <c r="D95">
        <v>11743</v>
      </c>
      <c r="E95" t="s">
        <v>2</v>
      </c>
      <c r="F95" t="s">
        <v>3</v>
      </c>
      <c r="G95" t="s">
        <v>4</v>
      </c>
      <c r="H95" t="s">
        <v>266</v>
      </c>
      <c r="I95" s="1">
        <v>44848</v>
      </c>
      <c r="J95" s="1">
        <v>44852</v>
      </c>
      <c r="K95" s="1">
        <v>44944</v>
      </c>
      <c r="L95" s="1">
        <v>44944</v>
      </c>
      <c r="M95" s="2">
        <v>2363864.91</v>
      </c>
      <c r="N95" s="39">
        <f t="shared" si="64"/>
        <v>44926</v>
      </c>
      <c r="O95" t="s">
        <v>7</v>
      </c>
      <c r="P95" t="s">
        <v>8</v>
      </c>
      <c r="Q95" s="4"/>
      <c r="R95" s="1">
        <v>44848</v>
      </c>
      <c r="S95" s="1">
        <v>44852</v>
      </c>
      <c r="T95" s="1">
        <v>44944</v>
      </c>
      <c r="U95" s="1">
        <v>44944</v>
      </c>
      <c r="V95" s="5">
        <f t="shared" si="65"/>
        <v>4.9315068493150684E-2</v>
      </c>
      <c r="W95">
        <f t="shared" si="66"/>
        <v>18</v>
      </c>
      <c r="X95" s="6">
        <v>0</v>
      </c>
      <c r="Y95" s="6">
        <v>0</v>
      </c>
      <c r="Z95" s="6">
        <v>-8475.5063089766682</v>
      </c>
      <c r="AA95" s="6">
        <v>-8475.5063089766682</v>
      </c>
      <c r="AB95">
        <v>0</v>
      </c>
      <c r="AC95">
        <v>0</v>
      </c>
      <c r="AD95" s="7">
        <v>2363864.91</v>
      </c>
      <c r="AE95" s="13">
        <v>1.4030000000000001E-2</v>
      </c>
      <c r="AF95" s="8">
        <v>0</v>
      </c>
      <c r="AG95" s="6">
        <v>0</v>
      </c>
      <c r="AH95" s="6">
        <v>0</v>
      </c>
      <c r="AI95" s="9">
        <v>-8475.5063089766682</v>
      </c>
      <c r="AJ95" t="s">
        <v>6</v>
      </c>
      <c r="AK95">
        <f t="shared" si="88"/>
        <v>1.403</v>
      </c>
      <c r="AL95" s="8">
        <f t="shared" si="89"/>
        <v>2.4030000000000003E-2</v>
      </c>
      <c r="AM95" s="35">
        <f t="shared" si="90"/>
        <v>4.0300000000000006E-3</v>
      </c>
      <c r="AN95" s="4">
        <f t="shared" si="91"/>
        <v>4.0300000000000006E-3</v>
      </c>
      <c r="AO95" s="45">
        <f t="shared" si="92"/>
        <v>-2801.2770634832882</v>
      </c>
      <c r="AP95" s="45">
        <f t="shared" si="67"/>
        <v>-1635.5354640312332</v>
      </c>
      <c r="AQ95" s="45">
        <f t="shared" si="93"/>
        <v>-469.79386457917821</v>
      </c>
      <c r="AR95" s="31">
        <v>44697</v>
      </c>
      <c r="AS95" s="32">
        <v>-0.40300000000000002</v>
      </c>
      <c r="AW95" s="10"/>
      <c r="BX95" s="1"/>
      <c r="CF95" s="11"/>
      <c r="CG95" s="11"/>
    </row>
    <row r="96" spans="1:85" ht="15" customHeight="1" x14ac:dyDescent="0.25">
      <c r="A96">
        <v>17104</v>
      </c>
      <c r="B96" t="s">
        <v>533</v>
      </c>
      <c r="C96" t="s">
        <v>534</v>
      </c>
      <c r="D96">
        <v>11744</v>
      </c>
      <c r="E96" t="s">
        <v>127</v>
      </c>
      <c r="F96" t="s">
        <v>3</v>
      </c>
      <c r="G96" t="s">
        <v>4</v>
      </c>
      <c r="H96" t="s">
        <v>222</v>
      </c>
      <c r="I96" s="1"/>
      <c r="J96" s="1">
        <v>44562</v>
      </c>
      <c r="K96" s="1">
        <v>44927</v>
      </c>
      <c r="L96" s="1">
        <v>44927</v>
      </c>
      <c r="M96" s="2">
        <v>499999958.5</v>
      </c>
      <c r="N96" s="39">
        <f t="shared" si="64"/>
        <v>44926</v>
      </c>
      <c r="O96">
        <v>3.8E-3</v>
      </c>
      <c r="P96" t="s">
        <v>223</v>
      </c>
      <c r="Q96" s="4"/>
      <c r="R96" s="1">
        <v>44927</v>
      </c>
      <c r="S96" s="1">
        <v>44562</v>
      </c>
      <c r="T96" s="1">
        <v>44927</v>
      </c>
      <c r="U96" s="1">
        <v>44927</v>
      </c>
      <c r="V96" s="5">
        <f t="shared" si="65"/>
        <v>2.7397260273972603E-3</v>
      </c>
      <c r="W96">
        <f t="shared" si="66"/>
        <v>1</v>
      </c>
      <c r="X96" s="6">
        <v>0</v>
      </c>
      <c r="Y96" s="6">
        <v>0</v>
      </c>
      <c r="Z96" s="6">
        <v>-1899999.8422999999</v>
      </c>
      <c r="AA96" s="6">
        <v>-1899999.8422999999</v>
      </c>
      <c r="AB96">
        <v>0</v>
      </c>
      <c r="AC96">
        <v>0</v>
      </c>
      <c r="AD96" s="7">
        <v>499999958.5</v>
      </c>
      <c r="AE96" s="13">
        <v>3.8E-3</v>
      </c>
      <c r="AF96" s="8">
        <v>0</v>
      </c>
      <c r="AG96" s="6">
        <v>0</v>
      </c>
      <c r="AH96" s="6">
        <v>0</v>
      </c>
      <c r="AI96" s="9">
        <v>-1899999.8422999999</v>
      </c>
      <c r="AJ96" t="s">
        <v>6</v>
      </c>
      <c r="AO96" s="9">
        <f t="shared" ref="AO96:AO97" si="94">AP96</f>
        <v>-5205.4790199999998</v>
      </c>
      <c r="AP96" s="2">
        <f t="shared" si="67"/>
        <v>-5205.4790199999998</v>
      </c>
      <c r="AQ96" s="9">
        <f t="shared" ref="AQ96:AQ97" si="95">AP96</f>
        <v>-5205.4790199999998</v>
      </c>
      <c r="AR96" s="31">
        <v>44698</v>
      </c>
      <c r="AS96" s="32">
        <v>-0.38</v>
      </c>
      <c r="AW96" s="10"/>
      <c r="BX96" s="1"/>
      <c r="CF96" s="11"/>
      <c r="CG96" s="11"/>
    </row>
    <row r="97" spans="1:85" ht="15" customHeight="1" x14ac:dyDescent="0.25">
      <c r="A97">
        <v>17105</v>
      </c>
      <c r="B97" t="s">
        <v>533</v>
      </c>
      <c r="C97" t="s">
        <v>534</v>
      </c>
      <c r="D97">
        <v>11744</v>
      </c>
      <c r="E97" t="s">
        <v>127</v>
      </c>
      <c r="F97" t="s">
        <v>3</v>
      </c>
      <c r="G97" t="s">
        <v>4</v>
      </c>
      <c r="H97" t="s">
        <v>222</v>
      </c>
      <c r="I97" s="1"/>
      <c r="J97" s="1">
        <v>44698</v>
      </c>
      <c r="K97" s="1">
        <v>45063</v>
      </c>
      <c r="L97" s="1">
        <v>45063</v>
      </c>
      <c r="M97" s="2">
        <v>499999958.5</v>
      </c>
      <c r="N97" s="39">
        <f t="shared" si="64"/>
        <v>44926</v>
      </c>
      <c r="O97">
        <v>3.8E-3</v>
      </c>
      <c r="P97" t="s">
        <v>223</v>
      </c>
      <c r="Q97" s="4"/>
      <c r="R97" s="1">
        <v>45063</v>
      </c>
      <c r="S97" s="1">
        <v>44698</v>
      </c>
      <c r="T97" s="1">
        <v>45063</v>
      </c>
      <c r="U97" s="1">
        <v>45063</v>
      </c>
      <c r="V97" s="5">
        <f t="shared" si="65"/>
        <v>0.37534246575342467</v>
      </c>
      <c r="W97">
        <f t="shared" si="66"/>
        <v>137</v>
      </c>
      <c r="X97" s="6">
        <v>0</v>
      </c>
      <c r="Y97" s="6">
        <v>0</v>
      </c>
      <c r="Z97" s="6">
        <v>-1899999.8422999999</v>
      </c>
      <c r="AA97" s="6">
        <v>-1899999.8422999999</v>
      </c>
      <c r="AB97">
        <v>0</v>
      </c>
      <c r="AC97">
        <v>0</v>
      </c>
      <c r="AD97" s="7">
        <v>499999958.5</v>
      </c>
      <c r="AE97" s="13">
        <v>3.8E-3</v>
      </c>
      <c r="AF97" s="8">
        <v>0</v>
      </c>
      <c r="AG97" s="6">
        <v>0</v>
      </c>
      <c r="AH97" s="6">
        <v>0</v>
      </c>
      <c r="AI97" s="9">
        <v>-1899999.8422999999</v>
      </c>
      <c r="AJ97" t="s">
        <v>6</v>
      </c>
      <c r="AO97" s="9">
        <f t="shared" si="94"/>
        <v>-713150.62573999993</v>
      </c>
      <c r="AP97" s="2">
        <f t="shared" si="67"/>
        <v>-713150.62573999993</v>
      </c>
      <c r="AQ97" s="9">
        <f t="shared" si="95"/>
        <v>-713150.62573999993</v>
      </c>
      <c r="AR97" s="31">
        <v>44699</v>
      </c>
      <c r="AS97" s="32">
        <v>-0.36799999999999999</v>
      </c>
      <c r="AW97" s="10"/>
      <c r="BX97" s="1"/>
      <c r="CF97" s="11"/>
      <c r="CG97" s="11"/>
    </row>
    <row r="98" spans="1:85" ht="15" customHeight="1" x14ac:dyDescent="0.25">
      <c r="A98">
        <v>33461</v>
      </c>
      <c r="B98" t="s">
        <v>1494</v>
      </c>
      <c r="C98" t="s">
        <v>1495</v>
      </c>
      <c r="D98">
        <v>11755</v>
      </c>
      <c r="E98" t="s">
        <v>2</v>
      </c>
      <c r="F98" t="s">
        <v>3</v>
      </c>
      <c r="G98" t="s">
        <v>4</v>
      </c>
      <c r="H98" t="s">
        <v>117</v>
      </c>
      <c r="I98" s="1">
        <v>44924</v>
      </c>
      <c r="J98" s="1">
        <v>44926</v>
      </c>
      <c r="K98" s="1">
        <v>45016</v>
      </c>
      <c r="L98" s="1">
        <v>45016</v>
      </c>
      <c r="M98" s="2">
        <v>100923.21</v>
      </c>
      <c r="N98" s="39">
        <f t="shared" si="64"/>
        <v>44926</v>
      </c>
      <c r="O98" t="s">
        <v>15</v>
      </c>
      <c r="P98" t="s">
        <v>8</v>
      </c>
      <c r="Q98" s="4">
        <v>4.0000000000000001E-3</v>
      </c>
      <c r="R98" s="1">
        <v>44924</v>
      </c>
      <c r="S98" s="1">
        <v>44926</v>
      </c>
      <c r="T98" s="1">
        <v>45016</v>
      </c>
      <c r="U98" s="1">
        <v>45016</v>
      </c>
      <c r="V98" s="5">
        <f t="shared" si="65"/>
        <v>0.24657534246575341</v>
      </c>
      <c r="W98">
        <f t="shared" si="66"/>
        <v>90</v>
      </c>
      <c r="X98" s="6">
        <v>0</v>
      </c>
      <c r="Y98" s="6">
        <v>0</v>
      </c>
      <c r="Z98" s="6">
        <v>-551.04072660000008</v>
      </c>
      <c r="AA98" s="6">
        <v>-551.04072660000008</v>
      </c>
      <c r="AB98">
        <v>0</v>
      </c>
      <c r="AC98">
        <v>0</v>
      </c>
      <c r="AD98" s="7">
        <v>100923.21</v>
      </c>
      <c r="AE98" s="13">
        <v>2.1840000000000002E-2</v>
      </c>
      <c r="AF98" s="8">
        <v>4.0000000000000001E-3</v>
      </c>
      <c r="AG98" s="6">
        <v>0</v>
      </c>
      <c r="AH98" s="6">
        <v>-100.92321000000001</v>
      </c>
      <c r="AI98" s="9">
        <v>-651.96393660000012</v>
      </c>
      <c r="AJ98" t="s">
        <v>6</v>
      </c>
      <c r="AK98">
        <f>VLOOKUP(I98,$AR$2:$AS$603,2,FALSE)</f>
        <v>2.1840000000000002</v>
      </c>
      <c r="AL98" s="8">
        <f>AK98/100+$AT$1</f>
        <v>3.184E-2</v>
      </c>
      <c r="AM98" s="35">
        <f>AK98/100-$AT$1</f>
        <v>1.1840000000000002E-2</v>
      </c>
      <c r="AN98" s="4">
        <f>IF(AND(RIGHT(O98,3)="Max",AM98&lt;0%),0%,AM98)</f>
        <v>1.1840000000000002E-2</v>
      </c>
      <c r="AO98" s="45">
        <f>-(((AL98+AF98)*AD98*V98))</f>
        <v>-891.88467445479444</v>
      </c>
      <c r="AP98" s="45">
        <f t="shared" si="67"/>
        <v>-643.03292376986315</v>
      </c>
      <c r="AQ98" s="45">
        <f>-(((AN98+AF98)*AD98*V98))</f>
        <v>-394.18117308493152</v>
      </c>
      <c r="AR98" s="31">
        <v>44700</v>
      </c>
      <c r="AS98" s="32">
        <v>-0.34799999999999998</v>
      </c>
      <c r="AW98" s="10"/>
      <c r="BX98" s="1"/>
      <c r="CF98" s="11"/>
      <c r="CG98" s="11"/>
    </row>
    <row r="99" spans="1:85" ht="15" customHeight="1" x14ac:dyDescent="0.25">
      <c r="A99">
        <v>16826</v>
      </c>
      <c r="B99" t="s">
        <v>543</v>
      </c>
      <c r="C99" t="s">
        <v>544</v>
      </c>
      <c r="D99">
        <v>11764</v>
      </c>
      <c r="E99" t="s">
        <v>127</v>
      </c>
      <c r="F99" t="s">
        <v>3</v>
      </c>
      <c r="G99" t="s">
        <v>4</v>
      </c>
      <c r="H99" t="s">
        <v>188</v>
      </c>
      <c r="I99" s="1"/>
      <c r="J99" s="1">
        <v>44925</v>
      </c>
      <c r="K99" s="1">
        <v>44956</v>
      </c>
      <c r="L99" s="1">
        <v>44956</v>
      </c>
      <c r="M99" s="2">
        <v>4381959.74</v>
      </c>
      <c r="N99" s="39">
        <f t="shared" si="64"/>
        <v>44926</v>
      </c>
      <c r="O99">
        <v>0.02</v>
      </c>
      <c r="P99" t="s">
        <v>109</v>
      </c>
      <c r="Q99" s="4"/>
      <c r="R99" s="1">
        <v>44956</v>
      </c>
      <c r="S99" s="1">
        <v>44925</v>
      </c>
      <c r="T99" s="1">
        <v>44956</v>
      </c>
      <c r="U99" s="1">
        <v>44956</v>
      </c>
      <c r="V99" s="5">
        <f t="shared" si="65"/>
        <v>8.2191780821917804E-2</v>
      </c>
      <c r="W99">
        <f t="shared" si="66"/>
        <v>30</v>
      </c>
      <c r="X99" s="6">
        <v>0</v>
      </c>
      <c r="Y99" s="6">
        <v>0</v>
      </c>
      <c r="Z99" s="6">
        <v>-7303.2662333333337</v>
      </c>
      <c r="AA99" s="6">
        <v>-7303.2662333333337</v>
      </c>
      <c r="AB99">
        <v>0</v>
      </c>
      <c r="AC99">
        <v>0</v>
      </c>
      <c r="AD99" s="7">
        <v>4381959.74</v>
      </c>
      <c r="AE99" s="13">
        <v>0.02</v>
      </c>
      <c r="AF99" s="8">
        <v>0</v>
      </c>
      <c r="AG99" s="6">
        <v>0</v>
      </c>
      <c r="AH99" s="6">
        <v>0</v>
      </c>
      <c r="AI99" s="9">
        <v>-7303.2662333333337</v>
      </c>
      <c r="AJ99" t="s">
        <v>6</v>
      </c>
      <c r="AO99" s="9">
        <f>AP99</f>
        <v>-7203.2214904109596</v>
      </c>
      <c r="AP99" s="2">
        <f t="shared" si="67"/>
        <v>-7203.2214904109596</v>
      </c>
      <c r="AQ99" s="9">
        <f>AP99</f>
        <v>-7203.2214904109596</v>
      </c>
      <c r="AR99" s="31">
        <v>44701</v>
      </c>
      <c r="AS99" s="32">
        <v>-0.34799999999999998</v>
      </c>
      <c r="AW99" s="10"/>
      <c r="BX99" s="1"/>
      <c r="CF99" s="11"/>
      <c r="CG99" s="11"/>
    </row>
    <row r="100" spans="1:85" ht="15" customHeight="1" x14ac:dyDescent="0.25">
      <c r="A100">
        <v>17204</v>
      </c>
      <c r="B100" t="s">
        <v>545</v>
      </c>
      <c r="C100" t="s">
        <v>546</v>
      </c>
      <c r="D100">
        <v>11765</v>
      </c>
      <c r="E100" t="s">
        <v>2</v>
      </c>
      <c r="F100" t="s">
        <v>3</v>
      </c>
      <c r="G100" t="s">
        <v>4</v>
      </c>
      <c r="H100" t="s">
        <v>547</v>
      </c>
      <c r="I100" s="1">
        <v>44924</v>
      </c>
      <c r="J100" s="1">
        <v>44926</v>
      </c>
      <c r="K100" s="1">
        <v>44957</v>
      </c>
      <c r="L100" s="1">
        <v>44957</v>
      </c>
      <c r="M100" s="2">
        <v>2923504.21</v>
      </c>
      <c r="N100" s="39">
        <f t="shared" si="64"/>
        <v>44926</v>
      </c>
      <c r="O100" t="s">
        <v>174</v>
      </c>
      <c r="P100" t="s">
        <v>109</v>
      </c>
      <c r="Q100" s="4">
        <v>1.8499999999999999E-2</v>
      </c>
      <c r="R100" s="1">
        <v>44924</v>
      </c>
      <c r="S100" s="1">
        <v>44926</v>
      </c>
      <c r="T100" s="1">
        <v>44957</v>
      </c>
      <c r="U100" s="1">
        <v>44957</v>
      </c>
      <c r="V100" s="5">
        <f t="shared" si="65"/>
        <v>8.4931506849315067E-2</v>
      </c>
      <c r="W100">
        <f t="shared" si="66"/>
        <v>31</v>
      </c>
      <c r="X100" s="6">
        <v>0</v>
      </c>
      <c r="Y100" s="6">
        <v>0</v>
      </c>
      <c r="Z100" s="6">
        <v>-6641.2270637166666</v>
      </c>
      <c r="AA100" s="6">
        <v>-6641.2270637166666</v>
      </c>
      <c r="AB100">
        <v>0</v>
      </c>
      <c r="AC100">
        <v>0</v>
      </c>
      <c r="AD100" s="7">
        <v>2923504.21</v>
      </c>
      <c r="AE100" s="13">
        <v>2.726E-2</v>
      </c>
      <c r="AF100" s="8">
        <v>1.8499999999999999E-2</v>
      </c>
      <c r="AG100" s="6">
        <v>0</v>
      </c>
      <c r="AH100" s="6">
        <v>-4507.0689904166666</v>
      </c>
      <c r="AI100" s="9">
        <v>-11148.296054133334</v>
      </c>
      <c r="AJ100" t="s">
        <v>6</v>
      </c>
      <c r="AK100">
        <f t="shared" ref="AK100:AK138" si="96">VLOOKUP(I100,$AR$2:$AS$603,2,FALSE)</f>
        <v>2.1840000000000002</v>
      </c>
      <c r="AL100" s="8">
        <f t="shared" ref="AL100:AL138" si="97">AK100/100+$AT$1</f>
        <v>3.184E-2</v>
      </c>
      <c r="AM100" s="35">
        <f t="shared" ref="AM100:AM138" si="98">AK100/100-$AT$1</f>
        <v>1.1840000000000002E-2</v>
      </c>
      <c r="AN100" s="4">
        <f t="shared" ref="AN100:AN138" si="99">IF(AND(RIGHT(O100,3)="Max",AM100&lt;0%),0%,AM100)</f>
        <v>1.1840000000000002E-2</v>
      </c>
      <c r="AO100" s="45">
        <f t="shared" ref="AO100:AO138" si="100">-(((AL100+AF100)*AD100*V100))</f>
        <v>-12499.302081844931</v>
      </c>
      <c r="AP100" s="45">
        <f t="shared" si="67"/>
        <v>-11362.098992157808</v>
      </c>
      <c r="AQ100" s="45">
        <f t="shared" ref="AQ100:AQ138" si="101">-(((AN100+AF100)*AD100*V100))</f>
        <v>-7533.3497251326016</v>
      </c>
      <c r="AR100" s="31">
        <v>44704</v>
      </c>
      <c r="AS100" s="32">
        <v>-0.36299999999999999</v>
      </c>
      <c r="AW100" s="10"/>
      <c r="BX100" s="1"/>
      <c r="CF100" s="11"/>
      <c r="CG100" s="11"/>
    </row>
    <row r="101" spans="1:85" ht="15" customHeight="1" x14ac:dyDescent="0.25">
      <c r="A101">
        <v>18538</v>
      </c>
      <c r="B101" t="s">
        <v>548</v>
      </c>
      <c r="C101" t="s">
        <v>549</v>
      </c>
      <c r="D101">
        <v>11766</v>
      </c>
      <c r="E101" t="s">
        <v>2</v>
      </c>
      <c r="F101" t="s">
        <v>3</v>
      </c>
      <c r="G101" t="s">
        <v>4</v>
      </c>
      <c r="H101" t="s">
        <v>95</v>
      </c>
      <c r="I101" s="1">
        <v>44729</v>
      </c>
      <c r="J101" s="1">
        <v>44733</v>
      </c>
      <c r="K101" s="1">
        <v>45098</v>
      </c>
      <c r="L101" s="1">
        <v>45098</v>
      </c>
      <c r="M101" s="2">
        <v>4977050</v>
      </c>
      <c r="N101" s="39">
        <f t="shared" si="64"/>
        <v>44926</v>
      </c>
      <c r="O101" t="s">
        <v>7</v>
      </c>
      <c r="P101" t="s">
        <v>8</v>
      </c>
      <c r="Q101" s="4"/>
      <c r="R101" s="1">
        <v>44755</v>
      </c>
      <c r="S101" s="1">
        <v>44757</v>
      </c>
      <c r="T101" s="1">
        <v>44851</v>
      </c>
      <c r="U101" s="1">
        <v>44851</v>
      </c>
      <c r="V101" s="5">
        <f t="shared" si="65"/>
        <v>0.47123287671232877</v>
      </c>
      <c r="W101">
        <f t="shared" si="66"/>
        <v>172</v>
      </c>
      <c r="X101" s="6">
        <v>0</v>
      </c>
      <c r="Y101" s="6">
        <v>0</v>
      </c>
      <c r="Z101" s="6">
        <v>0</v>
      </c>
      <c r="AA101" s="6">
        <v>0</v>
      </c>
      <c r="AB101">
        <v>0</v>
      </c>
      <c r="AC101">
        <v>0</v>
      </c>
      <c r="AD101" s="7">
        <v>5232800</v>
      </c>
      <c r="AE101" s="13">
        <v>0</v>
      </c>
      <c r="AF101" s="8">
        <v>0</v>
      </c>
      <c r="AG101" s="6">
        <v>0</v>
      </c>
      <c r="AH101" s="6">
        <v>0</v>
      </c>
      <c r="AI101" s="9">
        <v>0</v>
      </c>
      <c r="AJ101" t="s">
        <v>6</v>
      </c>
      <c r="AK101">
        <f t="shared" si="96"/>
        <v>-0.16900000000000001</v>
      </c>
      <c r="AL101" s="8">
        <f t="shared" si="97"/>
        <v>8.3099999999999997E-3</v>
      </c>
      <c r="AM101" s="35">
        <f t="shared" si="98"/>
        <v>-1.1690000000000001E-2</v>
      </c>
      <c r="AN101" s="4">
        <f t="shared" si="99"/>
        <v>-1.1690000000000001E-2</v>
      </c>
      <c r="AO101" s="45">
        <f t="shared" si="100"/>
        <v>-20491.358071232877</v>
      </c>
      <c r="AP101" s="45">
        <f t="shared" si="67"/>
        <v>0</v>
      </c>
      <c r="AQ101" s="45">
        <f t="shared" si="101"/>
        <v>28825.989873972605</v>
      </c>
      <c r="AR101" s="31">
        <v>44705</v>
      </c>
      <c r="AS101" s="32">
        <v>-0.35599999999999998</v>
      </c>
      <c r="AW101" s="10"/>
      <c r="BX101" s="1"/>
      <c r="CF101" s="11"/>
      <c r="CG101" s="11"/>
    </row>
    <row r="102" spans="1:85" ht="15" customHeight="1" x14ac:dyDescent="0.25">
      <c r="A102">
        <v>18536</v>
      </c>
      <c r="B102" t="s">
        <v>548</v>
      </c>
      <c r="C102" t="s">
        <v>549</v>
      </c>
      <c r="D102">
        <v>11766</v>
      </c>
      <c r="E102" t="s">
        <v>2</v>
      </c>
      <c r="F102" t="s">
        <v>3</v>
      </c>
      <c r="G102" t="s">
        <v>4</v>
      </c>
      <c r="H102" t="s">
        <v>95</v>
      </c>
      <c r="I102" s="1">
        <v>44847</v>
      </c>
      <c r="J102" s="1">
        <v>44851</v>
      </c>
      <c r="K102" s="1">
        <v>44942</v>
      </c>
      <c r="L102" s="1">
        <v>44942</v>
      </c>
      <c r="M102" s="2">
        <v>5147550</v>
      </c>
      <c r="N102" s="39">
        <f t="shared" si="64"/>
        <v>44926</v>
      </c>
      <c r="O102" t="s">
        <v>7</v>
      </c>
      <c r="P102" t="s">
        <v>8</v>
      </c>
      <c r="Q102" s="4">
        <v>1.35E-2</v>
      </c>
      <c r="R102" s="1">
        <v>44938</v>
      </c>
      <c r="S102" s="1">
        <v>44942</v>
      </c>
      <c r="T102" s="1">
        <v>45033</v>
      </c>
      <c r="U102" s="1">
        <v>45033</v>
      </c>
      <c r="V102" s="5">
        <f t="shared" si="65"/>
        <v>4.3835616438356165E-2</v>
      </c>
      <c r="W102">
        <f t="shared" si="66"/>
        <v>16</v>
      </c>
      <c r="X102" s="6">
        <v>0</v>
      </c>
      <c r="Y102" s="6">
        <v>0</v>
      </c>
      <c r="Z102" s="6">
        <v>-29278.093288888886</v>
      </c>
      <c r="AA102" s="6">
        <v>-29278.093288888886</v>
      </c>
      <c r="AB102">
        <v>0</v>
      </c>
      <c r="AC102">
        <v>0</v>
      </c>
      <c r="AD102" s="7">
        <v>5062300</v>
      </c>
      <c r="AE102" s="13">
        <v>2.2879999999999998E-2</v>
      </c>
      <c r="AF102" s="8">
        <v>1.35E-2</v>
      </c>
      <c r="AG102" s="6">
        <v>0</v>
      </c>
      <c r="AH102" s="6">
        <v>-17275.098750000001</v>
      </c>
      <c r="AI102" s="9">
        <v>-46553.192038888883</v>
      </c>
      <c r="AJ102" t="s">
        <v>6</v>
      </c>
      <c r="AK102">
        <f t="shared" si="96"/>
        <v>1.3779999999999999</v>
      </c>
      <c r="AL102" s="8">
        <f t="shared" si="97"/>
        <v>2.3779999999999999E-2</v>
      </c>
      <c r="AM102" s="35">
        <f t="shared" si="98"/>
        <v>3.7799999999999986E-3</v>
      </c>
      <c r="AN102" s="4">
        <f t="shared" si="99"/>
        <v>3.7799999999999986E-3</v>
      </c>
      <c r="AO102" s="45">
        <f t="shared" si="100"/>
        <v>-8272.7690520547949</v>
      </c>
      <c r="AP102" s="45">
        <f t="shared" si="67"/>
        <v>-8073.0509150684929</v>
      </c>
      <c r="AQ102" s="45">
        <f t="shared" si="101"/>
        <v>-3834.5882301369857</v>
      </c>
      <c r="AR102" s="31">
        <v>44706</v>
      </c>
      <c r="AS102" s="32">
        <v>-0.35099999999999998</v>
      </c>
      <c r="AW102" s="10"/>
      <c r="BX102" s="1"/>
      <c r="CF102" s="11"/>
      <c r="CG102" s="11"/>
    </row>
    <row r="103" spans="1:85" ht="15" customHeight="1" x14ac:dyDescent="0.25">
      <c r="A103">
        <v>17773</v>
      </c>
      <c r="B103" t="s">
        <v>550</v>
      </c>
      <c r="C103" t="s">
        <v>551</v>
      </c>
      <c r="D103">
        <v>11767</v>
      </c>
      <c r="E103" t="s">
        <v>2</v>
      </c>
      <c r="F103" t="s">
        <v>3</v>
      </c>
      <c r="G103" t="s">
        <v>4</v>
      </c>
      <c r="H103" t="s">
        <v>95</v>
      </c>
      <c r="I103" s="1">
        <v>44729</v>
      </c>
      <c r="J103" s="1">
        <v>44733</v>
      </c>
      <c r="K103" s="1">
        <v>45098</v>
      </c>
      <c r="L103" s="1">
        <v>45098</v>
      </c>
      <c r="M103" s="2">
        <v>9954100</v>
      </c>
      <c r="N103" s="39">
        <f t="shared" si="64"/>
        <v>44926</v>
      </c>
      <c r="O103" t="s">
        <v>7</v>
      </c>
      <c r="P103" t="s">
        <v>8</v>
      </c>
      <c r="Q103" s="4"/>
      <c r="R103" s="1">
        <v>44755</v>
      </c>
      <c r="S103" s="1">
        <v>44757</v>
      </c>
      <c r="T103" s="1">
        <v>44851</v>
      </c>
      <c r="U103" s="1">
        <v>44851</v>
      </c>
      <c r="V103" s="5">
        <f t="shared" si="65"/>
        <v>0.47123287671232877</v>
      </c>
      <c r="W103">
        <f t="shared" si="66"/>
        <v>172</v>
      </c>
      <c r="X103" s="6">
        <v>0</v>
      </c>
      <c r="Y103" s="6">
        <v>0</v>
      </c>
      <c r="Z103" s="6">
        <v>0</v>
      </c>
      <c r="AA103" s="6">
        <v>0</v>
      </c>
      <c r="AB103">
        <v>0</v>
      </c>
      <c r="AC103">
        <v>0</v>
      </c>
      <c r="AD103" s="7">
        <v>10465600</v>
      </c>
      <c r="AE103" s="13">
        <v>0</v>
      </c>
      <c r="AF103" s="8">
        <v>0</v>
      </c>
      <c r="AG103" s="6">
        <v>0</v>
      </c>
      <c r="AH103" s="6">
        <v>0</v>
      </c>
      <c r="AI103" s="9">
        <v>0</v>
      </c>
      <c r="AJ103" t="s">
        <v>6</v>
      </c>
      <c r="AK103">
        <f t="shared" si="96"/>
        <v>-0.16900000000000001</v>
      </c>
      <c r="AL103" s="8">
        <f t="shared" si="97"/>
        <v>8.3099999999999997E-3</v>
      </c>
      <c r="AM103" s="35">
        <f t="shared" si="98"/>
        <v>-1.1690000000000001E-2</v>
      </c>
      <c r="AN103" s="4">
        <f t="shared" si="99"/>
        <v>-1.1690000000000001E-2</v>
      </c>
      <c r="AO103" s="45">
        <f t="shared" si="100"/>
        <v>-40982.716142465753</v>
      </c>
      <c r="AP103" s="45">
        <f t="shared" si="67"/>
        <v>0</v>
      </c>
      <c r="AQ103" s="45">
        <f t="shared" si="101"/>
        <v>57651.97974794521</v>
      </c>
      <c r="AR103" s="31">
        <v>44707</v>
      </c>
      <c r="AS103" s="32">
        <v>-0.35199999999999998</v>
      </c>
      <c r="AW103" s="10"/>
      <c r="BX103" s="1"/>
      <c r="CF103" s="11"/>
      <c r="CG103" s="11"/>
    </row>
    <row r="104" spans="1:85" ht="15" customHeight="1" x14ac:dyDescent="0.25">
      <c r="A104">
        <v>17771</v>
      </c>
      <c r="B104" t="s">
        <v>550</v>
      </c>
      <c r="C104" t="s">
        <v>551</v>
      </c>
      <c r="D104">
        <v>11767</v>
      </c>
      <c r="E104" t="s">
        <v>2</v>
      </c>
      <c r="F104" t="s">
        <v>3</v>
      </c>
      <c r="G104" t="s">
        <v>4</v>
      </c>
      <c r="H104" t="s">
        <v>95</v>
      </c>
      <c r="I104" s="1">
        <v>44847</v>
      </c>
      <c r="J104" s="1">
        <v>44851</v>
      </c>
      <c r="K104" s="1">
        <v>44942</v>
      </c>
      <c r="L104" s="1">
        <v>44942</v>
      </c>
      <c r="M104" s="2">
        <v>10295100</v>
      </c>
      <c r="N104" s="39">
        <f t="shared" si="64"/>
        <v>44926</v>
      </c>
      <c r="O104" t="s">
        <v>7</v>
      </c>
      <c r="P104" t="s">
        <v>8</v>
      </c>
      <c r="Q104" s="4">
        <v>1.35E-2</v>
      </c>
      <c r="R104" s="1">
        <v>44938</v>
      </c>
      <c r="S104" s="1">
        <v>44942</v>
      </c>
      <c r="T104" s="1">
        <v>45033</v>
      </c>
      <c r="U104" s="1">
        <v>45033</v>
      </c>
      <c r="V104" s="5">
        <f t="shared" si="65"/>
        <v>4.3835616438356165E-2</v>
      </c>
      <c r="W104">
        <f t="shared" si="66"/>
        <v>16</v>
      </c>
      <c r="X104" s="6">
        <v>0</v>
      </c>
      <c r="Y104" s="6">
        <v>0</v>
      </c>
      <c r="Z104" s="6">
        <v>-58556.186577777771</v>
      </c>
      <c r="AA104" s="6">
        <v>-58556.186577777771</v>
      </c>
      <c r="AB104">
        <v>0</v>
      </c>
      <c r="AC104">
        <v>0</v>
      </c>
      <c r="AD104" s="7">
        <v>10124600</v>
      </c>
      <c r="AE104" s="13">
        <v>2.2879999999999998E-2</v>
      </c>
      <c r="AF104" s="8">
        <v>1.35E-2</v>
      </c>
      <c r="AG104" s="6">
        <v>0</v>
      </c>
      <c r="AH104" s="6">
        <v>-34550.197500000002</v>
      </c>
      <c r="AI104" s="9">
        <v>-93106.384077777766</v>
      </c>
      <c r="AJ104" t="s">
        <v>6</v>
      </c>
      <c r="AK104">
        <f t="shared" si="96"/>
        <v>1.3779999999999999</v>
      </c>
      <c r="AL104" s="8">
        <f t="shared" si="97"/>
        <v>2.3779999999999999E-2</v>
      </c>
      <c r="AM104" s="35">
        <f t="shared" si="98"/>
        <v>3.7799999999999986E-3</v>
      </c>
      <c r="AN104" s="4">
        <f t="shared" si="99"/>
        <v>3.7799999999999986E-3</v>
      </c>
      <c r="AO104" s="45">
        <f t="shared" si="100"/>
        <v>-16545.53810410959</v>
      </c>
      <c r="AP104" s="45">
        <f t="shared" si="67"/>
        <v>-16146.101830136986</v>
      </c>
      <c r="AQ104" s="45">
        <f t="shared" si="101"/>
        <v>-7669.1764602739713</v>
      </c>
      <c r="AR104" s="31">
        <v>44708</v>
      </c>
      <c r="AS104" s="32">
        <v>-0.36799999999999999</v>
      </c>
      <c r="AW104" s="10"/>
      <c r="BX104" s="1"/>
      <c r="CF104" s="11"/>
      <c r="CG104" s="11"/>
    </row>
    <row r="105" spans="1:85" ht="15" customHeight="1" x14ac:dyDescent="0.25">
      <c r="A105">
        <v>18184</v>
      </c>
      <c r="B105" t="s">
        <v>552</v>
      </c>
      <c r="C105" t="s">
        <v>553</v>
      </c>
      <c r="D105">
        <v>11768</v>
      </c>
      <c r="E105" t="s">
        <v>2</v>
      </c>
      <c r="F105" t="s">
        <v>3</v>
      </c>
      <c r="G105" t="s">
        <v>4</v>
      </c>
      <c r="H105" t="s">
        <v>95</v>
      </c>
      <c r="I105" s="1">
        <v>44729</v>
      </c>
      <c r="J105" s="1">
        <v>44733</v>
      </c>
      <c r="K105" s="1">
        <v>45098</v>
      </c>
      <c r="L105" s="1">
        <v>45098</v>
      </c>
      <c r="M105" s="2">
        <v>6422000</v>
      </c>
      <c r="N105" s="39">
        <f t="shared" si="64"/>
        <v>44926</v>
      </c>
      <c r="O105" t="s">
        <v>7</v>
      </c>
      <c r="P105" t="s">
        <v>8</v>
      </c>
      <c r="Q105" s="4"/>
      <c r="R105" s="1">
        <v>44755</v>
      </c>
      <c r="S105" s="1">
        <v>44757</v>
      </c>
      <c r="T105" s="1">
        <v>44851</v>
      </c>
      <c r="U105" s="1">
        <v>44851</v>
      </c>
      <c r="V105" s="5">
        <f t="shared" si="65"/>
        <v>0.47123287671232877</v>
      </c>
      <c r="W105">
        <f t="shared" si="66"/>
        <v>172</v>
      </c>
      <c r="X105" s="6">
        <v>0</v>
      </c>
      <c r="Y105" s="6">
        <v>0</v>
      </c>
      <c r="Z105" s="6">
        <v>0</v>
      </c>
      <c r="AA105" s="6">
        <v>0</v>
      </c>
      <c r="AB105">
        <v>0</v>
      </c>
      <c r="AC105">
        <v>0</v>
      </c>
      <c r="AD105" s="7">
        <v>6752000</v>
      </c>
      <c r="AE105" s="13">
        <v>0</v>
      </c>
      <c r="AF105" s="8">
        <v>0</v>
      </c>
      <c r="AG105" s="6">
        <v>0</v>
      </c>
      <c r="AH105" s="6">
        <v>0</v>
      </c>
      <c r="AI105" s="9">
        <v>0</v>
      </c>
      <c r="AJ105" t="s">
        <v>6</v>
      </c>
      <c r="AK105">
        <f t="shared" si="96"/>
        <v>-0.16900000000000001</v>
      </c>
      <c r="AL105" s="8">
        <f t="shared" si="97"/>
        <v>8.3099999999999997E-3</v>
      </c>
      <c r="AM105" s="35">
        <f t="shared" si="98"/>
        <v>-1.1690000000000001E-2</v>
      </c>
      <c r="AN105" s="4">
        <f t="shared" si="99"/>
        <v>-1.1690000000000001E-2</v>
      </c>
      <c r="AO105" s="45">
        <f t="shared" si="100"/>
        <v>-26440.462027397258</v>
      </c>
      <c r="AP105" s="45">
        <f t="shared" si="67"/>
        <v>0</v>
      </c>
      <c r="AQ105" s="45">
        <f t="shared" si="101"/>
        <v>37194.825643835618</v>
      </c>
      <c r="AR105" s="31">
        <v>44711</v>
      </c>
      <c r="AS105" s="32">
        <v>-0.35399999999999998</v>
      </c>
      <c r="AW105" s="10"/>
      <c r="BX105" s="1"/>
      <c r="CF105" s="11"/>
      <c r="CG105" s="11"/>
    </row>
    <row r="106" spans="1:85" ht="15" customHeight="1" x14ac:dyDescent="0.25">
      <c r="A106">
        <v>18182</v>
      </c>
      <c r="B106" t="s">
        <v>552</v>
      </c>
      <c r="C106" t="s">
        <v>553</v>
      </c>
      <c r="D106">
        <v>11768</v>
      </c>
      <c r="E106" t="s">
        <v>2</v>
      </c>
      <c r="F106" t="s">
        <v>3</v>
      </c>
      <c r="G106" t="s">
        <v>4</v>
      </c>
      <c r="H106" t="s">
        <v>95</v>
      </c>
      <c r="I106" s="1">
        <v>44847</v>
      </c>
      <c r="J106" s="1">
        <v>44851</v>
      </c>
      <c r="K106" s="1">
        <v>44942</v>
      </c>
      <c r="L106" s="1">
        <v>44942</v>
      </c>
      <c r="M106" s="2">
        <v>6642000</v>
      </c>
      <c r="N106" s="39">
        <f t="shared" si="64"/>
        <v>44926</v>
      </c>
      <c r="O106" t="s">
        <v>7</v>
      </c>
      <c r="P106" t="s">
        <v>8</v>
      </c>
      <c r="Q106" s="4">
        <v>1.35E-2</v>
      </c>
      <c r="R106" s="1">
        <v>44938</v>
      </c>
      <c r="S106" s="1">
        <v>44942</v>
      </c>
      <c r="T106" s="1">
        <v>45033</v>
      </c>
      <c r="U106" s="1">
        <v>45033</v>
      </c>
      <c r="V106" s="5">
        <f t="shared" si="65"/>
        <v>4.3835616438356165E-2</v>
      </c>
      <c r="W106">
        <f t="shared" si="66"/>
        <v>16</v>
      </c>
      <c r="X106" s="6">
        <v>0</v>
      </c>
      <c r="Y106" s="6">
        <v>0</v>
      </c>
      <c r="Z106" s="6">
        <v>-37778.184888888878</v>
      </c>
      <c r="AA106" s="6">
        <v>-37778.184888888878</v>
      </c>
      <c r="AB106">
        <v>0</v>
      </c>
      <c r="AC106">
        <v>0</v>
      </c>
      <c r="AD106" s="7">
        <v>6532000</v>
      </c>
      <c r="AE106" s="13">
        <v>2.2879999999999998E-2</v>
      </c>
      <c r="AF106" s="8">
        <v>1.35E-2</v>
      </c>
      <c r="AG106" s="6">
        <v>0</v>
      </c>
      <c r="AH106" s="6">
        <v>-22290.45</v>
      </c>
      <c r="AI106" s="9">
        <v>-60068.634888888875</v>
      </c>
      <c r="AJ106" t="s">
        <v>6</v>
      </c>
      <c r="AK106">
        <f t="shared" si="96"/>
        <v>1.3779999999999999</v>
      </c>
      <c r="AL106" s="8">
        <f t="shared" si="97"/>
        <v>2.3779999999999999E-2</v>
      </c>
      <c r="AM106" s="35">
        <f t="shared" si="98"/>
        <v>3.7799999999999986E-3</v>
      </c>
      <c r="AN106" s="4">
        <f t="shared" si="99"/>
        <v>3.7799999999999986E-3</v>
      </c>
      <c r="AO106" s="45">
        <f t="shared" si="100"/>
        <v>-10674.540712328766</v>
      </c>
      <c r="AP106" s="45">
        <f t="shared" si="67"/>
        <v>-10416.839890410958</v>
      </c>
      <c r="AQ106" s="45">
        <f t="shared" si="101"/>
        <v>-4947.8557808219166</v>
      </c>
      <c r="AR106" s="31">
        <v>44712</v>
      </c>
      <c r="AS106" s="32">
        <v>-0.33800000000000002</v>
      </c>
      <c r="AW106" s="10"/>
      <c r="BX106" s="1"/>
      <c r="CF106" s="11"/>
      <c r="CG106" s="11"/>
    </row>
    <row r="107" spans="1:85" ht="15" customHeight="1" x14ac:dyDescent="0.25">
      <c r="A107">
        <v>18125</v>
      </c>
      <c r="B107" t="s">
        <v>554</v>
      </c>
      <c r="C107" t="s">
        <v>555</v>
      </c>
      <c r="D107">
        <v>11769</v>
      </c>
      <c r="E107" t="s">
        <v>2</v>
      </c>
      <c r="F107" t="s">
        <v>3</v>
      </c>
      <c r="G107" t="s">
        <v>4</v>
      </c>
      <c r="H107" t="s">
        <v>95</v>
      </c>
      <c r="I107" s="1">
        <v>44729</v>
      </c>
      <c r="J107" s="1">
        <v>44733</v>
      </c>
      <c r="K107" s="1">
        <v>45098</v>
      </c>
      <c r="L107" s="1">
        <v>45098</v>
      </c>
      <c r="M107" s="2">
        <v>13084825</v>
      </c>
      <c r="N107" s="39">
        <f t="shared" si="64"/>
        <v>44926</v>
      </c>
      <c r="O107" t="s">
        <v>7</v>
      </c>
      <c r="P107" t="s">
        <v>8</v>
      </c>
      <c r="Q107" s="4"/>
      <c r="R107" s="1">
        <v>44755</v>
      </c>
      <c r="S107" s="1">
        <v>44757</v>
      </c>
      <c r="T107" s="1">
        <v>44851</v>
      </c>
      <c r="U107" s="1">
        <v>44851</v>
      </c>
      <c r="V107" s="5">
        <f t="shared" si="65"/>
        <v>0.47123287671232877</v>
      </c>
      <c r="W107">
        <f t="shared" si="66"/>
        <v>172</v>
      </c>
      <c r="X107" s="6">
        <v>0</v>
      </c>
      <c r="Y107" s="6">
        <v>0</v>
      </c>
      <c r="Z107" s="6">
        <v>0</v>
      </c>
      <c r="AA107" s="6">
        <v>0</v>
      </c>
      <c r="AB107">
        <v>0</v>
      </c>
      <c r="AC107">
        <v>0</v>
      </c>
      <c r="AD107" s="7">
        <v>13757200</v>
      </c>
      <c r="AE107" s="13">
        <v>0</v>
      </c>
      <c r="AF107" s="8">
        <v>0</v>
      </c>
      <c r="AG107" s="6">
        <v>0</v>
      </c>
      <c r="AH107" s="6">
        <v>0</v>
      </c>
      <c r="AI107" s="9">
        <v>0</v>
      </c>
      <c r="AJ107" t="s">
        <v>6</v>
      </c>
      <c r="AK107">
        <f t="shared" si="96"/>
        <v>-0.16900000000000001</v>
      </c>
      <c r="AL107" s="8">
        <f t="shared" si="97"/>
        <v>8.3099999999999997E-3</v>
      </c>
      <c r="AM107" s="35">
        <f t="shared" si="98"/>
        <v>-1.1690000000000001E-2</v>
      </c>
      <c r="AN107" s="4">
        <f t="shared" si="99"/>
        <v>-1.1690000000000001E-2</v>
      </c>
      <c r="AO107" s="45">
        <f t="shared" si="100"/>
        <v>-53872.441380821918</v>
      </c>
      <c r="AP107" s="45">
        <f t="shared" si="67"/>
        <v>0</v>
      </c>
      <c r="AQ107" s="45">
        <f t="shared" si="101"/>
        <v>75784.457249315077</v>
      </c>
      <c r="AR107" s="31">
        <v>44713</v>
      </c>
      <c r="AS107" s="32">
        <v>-0.33500000000000002</v>
      </c>
      <c r="AW107" s="10"/>
      <c r="BX107" s="1"/>
      <c r="CF107" s="11"/>
      <c r="CG107" s="11"/>
    </row>
    <row r="108" spans="1:85" ht="15" customHeight="1" x14ac:dyDescent="0.25">
      <c r="A108">
        <v>18123</v>
      </c>
      <c r="B108" t="s">
        <v>554</v>
      </c>
      <c r="C108" t="s">
        <v>555</v>
      </c>
      <c r="D108">
        <v>11769</v>
      </c>
      <c r="E108" t="s">
        <v>2</v>
      </c>
      <c r="F108" t="s">
        <v>3</v>
      </c>
      <c r="G108" t="s">
        <v>4</v>
      </c>
      <c r="H108" t="s">
        <v>95</v>
      </c>
      <c r="I108" s="1">
        <v>44847</v>
      </c>
      <c r="J108" s="1">
        <v>44851</v>
      </c>
      <c r="K108" s="1">
        <v>44942</v>
      </c>
      <c r="L108" s="1">
        <v>44942</v>
      </c>
      <c r="M108" s="2">
        <v>13533075</v>
      </c>
      <c r="N108" s="39">
        <f t="shared" si="64"/>
        <v>44926</v>
      </c>
      <c r="O108" t="s">
        <v>7</v>
      </c>
      <c r="P108" t="s">
        <v>8</v>
      </c>
      <c r="Q108" s="4">
        <v>1.35E-2</v>
      </c>
      <c r="R108" s="1">
        <v>44938</v>
      </c>
      <c r="S108" s="1">
        <v>44942</v>
      </c>
      <c r="T108" s="1">
        <v>45033</v>
      </c>
      <c r="U108" s="1">
        <v>45033</v>
      </c>
      <c r="V108" s="5">
        <f t="shared" si="65"/>
        <v>4.3835616438356165E-2</v>
      </c>
      <c r="W108">
        <f t="shared" si="66"/>
        <v>16</v>
      </c>
      <c r="X108" s="6">
        <v>0</v>
      </c>
      <c r="Y108" s="6">
        <v>0</v>
      </c>
      <c r="Z108" s="6">
        <v>-76973.051711111097</v>
      </c>
      <c r="AA108" s="6">
        <v>-76973.051711111097</v>
      </c>
      <c r="AB108">
        <v>0</v>
      </c>
      <c r="AC108">
        <v>0</v>
      </c>
      <c r="AD108" s="7">
        <v>13308950</v>
      </c>
      <c r="AE108" s="13">
        <v>2.2879999999999998E-2</v>
      </c>
      <c r="AF108" s="8">
        <v>1.35E-2</v>
      </c>
      <c r="AG108" s="6">
        <v>0</v>
      </c>
      <c r="AH108" s="6">
        <v>-45416.791875000003</v>
      </c>
      <c r="AI108" s="9">
        <v>-122389.84358611109</v>
      </c>
      <c r="AJ108" t="s">
        <v>6</v>
      </c>
      <c r="AK108">
        <f t="shared" si="96"/>
        <v>1.3779999999999999</v>
      </c>
      <c r="AL108" s="8">
        <f t="shared" si="97"/>
        <v>2.3779999999999999E-2</v>
      </c>
      <c r="AM108" s="35">
        <f t="shared" si="98"/>
        <v>3.7799999999999986E-3</v>
      </c>
      <c r="AN108" s="4">
        <f t="shared" si="99"/>
        <v>3.7799999999999986E-3</v>
      </c>
      <c r="AO108" s="45">
        <f t="shared" si="100"/>
        <v>-21749.376701369863</v>
      </c>
      <c r="AP108" s="45">
        <f t="shared" si="67"/>
        <v>-21224.311276712328</v>
      </c>
      <c r="AQ108" s="45">
        <f t="shared" si="101"/>
        <v>-10081.256153424656</v>
      </c>
      <c r="AR108" s="31">
        <v>44714</v>
      </c>
      <c r="AS108" s="32">
        <v>-0.32700000000000001</v>
      </c>
      <c r="AW108" s="10"/>
      <c r="BX108" s="1"/>
      <c r="CF108" s="11"/>
      <c r="CG108" s="11"/>
    </row>
    <row r="109" spans="1:85" ht="15" customHeight="1" x14ac:dyDescent="0.25">
      <c r="A109">
        <v>18007</v>
      </c>
      <c r="B109" t="s">
        <v>556</v>
      </c>
      <c r="C109" t="s">
        <v>557</v>
      </c>
      <c r="D109">
        <v>11770</v>
      </c>
      <c r="E109" t="s">
        <v>2</v>
      </c>
      <c r="F109" t="s">
        <v>3</v>
      </c>
      <c r="G109" t="s">
        <v>4</v>
      </c>
      <c r="H109" t="s">
        <v>95</v>
      </c>
      <c r="I109" s="1">
        <v>44729</v>
      </c>
      <c r="J109" s="1">
        <v>44733</v>
      </c>
      <c r="K109" s="1">
        <v>45098</v>
      </c>
      <c r="L109" s="1">
        <v>45098</v>
      </c>
      <c r="M109" s="2">
        <v>4655950</v>
      </c>
      <c r="N109" s="39">
        <f t="shared" si="64"/>
        <v>44926</v>
      </c>
      <c r="O109" t="s">
        <v>7</v>
      </c>
      <c r="P109" t="s">
        <v>8</v>
      </c>
      <c r="Q109" s="4"/>
      <c r="R109" s="1">
        <v>44755</v>
      </c>
      <c r="S109" s="1">
        <v>44757</v>
      </c>
      <c r="T109" s="1">
        <v>44851</v>
      </c>
      <c r="U109" s="1">
        <v>44851</v>
      </c>
      <c r="V109" s="5">
        <f t="shared" si="65"/>
        <v>0.47123287671232877</v>
      </c>
      <c r="W109">
        <f t="shared" si="66"/>
        <v>172</v>
      </c>
      <c r="X109" s="6">
        <v>0</v>
      </c>
      <c r="Y109" s="6">
        <v>0</v>
      </c>
      <c r="Z109" s="6">
        <v>0</v>
      </c>
      <c r="AA109" s="6">
        <v>0</v>
      </c>
      <c r="AB109">
        <v>0</v>
      </c>
      <c r="AC109">
        <v>0</v>
      </c>
      <c r="AD109" s="7">
        <v>4895200</v>
      </c>
      <c r="AE109" s="13">
        <v>0</v>
      </c>
      <c r="AF109" s="8">
        <v>0</v>
      </c>
      <c r="AG109" s="6">
        <v>0</v>
      </c>
      <c r="AH109" s="6">
        <v>0</v>
      </c>
      <c r="AI109" s="9">
        <v>0</v>
      </c>
      <c r="AJ109" t="s">
        <v>6</v>
      </c>
      <c r="AK109">
        <f t="shared" si="96"/>
        <v>-0.16900000000000001</v>
      </c>
      <c r="AL109" s="8">
        <f t="shared" si="97"/>
        <v>8.3099999999999997E-3</v>
      </c>
      <c r="AM109" s="35">
        <f t="shared" si="98"/>
        <v>-1.1690000000000001E-2</v>
      </c>
      <c r="AN109" s="4">
        <f t="shared" si="99"/>
        <v>-1.1690000000000001E-2</v>
      </c>
      <c r="AO109" s="45">
        <f t="shared" si="100"/>
        <v>-19169.334969863015</v>
      </c>
      <c r="AP109" s="45">
        <f t="shared" si="67"/>
        <v>0</v>
      </c>
      <c r="AQ109" s="45">
        <f t="shared" si="101"/>
        <v>26966.248591780826</v>
      </c>
      <c r="AR109" s="31">
        <v>44715</v>
      </c>
      <c r="AS109" s="32">
        <v>-0.32800000000000001</v>
      </c>
      <c r="AW109" s="10"/>
      <c r="BX109" s="1"/>
      <c r="CF109" s="11"/>
      <c r="CG109" s="11"/>
    </row>
    <row r="110" spans="1:85" ht="15" customHeight="1" x14ac:dyDescent="0.25">
      <c r="A110">
        <v>18005</v>
      </c>
      <c r="B110" t="s">
        <v>556</v>
      </c>
      <c r="C110" t="s">
        <v>557</v>
      </c>
      <c r="D110">
        <v>11770</v>
      </c>
      <c r="E110" t="s">
        <v>2</v>
      </c>
      <c r="F110" t="s">
        <v>3</v>
      </c>
      <c r="G110" t="s">
        <v>4</v>
      </c>
      <c r="H110" t="s">
        <v>95</v>
      </c>
      <c r="I110" s="1">
        <v>44847</v>
      </c>
      <c r="J110" s="1">
        <v>44851</v>
      </c>
      <c r="K110" s="1">
        <v>44942</v>
      </c>
      <c r="L110" s="1">
        <v>44942</v>
      </c>
      <c r="M110" s="2">
        <v>4815450</v>
      </c>
      <c r="N110" s="39">
        <f t="shared" si="64"/>
        <v>44926</v>
      </c>
      <c r="O110" t="s">
        <v>7</v>
      </c>
      <c r="P110" t="s">
        <v>8</v>
      </c>
      <c r="Q110" s="4">
        <v>1.35E-2</v>
      </c>
      <c r="R110" s="1">
        <v>44938</v>
      </c>
      <c r="S110" s="1">
        <v>44942</v>
      </c>
      <c r="T110" s="1">
        <v>45033</v>
      </c>
      <c r="U110" s="1">
        <v>45033</v>
      </c>
      <c r="V110" s="5">
        <f t="shared" si="65"/>
        <v>4.3835616438356165E-2</v>
      </c>
      <c r="W110">
        <f t="shared" si="66"/>
        <v>16</v>
      </c>
      <c r="X110" s="6">
        <v>0</v>
      </c>
      <c r="Y110" s="6">
        <v>0</v>
      </c>
      <c r="Z110" s="6">
        <v>-27389.184044444442</v>
      </c>
      <c r="AA110" s="6">
        <v>-27389.184044444442</v>
      </c>
      <c r="AB110">
        <v>0</v>
      </c>
      <c r="AC110">
        <v>0</v>
      </c>
      <c r="AD110" s="7">
        <v>4735700</v>
      </c>
      <c r="AE110" s="13">
        <v>2.2879999999999998E-2</v>
      </c>
      <c r="AF110" s="8">
        <v>1.35E-2</v>
      </c>
      <c r="AG110" s="6">
        <v>0</v>
      </c>
      <c r="AH110" s="6">
        <v>-16160.576249999998</v>
      </c>
      <c r="AI110" s="9">
        <v>-43549.760294444437</v>
      </c>
      <c r="AJ110" t="s">
        <v>6</v>
      </c>
      <c r="AK110">
        <f t="shared" si="96"/>
        <v>1.3779999999999999</v>
      </c>
      <c r="AL110" s="8">
        <f t="shared" si="97"/>
        <v>2.3779999999999999E-2</v>
      </c>
      <c r="AM110" s="35">
        <f t="shared" si="98"/>
        <v>3.7799999999999986E-3</v>
      </c>
      <c r="AN110" s="4">
        <f t="shared" si="99"/>
        <v>3.7799999999999986E-3</v>
      </c>
      <c r="AO110" s="45">
        <f t="shared" si="100"/>
        <v>-7739.0420164383568</v>
      </c>
      <c r="AP110" s="45">
        <f t="shared" si="67"/>
        <v>-7552.2089205479442</v>
      </c>
      <c r="AQ110" s="45">
        <f t="shared" si="101"/>
        <v>-3587.1954410958897</v>
      </c>
      <c r="AR110" s="31">
        <v>44718</v>
      </c>
      <c r="AS110" s="32">
        <v>-0.314</v>
      </c>
      <c r="AW110" s="10"/>
      <c r="BX110" s="1"/>
      <c r="CF110" s="11"/>
      <c r="CG110" s="11"/>
    </row>
    <row r="111" spans="1:85" ht="15" customHeight="1" x14ac:dyDescent="0.25">
      <c r="A111">
        <v>17538</v>
      </c>
      <c r="B111" t="s">
        <v>558</v>
      </c>
      <c r="C111" t="s">
        <v>559</v>
      </c>
      <c r="D111">
        <v>11771</v>
      </c>
      <c r="E111" t="s">
        <v>2</v>
      </c>
      <c r="F111" t="s">
        <v>3</v>
      </c>
      <c r="G111" t="s">
        <v>4</v>
      </c>
      <c r="H111" t="s">
        <v>95</v>
      </c>
      <c r="I111" s="1">
        <v>44729</v>
      </c>
      <c r="J111" s="1">
        <v>44733</v>
      </c>
      <c r="K111" s="1">
        <v>45098</v>
      </c>
      <c r="L111" s="1">
        <v>45098</v>
      </c>
      <c r="M111" s="2">
        <v>12282075</v>
      </c>
      <c r="N111" s="39">
        <f t="shared" si="64"/>
        <v>44926</v>
      </c>
      <c r="O111" t="s">
        <v>7</v>
      </c>
      <c r="P111" t="s">
        <v>8</v>
      </c>
      <c r="Q111" s="4"/>
      <c r="R111" s="1">
        <v>44755</v>
      </c>
      <c r="S111" s="1">
        <v>44757</v>
      </c>
      <c r="T111" s="1">
        <v>44851</v>
      </c>
      <c r="U111" s="1">
        <v>44851</v>
      </c>
      <c r="V111" s="5">
        <f t="shared" si="65"/>
        <v>0.47123287671232877</v>
      </c>
      <c r="W111">
        <f t="shared" si="66"/>
        <v>172</v>
      </c>
      <c r="X111" s="6">
        <v>0</v>
      </c>
      <c r="Y111" s="6">
        <v>0</v>
      </c>
      <c r="Z111" s="6">
        <v>0</v>
      </c>
      <c r="AA111" s="6">
        <v>0</v>
      </c>
      <c r="AB111">
        <v>0</v>
      </c>
      <c r="AC111">
        <v>0</v>
      </c>
      <c r="AD111" s="7">
        <v>12913200</v>
      </c>
      <c r="AE111" s="13">
        <v>0</v>
      </c>
      <c r="AF111" s="8">
        <v>0</v>
      </c>
      <c r="AG111" s="6">
        <v>0</v>
      </c>
      <c r="AH111" s="6">
        <v>0</v>
      </c>
      <c r="AI111" s="9">
        <v>0</v>
      </c>
      <c r="AJ111" t="s">
        <v>6</v>
      </c>
      <c r="AK111">
        <f t="shared" si="96"/>
        <v>-0.16900000000000001</v>
      </c>
      <c r="AL111" s="8">
        <f t="shared" si="97"/>
        <v>8.3099999999999997E-3</v>
      </c>
      <c r="AM111" s="35">
        <f t="shared" si="98"/>
        <v>-1.1690000000000001E-2</v>
      </c>
      <c r="AN111" s="4">
        <f t="shared" si="99"/>
        <v>-1.1690000000000001E-2</v>
      </c>
      <c r="AO111" s="45">
        <f t="shared" si="100"/>
        <v>-50567.383627397256</v>
      </c>
      <c r="AP111" s="45">
        <f t="shared" si="67"/>
        <v>0</v>
      </c>
      <c r="AQ111" s="45">
        <f t="shared" si="101"/>
        <v>71135.104043835629</v>
      </c>
      <c r="AR111" s="31">
        <v>44719</v>
      </c>
      <c r="AS111" s="32">
        <v>-0.29799999999999999</v>
      </c>
      <c r="AW111" s="10"/>
      <c r="BX111" s="1"/>
      <c r="CF111" s="11"/>
      <c r="CG111" s="11"/>
    </row>
    <row r="112" spans="1:85" ht="15" customHeight="1" x14ac:dyDescent="0.25">
      <c r="A112">
        <v>17536</v>
      </c>
      <c r="B112" t="s">
        <v>558</v>
      </c>
      <c r="C112" t="s">
        <v>559</v>
      </c>
      <c r="D112">
        <v>11771</v>
      </c>
      <c r="E112" t="s">
        <v>2</v>
      </c>
      <c r="F112" t="s">
        <v>3</v>
      </c>
      <c r="G112" t="s">
        <v>4</v>
      </c>
      <c r="H112" t="s">
        <v>95</v>
      </c>
      <c r="I112" s="1">
        <v>44847</v>
      </c>
      <c r="J112" s="1">
        <v>44851</v>
      </c>
      <c r="K112" s="1">
        <v>44942</v>
      </c>
      <c r="L112" s="1">
        <v>44942</v>
      </c>
      <c r="M112" s="2">
        <v>12702825</v>
      </c>
      <c r="N112" s="39">
        <f t="shared" si="64"/>
        <v>44926</v>
      </c>
      <c r="O112" t="s">
        <v>7</v>
      </c>
      <c r="P112" t="s">
        <v>8</v>
      </c>
      <c r="Q112" s="4">
        <v>1.35E-2</v>
      </c>
      <c r="R112" s="1">
        <v>44938</v>
      </c>
      <c r="S112" s="1">
        <v>44942</v>
      </c>
      <c r="T112" s="1">
        <v>45033</v>
      </c>
      <c r="U112" s="1">
        <v>45033</v>
      </c>
      <c r="V112" s="5">
        <f t="shared" si="65"/>
        <v>4.3835616438356165E-2</v>
      </c>
      <c r="W112">
        <f t="shared" si="66"/>
        <v>16</v>
      </c>
      <c r="X112" s="6">
        <v>0</v>
      </c>
      <c r="Y112" s="6">
        <v>0</v>
      </c>
      <c r="Z112" s="6">
        <v>-72250.778599999991</v>
      </c>
      <c r="AA112" s="6">
        <v>-72250.778599999991</v>
      </c>
      <c r="AB112">
        <v>0</v>
      </c>
      <c r="AC112">
        <v>0</v>
      </c>
      <c r="AD112" s="7">
        <v>12492450</v>
      </c>
      <c r="AE112" s="13">
        <v>2.2879999999999998E-2</v>
      </c>
      <c r="AF112" s="8">
        <v>1.35E-2</v>
      </c>
      <c r="AG112" s="6">
        <v>0</v>
      </c>
      <c r="AH112" s="6">
        <v>-42630.485625000001</v>
      </c>
      <c r="AI112" s="9">
        <v>-114881.26422499999</v>
      </c>
      <c r="AJ112" t="s">
        <v>6</v>
      </c>
      <c r="AK112">
        <f t="shared" si="96"/>
        <v>1.3779999999999999</v>
      </c>
      <c r="AL112" s="8">
        <f t="shared" si="97"/>
        <v>2.3779999999999999E-2</v>
      </c>
      <c r="AM112" s="35">
        <f t="shared" si="98"/>
        <v>3.7799999999999986E-3</v>
      </c>
      <c r="AN112" s="4">
        <f t="shared" si="99"/>
        <v>3.7799999999999986E-3</v>
      </c>
      <c r="AO112" s="45">
        <f t="shared" si="100"/>
        <v>-20415.059112328767</v>
      </c>
      <c r="AP112" s="45">
        <f t="shared" si="67"/>
        <v>-19922.206290410955</v>
      </c>
      <c r="AQ112" s="45">
        <f t="shared" si="101"/>
        <v>-9462.7741808219162</v>
      </c>
      <c r="AR112" s="31">
        <v>44720</v>
      </c>
      <c r="AS112" s="32">
        <v>-0.30199999999999999</v>
      </c>
      <c r="AW112" s="10"/>
      <c r="BX112" s="1"/>
      <c r="CF112" s="11"/>
      <c r="CG112" s="11"/>
    </row>
    <row r="113" spans="1:85" ht="15" customHeight="1" x14ac:dyDescent="0.25">
      <c r="A113">
        <v>17655</v>
      </c>
      <c r="B113" t="s">
        <v>560</v>
      </c>
      <c r="C113" t="s">
        <v>561</v>
      </c>
      <c r="D113">
        <v>11772</v>
      </c>
      <c r="E113" t="s">
        <v>2</v>
      </c>
      <c r="F113" t="s">
        <v>3</v>
      </c>
      <c r="G113" t="s">
        <v>4</v>
      </c>
      <c r="H113" t="s">
        <v>95</v>
      </c>
      <c r="I113" s="1">
        <v>44729</v>
      </c>
      <c r="J113" s="1">
        <v>44733</v>
      </c>
      <c r="K113" s="1">
        <v>45098</v>
      </c>
      <c r="L113" s="1">
        <v>45098</v>
      </c>
      <c r="M113" s="2">
        <v>7706400</v>
      </c>
      <c r="N113" s="39">
        <f t="shared" si="64"/>
        <v>44926</v>
      </c>
      <c r="O113" t="s">
        <v>7</v>
      </c>
      <c r="P113" t="s">
        <v>8</v>
      </c>
      <c r="Q113" s="4"/>
      <c r="R113" s="1">
        <v>44755</v>
      </c>
      <c r="S113" s="1">
        <v>44757</v>
      </c>
      <c r="T113" s="1">
        <v>44851</v>
      </c>
      <c r="U113" s="1">
        <v>44851</v>
      </c>
      <c r="V113" s="5">
        <f t="shared" si="65"/>
        <v>0.47123287671232877</v>
      </c>
      <c r="W113">
        <f t="shared" si="66"/>
        <v>172</v>
      </c>
      <c r="X113" s="6">
        <v>0</v>
      </c>
      <c r="Y113" s="6">
        <v>0</v>
      </c>
      <c r="Z113" s="6">
        <v>0</v>
      </c>
      <c r="AA113" s="6">
        <v>0</v>
      </c>
      <c r="AB113">
        <v>0</v>
      </c>
      <c r="AC113">
        <v>0</v>
      </c>
      <c r="AD113" s="7">
        <v>8102400</v>
      </c>
      <c r="AE113" s="13">
        <v>0</v>
      </c>
      <c r="AF113" s="8">
        <v>0</v>
      </c>
      <c r="AG113" s="6">
        <v>0</v>
      </c>
      <c r="AH113" s="6">
        <v>0</v>
      </c>
      <c r="AI113" s="9">
        <v>0</v>
      </c>
      <c r="AJ113" t="s">
        <v>6</v>
      </c>
      <c r="AK113">
        <f t="shared" si="96"/>
        <v>-0.16900000000000001</v>
      </c>
      <c r="AL113" s="8">
        <f t="shared" si="97"/>
        <v>8.3099999999999997E-3</v>
      </c>
      <c r="AM113" s="35">
        <f t="shared" si="98"/>
        <v>-1.1690000000000001E-2</v>
      </c>
      <c r="AN113" s="4">
        <f t="shared" si="99"/>
        <v>-1.1690000000000001E-2</v>
      </c>
      <c r="AO113" s="45">
        <f t="shared" si="100"/>
        <v>-31728.554432876714</v>
      </c>
      <c r="AP113" s="45">
        <f t="shared" si="67"/>
        <v>0</v>
      </c>
      <c r="AQ113" s="45">
        <f t="shared" si="101"/>
        <v>44633.790772602748</v>
      </c>
      <c r="AR113" s="31">
        <v>44721</v>
      </c>
      <c r="AS113" s="32">
        <v>-0.28199999999999997</v>
      </c>
      <c r="AW113" s="10"/>
      <c r="BX113" s="1"/>
      <c r="CF113" s="11"/>
      <c r="CG113" s="11"/>
    </row>
    <row r="114" spans="1:85" ht="15" customHeight="1" x14ac:dyDescent="0.25">
      <c r="A114">
        <v>17653</v>
      </c>
      <c r="B114" t="s">
        <v>560</v>
      </c>
      <c r="C114" t="s">
        <v>561</v>
      </c>
      <c r="D114">
        <v>11772</v>
      </c>
      <c r="E114" t="s">
        <v>2</v>
      </c>
      <c r="F114" t="s">
        <v>3</v>
      </c>
      <c r="G114" t="s">
        <v>4</v>
      </c>
      <c r="H114" t="s">
        <v>95</v>
      </c>
      <c r="I114" s="1">
        <v>44847</v>
      </c>
      <c r="J114" s="1">
        <v>44851</v>
      </c>
      <c r="K114" s="1">
        <v>44942</v>
      </c>
      <c r="L114" s="1">
        <v>44942</v>
      </c>
      <c r="M114" s="2">
        <v>7970400</v>
      </c>
      <c r="N114" s="39">
        <f t="shared" si="64"/>
        <v>44926</v>
      </c>
      <c r="O114" t="s">
        <v>7</v>
      </c>
      <c r="P114" t="s">
        <v>8</v>
      </c>
      <c r="Q114" s="4">
        <v>1.35E-2</v>
      </c>
      <c r="R114" s="1">
        <v>44938</v>
      </c>
      <c r="S114" s="1">
        <v>44942</v>
      </c>
      <c r="T114" s="1">
        <v>45033</v>
      </c>
      <c r="U114" s="1">
        <v>45033</v>
      </c>
      <c r="V114" s="5">
        <f t="shared" si="65"/>
        <v>4.3835616438356165E-2</v>
      </c>
      <c r="W114">
        <f t="shared" si="66"/>
        <v>16</v>
      </c>
      <c r="X114" s="6">
        <v>0</v>
      </c>
      <c r="Y114" s="6">
        <v>0</v>
      </c>
      <c r="Z114" s="6">
        <v>-45333.821866666658</v>
      </c>
      <c r="AA114" s="6">
        <v>-45333.821866666658</v>
      </c>
      <c r="AB114">
        <v>0</v>
      </c>
      <c r="AC114">
        <v>0</v>
      </c>
      <c r="AD114" s="7">
        <v>7838400</v>
      </c>
      <c r="AE114" s="13">
        <v>2.2879999999999998E-2</v>
      </c>
      <c r="AF114" s="8">
        <v>1.35E-2</v>
      </c>
      <c r="AG114" s="6">
        <v>0</v>
      </c>
      <c r="AH114" s="6">
        <v>-26748.539999999997</v>
      </c>
      <c r="AI114" s="9">
        <v>-72082.361866666659</v>
      </c>
      <c r="AJ114" t="s">
        <v>6</v>
      </c>
      <c r="AK114">
        <f t="shared" si="96"/>
        <v>1.3779999999999999</v>
      </c>
      <c r="AL114" s="8">
        <f t="shared" si="97"/>
        <v>2.3779999999999999E-2</v>
      </c>
      <c r="AM114" s="35">
        <f t="shared" si="98"/>
        <v>3.7799999999999986E-3</v>
      </c>
      <c r="AN114" s="4">
        <f t="shared" si="99"/>
        <v>3.7799999999999986E-3</v>
      </c>
      <c r="AO114" s="45">
        <f t="shared" si="100"/>
        <v>-12809.448854794522</v>
      </c>
      <c r="AP114" s="45">
        <f t="shared" si="67"/>
        <v>-12500.207868493149</v>
      </c>
      <c r="AQ114" s="45">
        <f t="shared" si="101"/>
        <v>-5937.4269369862996</v>
      </c>
      <c r="AR114" s="31">
        <v>44722</v>
      </c>
      <c r="AS114" s="32">
        <v>-0.29799999999999999</v>
      </c>
      <c r="AW114" s="10"/>
      <c r="BX114" s="1"/>
      <c r="CF114" s="11"/>
      <c r="CG114" s="11"/>
    </row>
    <row r="115" spans="1:85" ht="15" customHeight="1" x14ac:dyDescent="0.25">
      <c r="A115">
        <v>18657</v>
      </c>
      <c r="B115" t="s">
        <v>562</v>
      </c>
      <c r="C115" t="s">
        <v>563</v>
      </c>
      <c r="D115">
        <v>11773</v>
      </c>
      <c r="E115" t="s">
        <v>2</v>
      </c>
      <c r="F115" t="s">
        <v>3</v>
      </c>
      <c r="G115" t="s">
        <v>4</v>
      </c>
      <c r="H115" t="s">
        <v>95</v>
      </c>
      <c r="I115" s="1">
        <v>44729</v>
      </c>
      <c r="J115" s="1">
        <v>44733</v>
      </c>
      <c r="K115" s="1">
        <v>45098</v>
      </c>
      <c r="L115" s="1">
        <v>45098</v>
      </c>
      <c r="M115" s="2">
        <v>8830250</v>
      </c>
      <c r="N115" s="39">
        <f t="shared" si="64"/>
        <v>44926</v>
      </c>
      <c r="O115" t="s">
        <v>15</v>
      </c>
      <c r="P115" t="s">
        <v>8</v>
      </c>
      <c r="Q115" s="4"/>
      <c r="R115" s="1">
        <v>44755</v>
      </c>
      <c r="S115" s="1">
        <v>44757</v>
      </c>
      <c r="T115" s="1">
        <v>44851</v>
      </c>
      <c r="U115" s="1">
        <v>44851</v>
      </c>
      <c r="V115" s="5">
        <f t="shared" si="65"/>
        <v>0.47123287671232877</v>
      </c>
      <c r="W115">
        <f t="shared" si="66"/>
        <v>172</v>
      </c>
      <c r="X115" s="6">
        <v>0</v>
      </c>
      <c r="Y115" s="6">
        <v>0</v>
      </c>
      <c r="Z115" s="6">
        <v>1260.5608888888887</v>
      </c>
      <c r="AA115" s="6">
        <v>1260.5608888888887</v>
      </c>
      <c r="AB115">
        <v>0</v>
      </c>
      <c r="AC115">
        <v>0</v>
      </c>
      <c r="AD115" s="7">
        <v>9284000</v>
      </c>
      <c r="AE115" s="13">
        <v>-5.1999999999999995E-4</v>
      </c>
      <c r="AF115" s="8">
        <v>0</v>
      </c>
      <c r="AG115" s="6">
        <v>0</v>
      </c>
      <c r="AH115" s="6">
        <v>0</v>
      </c>
      <c r="AI115" s="9">
        <v>1260.5608888888887</v>
      </c>
      <c r="AJ115" t="s">
        <v>6</v>
      </c>
      <c r="AK115">
        <f t="shared" si="96"/>
        <v>-0.16900000000000001</v>
      </c>
      <c r="AL115" s="8">
        <f t="shared" si="97"/>
        <v>8.3099999999999997E-3</v>
      </c>
      <c r="AM115" s="35">
        <f t="shared" si="98"/>
        <v>-1.1690000000000001E-2</v>
      </c>
      <c r="AN115" s="4">
        <f t="shared" si="99"/>
        <v>-1.1690000000000001E-2</v>
      </c>
      <c r="AO115" s="45">
        <f t="shared" si="100"/>
        <v>-36355.635287671234</v>
      </c>
      <c r="AP115" s="45">
        <f t="shared" si="67"/>
        <v>2274.961534246575</v>
      </c>
      <c r="AQ115" s="45">
        <f t="shared" si="101"/>
        <v>51142.885260273979</v>
      </c>
      <c r="AR115" s="31">
        <v>44725</v>
      </c>
      <c r="AS115" s="32">
        <v>-0.28100000000000003</v>
      </c>
      <c r="AW115" s="10"/>
      <c r="BX115" s="1"/>
      <c r="CF115" s="11"/>
      <c r="CG115" s="11"/>
    </row>
    <row r="116" spans="1:85" ht="15" customHeight="1" x14ac:dyDescent="0.25">
      <c r="A116">
        <v>18655</v>
      </c>
      <c r="B116" t="s">
        <v>562</v>
      </c>
      <c r="C116" t="s">
        <v>563</v>
      </c>
      <c r="D116">
        <v>11773</v>
      </c>
      <c r="E116" t="s">
        <v>2</v>
      </c>
      <c r="F116" t="s">
        <v>3</v>
      </c>
      <c r="G116" t="s">
        <v>4</v>
      </c>
      <c r="H116" t="s">
        <v>95</v>
      </c>
      <c r="I116" s="1">
        <v>44847</v>
      </c>
      <c r="J116" s="1">
        <v>44851</v>
      </c>
      <c r="K116" s="1">
        <v>44942</v>
      </c>
      <c r="L116" s="1">
        <v>44942</v>
      </c>
      <c r="M116" s="2">
        <v>9132750</v>
      </c>
      <c r="N116" s="39">
        <f t="shared" si="64"/>
        <v>44926</v>
      </c>
      <c r="O116" t="s">
        <v>15</v>
      </c>
      <c r="P116" t="s">
        <v>8</v>
      </c>
      <c r="Q116" s="4">
        <v>1.35E-2</v>
      </c>
      <c r="R116" s="1">
        <v>44938</v>
      </c>
      <c r="S116" s="1">
        <v>44942</v>
      </c>
      <c r="T116" s="1">
        <v>45033</v>
      </c>
      <c r="U116" s="1">
        <v>45033</v>
      </c>
      <c r="V116" s="5">
        <f t="shared" si="65"/>
        <v>4.3835616438356165E-2</v>
      </c>
      <c r="W116">
        <f t="shared" si="66"/>
        <v>16</v>
      </c>
      <c r="X116" s="6">
        <v>0</v>
      </c>
      <c r="Y116" s="6">
        <v>0</v>
      </c>
      <c r="Z116" s="6">
        <v>-51945.004222222211</v>
      </c>
      <c r="AA116" s="6">
        <v>-51945.004222222211</v>
      </c>
      <c r="AB116">
        <v>0</v>
      </c>
      <c r="AC116">
        <v>0</v>
      </c>
      <c r="AD116" s="7">
        <v>8981500</v>
      </c>
      <c r="AE116" s="13">
        <v>2.2879999999999998E-2</v>
      </c>
      <c r="AF116" s="8">
        <v>1.35E-2</v>
      </c>
      <c r="AG116" s="6">
        <v>0</v>
      </c>
      <c r="AH116" s="6">
        <v>-30649.368749999998</v>
      </c>
      <c r="AI116" s="9">
        <v>-82594.372972222205</v>
      </c>
      <c r="AJ116" t="s">
        <v>6</v>
      </c>
      <c r="AK116">
        <f t="shared" si="96"/>
        <v>1.3779999999999999</v>
      </c>
      <c r="AL116" s="8">
        <f t="shared" si="97"/>
        <v>2.3779999999999999E-2</v>
      </c>
      <c r="AM116" s="35">
        <f t="shared" si="98"/>
        <v>3.7799999999999986E-3</v>
      </c>
      <c r="AN116" s="4">
        <f t="shared" si="99"/>
        <v>3.7799999999999986E-3</v>
      </c>
      <c r="AO116" s="45">
        <f t="shared" si="100"/>
        <v>-14677.493479452056</v>
      </c>
      <c r="AP116" s="45">
        <f t="shared" si="67"/>
        <v>-14323.154849315068</v>
      </c>
      <c r="AQ116" s="45">
        <f t="shared" si="101"/>
        <v>-6803.3016986301363</v>
      </c>
      <c r="AR116" s="31">
        <v>44726</v>
      </c>
      <c r="AS116" s="32">
        <v>-0.24299999999999999</v>
      </c>
      <c r="AW116" s="10"/>
      <c r="BX116" s="1"/>
      <c r="CF116" s="11"/>
      <c r="CG116" s="11"/>
    </row>
    <row r="117" spans="1:85" ht="15" customHeight="1" x14ac:dyDescent="0.25">
      <c r="A117">
        <v>18302</v>
      </c>
      <c r="B117" t="s">
        <v>564</v>
      </c>
      <c r="C117" t="s">
        <v>565</v>
      </c>
      <c r="D117">
        <v>11774</v>
      </c>
      <c r="E117" t="s">
        <v>2</v>
      </c>
      <c r="F117" t="s">
        <v>3</v>
      </c>
      <c r="G117" t="s">
        <v>4</v>
      </c>
      <c r="H117" t="s">
        <v>95</v>
      </c>
      <c r="I117" s="1">
        <v>44729</v>
      </c>
      <c r="J117" s="1">
        <v>44733</v>
      </c>
      <c r="K117" s="1">
        <v>45098</v>
      </c>
      <c r="L117" s="1">
        <v>45098</v>
      </c>
      <c r="M117" s="2">
        <v>8509150</v>
      </c>
      <c r="N117" s="39">
        <f t="shared" si="64"/>
        <v>44926</v>
      </c>
      <c r="O117" t="s">
        <v>7</v>
      </c>
      <c r="P117" t="s">
        <v>8</v>
      </c>
      <c r="Q117" s="4"/>
      <c r="R117" s="1">
        <v>44755</v>
      </c>
      <c r="S117" s="1">
        <v>44757</v>
      </c>
      <c r="T117" s="1">
        <v>44851</v>
      </c>
      <c r="U117" s="1">
        <v>44851</v>
      </c>
      <c r="V117" s="5">
        <f t="shared" si="65"/>
        <v>0.47123287671232877</v>
      </c>
      <c r="W117">
        <f t="shared" si="66"/>
        <v>172</v>
      </c>
      <c r="X117" s="6">
        <v>0</v>
      </c>
      <c r="Y117" s="6">
        <v>0</v>
      </c>
      <c r="Z117" s="6">
        <v>0</v>
      </c>
      <c r="AA117" s="6">
        <v>0</v>
      </c>
      <c r="AB117">
        <v>0</v>
      </c>
      <c r="AC117">
        <v>0</v>
      </c>
      <c r="AD117" s="7">
        <v>8946400</v>
      </c>
      <c r="AE117" s="13">
        <v>0</v>
      </c>
      <c r="AF117" s="8">
        <v>0</v>
      </c>
      <c r="AG117" s="6">
        <v>0</v>
      </c>
      <c r="AH117" s="6">
        <v>0</v>
      </c>
      <c r="AI117" s="9">
        <v>0</v>
      </c>
      <c r="AJ117" t="s">
        <v>6</v>
      </c>
      <c r="AK117">
        <f t="shared" si="96"/>
        <v>-0.16900000000000001</v>
      </c>
      <c r="AL117" s="8">
        <f t="shared" si="97"/>
        <v>8.3099999999999997E-3</v>
      </c>
      <c r="AM117" s="35">
        <f t="shared" si="98"/>
        <v>-1.1690000000000001E-2</v>
      </c>
      <c r="AN117" s="4">
        <f t="shared" si="99"/>
        <v>-1.1690000000000001E-2</v>
      </c>
      <c r="AO117" s="45">
        <f t="shared" si="100"/>
        <v>-35033.612186301369</v>
      </c>
      <c r="AP117" s="45">
        <f t="shared" si="67"/>
        <v>0</v>
      </c>
      <c r="AQ117" s="45">
        <f t="shared" si="101"/>
        <v>49283.143978082197</v>
      </c>
      <c r="AR117" s="31">
        <v>44727</v>
      </c>
      <c r="AS117" s="32">
        <v>-0.182</v>
      </c>
      <c r="AW117" s="10"/>
      <c r="BX117" s="1"/>
      <c r="CF117" s="11"/>
      <c r="CG117" s="11"/>
    </row>
    <row r="118" spans="1:85" ht="15" customHeight="1" x14ac:dyDescent="0.25">
      <c r="A118">
        <v>18300</v>
      </c>
      <c r="B118" t="s">
        <v>564</v>
      </c>
      <c r="C118" t="s">
        <v>565</v>
      </c>
      <c r="D118">
        <v>11774</v>
      </c>
      <c r="E118" t="s">
        <v>2</v>
      </c>
      <c r="F118" t="s">
        <v>3</v>
      </c>
      <c r="G118" t="s">
        <v>4</v>
      </c>
      <c r="H118" t="s">
        <v>95</v>
      </c>
      <c r="I118" s="1">
        <v>44847</v>
      </c>
      <c r="J118" s="1">
        <v>44851</v>
      </c>
      <c r="K118" s="1">
        <v>44942</v>
      </c>
      <c r="L118" s="1">
        <v>44942</v>
      </c>
      <c r="M118" s="2">
        <v>8800650</v>
      </c>
      <c r="N118" s="39">
        <f t="shared" si="64"/>
        <v>44926</v>
      </c>
      <c r="O118" t="s">
        <v>7</v>
      </c>
      <c r="P118" t="s">
        <v>8</v>
      </c>
      <c r="Q118" s="4">
        <v>1.35E-2</v>
      </c>
      <c r="R118" s="1">
        <v>44938</v>
      </c>
      <c r="S118" s="1">
        <v>44942</v>
      </c>
      <c r="T118" s="1">
        <v>45033</v>
      </c>
      <c r="U118" s="1">
        <v>45033</v>
      </c>
      <c r="V118" s="5">
        <f t="shared" si="65"/>
        <v>4.3835616438356165E-2</v>
      </c>
      <c r="W118">
        <f t="shared" si="66"/>
        <v>16</v>
      </c>
      <c r="X118" s="6">
        <v>0</v>
      </c>
      <c r="Y118" s="6">
        <v>0</v>
      </c>
      <c r="Z118" s="6">
        <v>-50056.094977777764</v>
      </c>
      <c r="AA118" s="6">
        <v>-50056.094977777764</v>
      </c>
      <c r="AB118">
        <v>0</v>
      </c>
      <c r="AC118">
        <v>0</v>
      </c>
      <c r="AD118" s="7">
        <v>8654900</v>
      </c>
      <c r="AE118" s="13">
        <v>2.2879999999999998E-2</v>
      </c>
      <c r="AF118" s="8">
        <v>1.35E-2</v>
      </c>
      <c r="AG118" s="6">
        <v>0</v>
      </c>
      <c r="AH118" s="6">
        <v>-29534.846249999999</v>
      </c>
      <c r="AI118" s="9">
        <v>-79590.941227777759</v>
      </c>
      <c r="AJ118" t="s">
        <v>6</v>
      </c>
      <c r="AK118">
        <f t="shared" si="96"/>
        <v>1.3779999999999999</v>
      </c>
      <c r="AL118" s="8">
        <f t="shared" si="97"/>
        <v>2.3779999999999999E-2</v>
      </c>
      <c r="AM118" s="35">
        <f t="shared" si="98"/>
        <v>3.7799999999999986E-3</v>
      </c>
      <c r="AN118" s="4">
        <f t="shared" si="99"/>
        <v>3.7799999999999986E-3</v>
      </c>
      <c r="AO118" s="45">
        <f t="shared" si="100"/>
        <v>-14143.766443835617</v>
      </c>
      <c r="AP118" s="45">
        <f t="shared" si="67"/>
        <v>-13802.31285479452</v>
      </c>
      <c r="AQ118" s="45">
        <f t="shared" si="101"/>
        <v>-6555.9089095890395</v>
      </c>
      <c r="AR118" s="31">
        <v>44728</v>
      </c>
      <c r="AS118" s="32">
        <v>-0.17199999999999999</v>
      </c>
      <c r="AW118" s="10"/>
      <c r="BX118" s="1"/>
      <c r="CF118" s="11"/>
      <c r="CG118" s="11"/>
    </row>
    <row r="119" spans="1:85" ht="15" customHeight="1" x14ac:dyDescent="0.25">
      <c r="A119">
        <v>17714</v>
      </c>
      <c r="B119" t="s">
        <v>566</v>
      </c>
      <c r="C119" t="s">
        <v>567</v>
      </c>
      <c r="D119">
        <v>11775</v>
      </c>
      <c r="E119" t="s">
        <v>2</v>
      </c>
      <c r="F119" t="s">
        <v>3</v>
      </c>
      <c r="G119" t="s">
        <v>4</v>
      </c>
      <c r="H119" t="s">
        <v>95</v>
      </c>
      <c r="I119" s="1">
        <v>44729</v>
      </c>
      <c r="J119" s="1">
        <v>44733</v>
      </c>
      <c r="K119" s="1">
        <v>45098</v>
      </c>
      <c r="L119" s="1">
        <v>45098</v>
      </c>
      <c r="M119" s="2">
        <v>8188050</v>
      </c>
      <c r="N119" s="39">
        <f t="shared" si="64"/>
        <v>44926</v>
      </c>
      <c r="O119" t="s">
        <v>7</v>
      </c>
      <c r="P119" t="s">
        <v>8</v>
      </c>
      <c r="Q119" s="4"/>
      <c r="R119" s="1">
        <v>44755</v>
      </c>
      <c r="S119" s="1">
        <v>44757</v>
      </c>
      <c r="T119" s="1">
        <v>44851</v>
      </c>
      <c r="U119" s="1">
        <v>44851</v>
      </c>
      <c r="V119" s="5">
        <f t="shared" si="65"/>
        <v>0.47123287671232877</v>
      </c>
      <c r="W119">
        <f t="shared" si="66"/>
        <v>172</v>
      </c>
      <c r="X119" s="6">
        <v>0</v>
      </c>
      <c r="Y119" s="6">
        <v>0</v>
      </c>
      <c r="Z119" s="6">
        <v>0</v>
      </c>
      <c r="AA119" s="6">
        <v>0</v>
      </c>
      <c r="AB119">
        <v>0</v>
      </c>
      <c r="AC119">
        <v>0</v>
      </c>
      <c r="AD119" s="7">
        <v>8608800</v>
      </c>
      <c r="AE119" s="13">
        <v>0</v>
      </c>
      <c r="AF119" s="8">
        <v>0</v>
      </c>
      <c r="AG119" s="6">
        <v>0</v>
      </c>
      <c r="AH119" s="6">
        <v>0</v>
      </c>
      <c r="AI119" s="9">
        <v>0</v>
      </c>
      <c r="AJ119" t="s">
        <v>6</v>
      </c>
      <c r="AK119">
        <f t="shared" si="96"/>
        <v>-0.16900000000000001</v>
      </c>
      <c r="AL119" s="8">
        <f t="shared" si="97"/>
        <v>8.3099999999999997E-3</v>
      </c>
      <c r="AM119" s="35">
        <f t="shared" si="98"/>
        <v>-1.1690000000000001E-2</v>
      </c>
      <c r="AN119" s="4">
        <f t="shared" si="99"/>
        <v>-1.1690000000000001E-2</v>
      </c>
      <c r="AO119" s="45">
        <f t="shared" si="100"/>
        <v>-33711.589084931504</v>
      </c>
      <c r="AP119" s="45">
        <f t="shared" si="67"/>
        <v>0</v>
      </c>
      <c r="AQ119" s="45">
        <f t="shared" si="101"/>
        <v>47423.402695890414</v>
      </c>
      <c r="AR119" s="31">
        <v>44729</v>
      </c>
      <c r="AS119" s="32">
        <v>-0.16900000000000001</v>
      </c>
      <c r="AW119" s="10"/>
      <c r="BX119" s="1"/>
      <c r="CF119" s="11"/>
      <c r="CG119" s="11"/>
    </row>
    <row r="120" spans="1:85" ht="15" customHeight="1" x14ac:dyDescent="0.25">
      <c r="A120">
        <v>17712</v>
      </c>
      <c r="B120" t="s">
        <v>566</v>
      </c>
      <c r="C120" t="s">
        <v>567</v>
      </c>
      <c r="D120">
        <v>11775</v>
      </c>
      <c r="E120" t="s">
        <v>2</v>
      </c>
      <c r="F120" t="s">
        <v>3</v>
      </c>
      <c r="G120" t="s">
        <v>4</v>
      </c>
      <c r="H120" t="s">
        <v>95</v>
      </c>
      <c r="I120" s="1">
        <v>44847</v>
      </c>
      <c r="J120" s="1">
        <v>44851</v>
      </c>
      <c r="K120" s="1">
        <v>44942</v>
      </c>
      <c r="L120" s="1">
        <v>44942</v>
      </c>
      <c r="M120" s="2">
        <v>8468550</v>
      </c>
      <c r="N120" s="39">
        <f t="shared" si="64"/>
        <v>44926</v>
      </c>
      <c r="O120" t="s">
        <v>7</v>
      </c>
      <c r="P120" t="s">
        <v>8</v>
      </c>
      <c r="Q120" s="4">
        <v>1.35E-2</v>
      </c>
      <c r="R120" s="1">
        <v>44938</v>
      </c>
      <c r="S120" s="1">
        <v>44942</v>
      </c>
      <c r="T120" s="1">
        <v>45033</v>
      </c>
      <c r="U120" s="1">
        <v>45033</v>
      </c>
      <c r="V120" s="5">
        <f t="shared" si="65"/>
        <v>4.3835616438356165E-2</v>
      </c>
      <c r="W120">
        <f t="shared" si="66"/>
        <v>16</v>
      </c>
      <c r="X120" s="6">
        <v>0</v>
      </c>
      <c r="Y120" s="6">
        <v>0</v>
      </c>
      <c r="Z120" s="6">
        <v>-48167.185733333325</v>
      </c>
      <c r="AA120" s="6">
        <v>-48167.185733333325</v>
      </c>
      <c r="AB120">
        <v>0</v>
      </c>
      <c r="AC120">
        <v>0</v>
      </c>
      <c r="AD120" s="7">
        <v>8328300</v>
      </c>
      <c r="AE120" s="13">
        <v>2.2879999999999998E-2</v>
      </c>
      <c r="AF120" s="8">
        <v>1.35E-2</v>
      </c>
      <c r="AG120" s="6">
        <v>0</v>
      </c>
      <c r="AH120" s="6">
        <v>-28420.32375</v>
      </c>
      <c r="AI120" s="9">
        <v>-76587.509483333328</v>
      </c>
      <c r="AJ120" t="s">
        <v>6</v>
      </c>
      <c r="AK120">
        <f t="shared" si="96"/>
        <v>1.3779999999999999</v>
      </c>
      <c r="AL120" s="8">
        <f t="shared" si="97"/>
        <v>2.3779999999999999E-2</v>
      </c>
      <c r="AM120" s="35">
        <f t="shared" si="98"/>
        <v>3.7799999999999986E-3</v>
      </c>
      <c r="AN120" s="4">
        <f t="shared" si="99"/>
        <v>3.7799999999999986E-3</v>
      </c>
      <c r="AO120" s="45">
        <f t="shared" si="100"/>
        <v>-13610.03940821918</v>
      </c>
      <c r="AP120" s="45">
        <f t="shared" si="67"/>
        <v>-13281.47086027397</v>
      </c>
      <c r="AQ120" s="45">
        <f t="shared" si="101"/>
        <v>-6308.5161205479444</v>
      </c>
      <c r="AR120" s="31">
        <v>44732</v>
      </c>
      <c r="AS120" s="32">
        <v>-0.17799999999999999</v>
      </c>
      <c r="AW120" s="10"/>
      <c r="BX120" s="1"/>
      <c r="CF120" s="11"/>
      <c r="CG120" s="11"/>
    </row>
    <row r="121" spans="1:85" ht="15" customHeight="1" x14ac:dyDescent="0.25">
      <c r="A121">
        <v>18066</v>
      </c>
      <c r="B121" t="s">
        <v>568</v>
      </c>
      <c r="C121" t="s">
        <v>569</v>
      </c>
      <c r="D121">
        <v>11776</v>
      </c>
      <c r="E121" t="s">
        <v>2</v>
      </c>
      <c r="F121" t="s">
        <v>3</v>
      </c>
      <c r="G121" t="s">
        <v>4</v>
      </c>
      <c r="H121" t="s">
        <v>95</v>
      </c>
      <c r="I121" s="1">
        <v>44729</v>
      </c>
      <c r="J121" s="1">
        <v>44733</v>
      </c>
      <c r="K121" s="1">
        <v>45098</v>
      </c>
      <c r="L121" s="1">
        <v>45098</v>
      </c>
      <c r="M121" s="2">
        <v>11399050</v>
      </c>
      <c r="N121" s="39">
        <f t="shared" si="64"/>
        <v>44926</v>
      </c>
      <c r="O121" s="12" t="s">
        <v>7</v>
      </c>
      <c r="P121" t="s">
        <v>8</v>
      </c>
      <c r="Q121" s="4"/>
      <c r="R121" s="1">
        <v>44755</v>
      </c>
      <c r="S121" s="1">
        <v>44757</v>
      </c>
      <c r="T121" s="1">
        <v>44851</v>
      </c>
      <c r="U121" s="1">
        <v>44851</v>
      </c>
      <c r="V121" s="5">
        <f t="shared" si="65"/>
        <v>0.47123287671232877</v>
      </c>
      <c r="W121">
        <f t="shared" si="66"/>
        <v>172</v>
      </c>
      <c r="X121" s="6">
        <v>0</v>
      </c>
      <c r="Y121" s="6">
        <v>0</v>
      </c>
      <c r="Z121" s="6">
        <v>0</v>
      </c>
      <c r="AA121" s="6">
        <v>0</v>
      </c>
      <c r="AB121">
        <v>0</v>
      </c>
      <c r="AC121">
        <v>0</v>
      </c>
      <c r="AD121" s="7">
        <v>11984800</v>
      </c>
      <c r="AE121" s="13">
        <v>0</v>
      </c>
      <c r="AF121" s="8">
        <v>0</v>
      </c>
      <c r="AG121" s="6">
        <v>0</v>
      </c>
      <c r="AH121" s="6">
        <v>0</v>
      </c>
      <c r="AI121" s="9">
        <v>0</v>
      </c>
      <c r="AJ121" t="s">
        <v>6</v>
      </c>
      <c r="AK121">
        <f t="shared" si="96"/>
        <v>-0.16900000000000001</v>
      </c>
      <c r="AL121" s="8">
        <f t="shared" si="97"/>
        <v>8.3099999999999997E-3</v>
      </c>
      <c r="AM121" s="35">
        <f t="shared" si="98"/>
        <v>-1.1690000000000001E-2</v>
      </c>
      <c r="AN121" s="4">
        <f t="shared" si="99"/>
        <v>-1.1690000000000001E-2</v>
      </c>
      <c r="AO121" s="45">
        <f t="shared" si="100"/>
        <v>-46931.820098630138</v>
      </c>
      <c r="AP121" s="45">
        <f t="shared" si="67"/>
        <v>0</v>
      </c>
      <c r="AQ121" s="45">
        <f t="shared" si="101"/>
        <v>66020.815517808223</v>
      </c>
      <c r="AR121" s="31">
        <v>44733</v>
      </c>
      <c r="AS121" s="32">
        <v>-0.16300000000000001</v>
      </c>
      <c r="AW121" s="10"/>
      <c r="BX121" s="1"/>
      <c r="CF121" s="11"/>
      <c r="CG121" s="11"/>
    </row>
    <row r="122" spans="1:85" ht="15" customHeight="1" x14ac:dyDescent="0.25">
      <c r="A122">
        <v>18064</v>
      </c>
      <c r="B122" t="s">
        <v>568</v>
      </c>
      <c r="C122" t="s">
        <v>569</v>
      </c>
      <c r="D122">
        <v>11776</v>
      </c>
      <c r="E122" t="s">
        <v>2</v>
      </c>
      <c r="F122" t="s">
        <v>3</v>
      </c>
      <c r="G122" t="s">
        <v>4</v>
      </c>
      <c r="H122" t="s">
        <v>95</v>
      </c>
      <c r="I122" s="1">
        <v>44847</v>
      </c>
      <c r="J122" s="1">
        <v>44851</v>
      </c>
      <c r="K122" s="1">
        <v>44942</v>
      </c>
      <c r="L122" s="1">
        <v>44942</v>
      </c>
      <c r="M122" s="2">
        <v>11789550</v>
      </c>
      <c r="N122" s="39">
        <f t="shared" si="64"/>
        <v>44926</v>
      </c>
      <c r="O122" s="12" t="s">
        <v>7</v>
      </c>
      <c r="P122" t="s">
        <v>8</v>
      </c>
      <c r="Q122" s="4">
        <v>1.35E-2</v>
      </c>
      <c r="R122" s="1">
        <v>44938</v>
      </c>
      <c r="S122" s="1">
        <v>44942</v>
      </c>
      <c r="T122" s="1">
        <v>45033</v>
      </c>
      <c r="U122" s="1">
        <v>45033</v>
      </c>
      <c r="V122" s="5">
        <f t="shared" si="65"/>
        <v>4.3835616438356165E-2</v>
      </c>
      <c r="W122">
        <f t="shared" si="66"/>
        <v>16</v>
      </c>
      <c r="X122" s="6">
        <v>0</v>
      </c>
      <c r="Y122" s="6">
        <v>0</v>
      </c>
      <c r="Z122" s="6">
        <v>-67056.278177777771</v>
      </c>
      <c r="AA122" s="6">
        <v>-67056.278177777771</v>
      </c>
      <c r="AB122">
        <v>0</v>
      </c>
      <c r="AC122">
        <v>0</v>
      </c>
      <c r="AD122" s="7">
        <v>11594300</v>
      </c>
      <c r="AE122" s="13">
        <v>2.2879999999999998E-2</v>
      </c>
      <c r="AF122" s="8">
        <v>1.35E-2</v>
      </c>
      <c r="AG122" s="6">
        <v>0</v>
      </c>
      <c r="AH122" s="6">
        <v>-39565.548749999994</v>
      </c>
      <c r="AI122" s="9">
        <v>-106621.82692777776</v>
      </c>
      <c r="AJ122" t="s">
        <v>6</v>
      </c>
      <c r="AK122">
        <f t="shared" si="96"/>
        <v>1.3779999999999999</v>
      </c>
      <c r="AL122" s="8">
        <f t="shared" si="97"/>
        <v>2.3779999999999999E-2</v>
      </c>
      <c r="AM122" s="35">
        <f t="shared" si="98"/>
        <v>3.7799999999999986E-3</v>
      </c>
      <c r="AN122" s="4">
        <f t="shared" si="99"/>
        <v>3.7799999999999986E-3</v>
      </c>
      <c r="AO122" s="45">
        <f t="shared" si="100"/>
        <v>-18947.309764383561</v>
      </c>
      <c r="AP122" s="45">
        <f t="shared" si="67"/>
        <v>-18489.890805479452</v>
      </c>
      <c r="AQ122" s="45">
        <f t="shared" si="101"/>
        <v>-8782.4440109589032</v>
      </c>
      <c r="AR122" s="31">
        <v>44734</v>
      </c>
      <c r="AS122" s="32">
        <v>-0.17199999999999999</v>
      </c>
      <c r="AW122" s="10"/>
      <c r="BX122" s="1"/>
      <c r="CF122" s="11"/>
      <c r="CG122" s="11"/>
    </row>
    <row r="123" spans="1:85" ht="15" customHeight="1" x14ac:dyDescent="0.25">
      <c r="A123">
        <v>18597</v>
      </c>
      <c r="B123" t="s">
        <v>570</v>
      </c>
      <c r="C123" t="s">
        <v>571</v>
      </c>
      <c r="D123">
        <v>11777</v>
      </c>
      <c r="E123" t="s">
        <v>2</v>
      </c>
      <c r="F123" t="s">
        <v>3</v>
      </c>
      <c r="G123" t="s">
        <v>4</v>
      </c>
      <c r="H123" t="s">
        <v>95</v>
      </c>
      <c r="I123" s="1">
        <v>44729</v>
      </c>
      <c r="J123" s="1">
        <v>44733</v>
      </c>
      <c r="K123" s="1">
        <v>45098</v>
      </c>
      <c r="L123" s="1">
        <v>45098</v>
      </c>
      <c r="M123" s="2">
        <v>7224750</v>
      </c>
      <c r="N123" s="39">
        <f t="shared" si="64"/>
        <v>44926</v>
      </c>
      <c r="O123" s="12" t="s">
        <v>7</v>
      </c>
      <c r="P123" t="s">
        <v>8</v>
      </c>
      <c r="Q123" s="4"/>
      <c r="R123" s="1">
        <v>44755</v>
      </c>
      <c r="S123" s="1">
        <v>44757</v>
      </c>
      <c r="T123" s="1">
        <v>44851</v>
      </c>
      <c r="U123" s="1">
        <v>44851</v>
      </c>
      <c r="V123" s="5">
        <f t="shared" si="65"/>
        <v>0.47123287671232877</v>
      </c>
      <c r="W123">
        <f t="shared" si="66"/>
        <v>172</v>
      </c>
      <c r="X123" s="6">
        <v>0</v>
      </c>
      <c r="Y123" s="6">
        <v>0</v>
      </c>
      <c r="Z123" s="6">
        <v>0</v>
      </c>
      <c r="AA123" s="6">
        <v>0</v>
      </c>
      <c r="AB123">
        <v>0</v>
      </c>
      <c r="AC123">
        <v>0</v>
      </c>
      <c r="AD123" s="7">
        <v>7596000</v>
      </c>
      <c r="AE123" s="13">
        <v>0</v>
      </c>
      <c r="AF123" s="8">
        <v>0</v>
      </c>
      <c r="AG123" s="6">
        <v>0</v>
      </c>
      <c r="AH123" s="6">
        <v>0</v>
      </c>
      <c r="AI123" s="9">
        <v>0</v>
      </c>
      <c r="AJ123" t="s">
        <v>6</v>
      </c>
      <c r="AK123">
        <f t="shared" si="96"/>
        <v>-0.16900000000000001</v>
      </c>
      <c r="AL123" s="8">
        <f t="shared" si="97"/>
        <v>8.3099999999999997E-3</v>
      </c>
      <c r="AM123" s="35">
        <f t="shared" si="98"/>
        <v>-1.1690000000000001E-2</v>
      </c>
      <c r="AN123" s="4">
        <f t="shared" si="99"/>
        <v>-1.1690000000000001E-2</v>
      </c>
      <c r="AO123" s="45">
        <f t="shared" si="100"/>
        <v>-29745.519780821916</v>
      </c>
      <c r="AP123" s="45">
        <f t="shared" si="67"/>
        <v>0</v>
      </c>
      <c r="AQ123" s="45">
        <f t="shared" si="101"/>
        <v>41844.178849315074</v>
      </c>
      <c r="AR123" s="31">
        <v>44735</v>
      </c>
      <c r="AS123" s="32">
        <v>-0.186</v>
      </c>
      <c r="AW123" s="10"/>
      <c r="BX123" s="1"/>
      <c r="CF123" s="11"/>
      <c r="CG123" s="11"/>
    </row>
    <row r="124" spans="1:85" ht="15" customHeight="1" x14ac:dyDescent="0.25">
      <c r="A124">
        <v>18595</v>
      </c>
      <c r="B124" t="s">
        <v>570</v>
      </c>
      <c r="C124" t="s">
        <v>571</v>
      </c>
      <c r="D124">
        <v>11777</v>
      </c>
      <c r="E124" t="s">
        <v>2</v>
      </c>
      <c r="F124" t="s">
        <v>3</v>
      </c>
      <c r="G124" t="s">
        <v>4</v>
      </c>
      <c r="H124" t="s">
        <v>95</v>
      </c>
      <c r="I124" s="1">
        <v>44847</v>
      </c>
      <c r="J124" s="1">
        <v>44851</v>
      </c>
      <c r="K124" s="1">
        <v>44942</v>
      </c>
      <c r="L124" s="1">
        <v>44942</v>
      </c>
      <c r="M124" s="2">
        <v>7472250</v>
      </c>
      <c r="N124" s="39">
        <f t="shared" si="64"/>
        <v>44926</v>
      </c>
      <c r="O124" s="12" t="s">
        <v>7</v>
      </c>
      <c r="P124" t="s">
        <v>8</v>
      </c>
      <c r="Q124" s="4">
        <v>1.35E-2</v>
      </c>
      <c r="R124" s="1">
        <v>44938</v>
      </c>
      <c r="S124" s="1">
        <v>44942</v>
      </c>
      <c r="T124" s="1">
        <v>45033</v>
      </c>
      <c r="U124" s="1">
        <v>45033</v>
      </c>
      <c r="V124" s="5">
        <f t="shared" si="65"/>
        <v>4.3835616438356165E-2</v>
      </c>
      <c r="W124">
        <f t="shared" si="66"/>
        <v>16</v>
      </c>
      <c r="X124" s="6">
        <v>0</v>
      </c>
      <c r="Y124" s="6">
        <v>0</v>
      </c>
      <c r="Z124" s="6">
        <v>-42500.457999999999</v>
      </c>
      <c r="AA124" s="6">
        <v>-42500.457999999999</v>
      </c>
      <c r="AB124">
        <v>0</v>
      </c>
      <c r="AC124">
        <v>0</v>
      </c>
      <c r="AD124" s="7">
        <v>7348500</v>
      </c>
      <c r="AE124" s="13">
        <v>2.2879999999999998E-2</v>
      </c>
      <c r="AF124" s="8">
        <v>1.35E-2</v>
      </c>
      <c r="AG124" s="6">
        <v>0</v>
      </c>
      <c r="AH124" s="6">
        <v>-25076.756249999999</v>
      </c>
      <c r="AI124" s="9">
        <v>-67577.21424999999</v>
      </c>
      <c r="AJ124" t="s">
        <v>6</v>
      </c>
      <c r="AK124">
        <f t="shared" si="96"/>
        <v>1.3779999999999999</v>
      </c>
      <c r="AL124" s="8">
        <f t="shared" si="97"/>
        <v>2.3779999999999999E-2</v>
      </c>
      <c r="AM124" s="35">
        <f t="shared" si="98"/>
        <v>3.7799999999999986E-3</v>
      </c>
      <c r="AN124" s="4">
        <f t="shared" si="99"/>
        <v>3.7799999999999986E-3</v>
      </c>
      <c r="AO124" s="45">
        <f t="shared" si="100"/>
        <v>-12008.858301369864</v>
      </c>
      <c r="AP124" s="45">
        <f t="shared" si="67"/>
        <v>-11718.944876712329</v>
      </c>
      <c r="AQ124" s="45">
        <f t="shared" si="101"/>
        <v>-5566.3377534246565</v>
      </c>
      <c r="AR124" s="31">
        <v>44736</v>
      </c>
      <c r="AS124" s="32">
        <v>-0.218</v>
      </c>
      <c r="AW124" s="10"/>
      <c r="BX124" s="1"/>
      <c r="CF124" s="11"/>
      <c r="CG124" s="11"/>
    </row>
    <row r="125" spans="1:85" ht="15" customHeight="1" x14ac:dyDescent="0.25">
      <c r="A125">
        <v>18479</v>
      </c>
      <c r="B125" t="s">
        <v>572</v>
      </c>
      <c r="C125" t="s">
        <v>573</v>
      </c>
      <c r="D125">
        <v>11778</v>
      </c>
      <c r="E125" t="s">
        <v>2</v>
      </c>
      <c r="F125" t="s">
        <v>3</v>
      </c>
      <c r="G125" t="s">
        <v>4</v>
      </c>
      <c r="H125" t="s">
        <v>95</v>
      </c>
      <c r="I125" s="1">
        <v>44729</v>
      </c>
      <c r="J125" s="1">
        <v>44733</v>
      </c>
      <c r="K125" s="1">
        <v>45098</v>
      </c>
      <c r="L125" s="1">
        <v>45098</v>
      </c>
      <c r="M125" s="2">
        <v>6422000</v>
      </c>
      <c r="N125" s="39">
        <f t="shared" si="64"/>
        <v>44926</v>
      </c>
      <c r="O125" t="s">
        <v>7</v>
      </c>
      <c r="P125" t="s">
        <v>8</v>
      </c>
      <c r="Q125" s="4"/>
      <c r="R125" s="1">
        <v>44755</v>
      </c>
      <c r="S125" s="1">
        <v>44757</v>
      </c>
      <c r="T125" s="1">
        <v>44851</v>
      </c>
      <c r="U125" s="1">
        <v>44851</v>
      </c>
      <c r="V125" s="5">
        <f t="shared" si="65"/>
        <v>0.47123287671232877</v>
      </c>
      <c r="W125">
        <f t="shared" si="66"/>
        <v>172</v>
      </c>
      <c r="X125" s="6">
        <v>0</v>
      </c>
      <c r="Y125" s="6">
        <v>0</v>
      </c>
      <c r="Z125" s="6">
        <v>0</v>
      </c>
      <c r="AA125" s="6">
        <v>0</v>
      </c>
      <c r="AB125">
        <v>0</v>
      </c>
      <c r="AC125">
        <v>0</v>
      </c>
      <c r="AD125" s="7">
        <v>6752000</v>
      </c>
      <c r="AE125" s="13">
        <v>0</v>
      </c>
      <c r="AF125" s="8">
        <v>0</v>
      </c>
      <c r="AG125" s="6">
        <v>0</v>
      </c>
      <c r="AH125" s="6">
        <v>0</v>
      </c>
      <c r="AI125" s="9">
        <v>0</v>
      </c>
      <c r="AJ125" t="s">
        <v>6</v>
      </c>
      <c r="AK125">
        <f t="shared" si="96"/>
        <v>-0.16900000000000001</v>
      </c>
      <c r="AL125" s="8">
        <f t="shared" si="97"/>
        <v>8.3099999999999997E-3</v>
      </c>
      <c r="AM125" s="35">
        <f t="shared" si="98"/>
        <v>-1.1690000000000001E-2</v>
      </c>
      <c r="AN125" s="4">
        <f t="shared" si="99"/>
        <v>-1.1690000000000001E-2</v>
      </c>
      <c r="AO125" s="45">
        <f t="shared" si="100"/>
        <v>-26440.462027397258</v>
      </c>
      <c r="AP125" s="45">
        <f t="shared" si="67"/>
        <v>0</v>
      </c>
      <c r="AQ125" s="45">
        <f t="shared" si="101"/>
        <v>37194.825643835618</v>
      </c>
      <c r="AR125" s="31">
        <v>44739</v>
      </c>
      <c r="AS125" s="32">
        <v>-0.218</v>
      </c>
      <c r="AW125" s="10"/>
      <c r="BX125" s="1"/>
      <c r="CF125" s="11"/>
      <c r="CG125" s="11"/>
    </row>
    <row r="126" spans="1:85" ht="15" customHeight="1" x14ac:dyDescent="0.25">
      <c r="A126">
        <v>18477</v>
      </c>
      <c r="B126" t="s">
        <v>572</v>
      </c>
      <c r="C126" t="s">
        <v>573</v>
      </c>
      <c r="D126">
        <v>11778</v>
      </c>
      <c r="E126" t="s">
        <v>2</v>
      </c>
      <c r="F126" t="s">
        <v>3</v>
      </c>
      <c r="G126" t="s">
        <v>4</v>
      </c>
      <c r="H126" t="s">
        <v>95</v>
      </c>
      <c r="I126" s="1">
        <v>44847</v>
      </c>
      <c r="J126" s="1">
        <v>44851</v>
      </c>
      <c r="K126" s="1">
        <v>44942</v>
      </c>
      <c r="L126" s="1">
        <v>44942</v>
      </c>
      <c r="M126" s="2">
        <v>6642000</v>
      </c>
      <c r="N126" s="39">
        <f t="shared" si="64"/>
        <v>44926</v>
      </c>
      <c r="O126" t="s">
        <v>7</v>
      </c>
      <c r="P126" t="s">
        <v>8</v>
      </c>
      <c r="Q126" s="4">
        <v>1.35E-2</v>
      </c>
      <c r="R126" s="1">
        <v>44938</v>
      </c>
      <c r="S126" s="1">
        <v>44942</v>
      </c>
      <c r="T126" s="1">
        <v>45033</v>
      </c>
      <c r="U126" s="1">
        <v>45033</v>
      </c>
      <c r="V126" s="5">
        <f t="shared" si="65"/>
        <v>4.3835616438356165E-2</v>
      </c>
      <c r="W126">
        <f t="shared" si="66"/>
        <v>16</v>
      </c>
      <c r="X126" s="6">
        <v>0</v>
      </c>
      <c r="Y126" s="6">
        <v>0</v>
      </c>
      <c r="Z126" s="6">
        <v>-37778.184888888878</v>
      </c>
      <c r="AA126" s="6">
        <v>-37778.184888888878</v>
      </c>
      <c r="AB126">
        <v>0</v>
      </c>
      <c r="AC126">
        <v>0</v>
      </c>
      <c r="AD126" s="7">
        <v>6532000</v>
      </c>
      <c r="AE126" s="13">
        <v>2.2879999999999998E-2</v>
      </c>
      <c r="AF126" s="8">
        <v>1.35E-2</v>
      </c>
      <c r="AG126" s="6">
        <v>0</v>
      </c>
      <c r="AH126" s="6">
        <v>-22290.45</v>
      </c>
      <c r="AI126" s="9">
        <v>-60068.634888888875</v>
      </c>
      <c r="AJ126" t="s">
        <v>6</v>
      </c>
      <c r="AK126">
        <f t="shared" si="96"/>
        <v>1.3779999999999999</v>
      </c>
      <c r="AL126" s="8">
        <f t="shared" si="97"/>
        <v>2.3779999999999999E-2</v>
      </c>
      <c r="AM126" s="35">
        <f t="shared" si="98"/>
        <v>3.7799999999999986E-3</v>
      </c>
      <c r="AN126" s="4">
        <f t="shared" si="99"/>
        <v>3.7799999999999986E-3</v>
      </c>
      <c r="AO126" s="45">
        <f t="shared" si="100"/>
        <v>-10674.540712328766</v>
      </c>
      <c r="AP126" s="45">
        <f t="shared" si="67"/>
        <v>-10416.839890410958</v>
      </c>
      <c r="AQ126" s="45">
        <f t="shared" si="101"/>
        <v>-4947.8557808219166</v>
      </c>
      <c r="AR126" s="31">
        <v>44740</v>
      </c>
      <c r="AS126" s="32">
        <v>-0.21099999999999999</v>
      </c>
      <c r="AW126" s="10"/>
      <c r="BX126" s="1"/>
      <c r="CF126" s="11"/>
      <c r="CG126" s="11"/>
    </row>
    <row r="127" spans="1:85" ht="15" customHeight="1" x14ac:dyDescent="0.25">
      <c r="A127">
        <v>17948</v>
      </c>
      <c r="B127" t="s">
        <v>580</v>
      </c>
      <c r="C127" t="s">
        <v>581</v>
      </c>
      <c r="D127">
        <v>11782</v>
      </c>
      <c r="E127" t="s">
        <v>2</v>
      </c>
      <c r="F127" t="s">
        <v>3</v>
      </c>
      <c r="G127" t="s">
        <v>4</v>
      </c>
      <c r="H127" t="s">
        <v>95</v>
      </c>
      <c r="I127" s="1">
        <v>44729</v>
      </c>
      <c r="J127" s="1">
        <v>44733</v>
      </c>
      <c r="K127" s="1">
        <v>45098</v>
      </c>
      <c r="L127" s="1">
        <v>45098</v>
      </c>
      <c r="M127" s="2">
        <v>2167425</v>
      </c>
      <c r="N127" s="39">
        <f t="shared" si="64"/>
        <v>44926</v>
      </c>
      <c r="O127" s="12" t="s">
        <v>7</v>
      </c>
      <c r="P127" t="s">
        <v>8</v>
      </c>
      <c r="Q127" s="4"/>
      <c r="R127" s="1">
        <v>44755</v>
      </c>
      <c r="S127" s="1">
        <v>44757</v>
      </c>
      <c r="T127" s="1">
        <v>44851</v>
      </c>
      <c r="U127" s="1">
        <v>44851</v>
      </c>
      <c r="V127" s="5">
        <f t="shared" si="65"/>
        <v>0.47123287671232877</v>
      </c>
      <c r="W127">
        <f t="shared" si="66"/>
        <v>172</v>
      </c>
      <c r="X127" s="6">
        <v>0</v>
      </c>
      <c r="Y127" s="6">
        <v>0</v>
      </c>
      <c r="Z127" s="6">
        <v>0</v>
      </c>
      <c r="AA127" s="6">
        <v>0</v>
      </c>
      <c r="AB127">
        <v>0</v>
      </c>
      <c r="AC127">
        <v>0</v>
      </c>
      <c r="AD127" s="7">
        <v>2278800</v>
      </c>
      <c r="AE127" s="13">
        <v>0</v>
      </c>
      <c r="AF127" s="8">
        <v>0</v>
      </c>
      <c r="AG127" s="6">
        <v>0</v>
      </c>
      <c r="AH127" s="6">
        <v>0</v>
      </c>
      <c r="AI127" s="9">
        <v>0</v>
      </c>
      <c r="AJ127" t="s">
        <v>6</v>
      </c>
      <c r="AK127">
        <f t="shared" si="96"/>
        <v>-0.16900000000000001</v>
      </c>
      <c r="AL127" s="8">
        <f t="shared" si="97"/>
        <v>8.3099999999999997E-3</v>
      </c>
      <c r="AM127" s="35">
        <f t="shared" si="98"/>
        <v>-1.1690000000000001E-2</v>
      </c>
      <c r="AN127" s="4">
        <f t="shared" si="99"/>
        <v>-1.1690000000000001E-2</v>
      </c>
      <c r="AO127" s="45">
        <f t="shared" si="100"/>
        <v>-8923.6559342465753</v>
      </c>
      <c r="AP127" s="45">
        <f t="shared" si="67"/>
        <v>0</v>
      </c>
      <c r="AQ127" s="45">
        <f t="shared" si="101"/>
        <v>12553.253654794522</v>
      </c>
      <c r="AR127" s="31">
        <v>44741</v>
      </c>
      <c r="AS127" s="32">
        <v>-0.191</v>
      </c>
      <c r="AW127" s="10"/>
      <c r="BX127" s="1"/>
      <c r="CF127" s="11"/>
      <c r="CG127" s="11"/>
    </row>
    <row r="128" spans="1:85" ht="15" customHeight="1" x14ac:dyDescent="0.25">
      <c r="A128">
        <v>17946</v>
      </c>
      <c r="B128" t="s">
        <v>580</v>
      </c>
      <c r="C128" t="s">
        <v>581</v>
      </c>
      <c r="D128">
        <v>11782</v>
      </c>
      <c r="E128" t="s">
        <v>2</v>
      </c>
      <c r="F128" t="s">
        <v>3</v>
      </c>
      <c r="G128" t="s">
        <v>4</v>
      </c>
      <c r="H128" t="s">
        <v>95</v>
      </c>
      <c r="I128" s="1">
        <v>44847</v>
      </c>
      <c r="J128" s="1">
        <v>44851</v>
      </c>
      <c r="K128" s="1">
        <v>44942</v>
      </c>
      <c r="L128" s="1">
        <v>44942</v>
      </c>
      <c r="M128" s="2">
        <v>2241675</v>
      </c>
      <c r="N128" s="39">
        <f t="shared" si="64"/>
        <v>44926</v>
      </c>
      <c r="O128" s="12" t="s">
        <v>7</v>
      </c>
      <c r="P128" t="s">
        <v>8</v>
      </c>
      <c r="Q128" s="4">
        <v>1.35E-2</v>
      </c>
      <c r="R128" s="1">
        <v>44938</v>
      </c>
      <c r="S128" s="1">
        <v>44942</v>
      </c>
      <c r="T128" s="1">
        <v>45033</v>
      </c>
      <c r="U128" s="1">
        <v>45033</v>
      </c>
      <c r="V128" s="5">
        <f t="shared" si="65"/>
        <v>4.3835616438356165E-2</v>
      </c>
      <c r="W128">
        <f t="shared" si="66"/>
        <v>16</v>
      </c>
      <c r="X128" s="6">
        <v>0</v>
      </c>
      <c r="Y128" s="6">
        <v>0</v>
      </c>
      <c r="Z128" s="6">
        <v>-12750.137399999998</v>
      </c>
      <c r="AA128" s="6">
        <v>-12750.137399999998</v>
      </c>
      <c r="AB128">
        <v>0</v>
      </c>
      <c r="AC128">
        <v>0</v>
      </c>
      <c r="AD128" s="7">
        <v>2204550</v>
      </c>
      <c r="AE128" s="13">
        <v>2.2879999999999998E-2</v>
      </c>
      <c r="AF128" s="8">
        <v>1.35E-2</v>
      </c>
      <c r="AG128" s="6">
        <v>0</v>
      </c>
      <c r="AH128" s="6">
        <v>-7523.0268749999996</v>
      </c>
      <c r="AI128" s="9">
        <v>-20273.164274999996</v>
      </c>
      <c r="AJ128" t="s">
        <v>6</v>
      </c>
      <c r="AK128">
        <f t="shared" si="96"/>
        <v>1.3779999999999999</v>
      </c>
      <c r="AL128" s="8">
        <f t="shared" si="97"/>
        <v>2.3779999999999999E-2</v>
      </c>
      <c r="AM128" s="35">
        <f t="shared" si="98"/>
        <v>3.7799999999999986E-3</v>
      </c>
      <c r="AN128" s="4">
        <f t="shared" si="99"/>
        <v>3.7799999999999986E-3</v>
      </c>
      <c r="AO128" s="45">
        <f t="shared" si="100"/>
        <v>-3602.6574904109589</v>
      </c>
      <c r="AP128" s="45">
        <f t="shared" si="67"/>
        <v>-3515.6834630136987</v>
      </c>
      <c r="AQ128" s="45">
        <f t="shared" si="101"/>
        <v>-1669.9013260273971</v>
      </c>
      <c r="AR128" s="31">
        <v>44742</v>
      </c>
      <c r="AS128" s="32">
        <v>-0.19500000000000001</v>
      </c>
      <c r="AW128" s="10"/>
      <c r="BX128" s="1"/>
      <c r="CF128" s="11"/>
      <c r="CG128" s="11"/>
    </row>
    <row r="129" spans="1:85" ht="15" customHeight="1" x14ac:dyDescent="0.25">
      <c r="A129">
        <v>18243</v>
      </c>
      <c r="B129" t="s">
        <v>582</v>
      </c>
      <c r="C129" t="s">
        <v>583</v>
      </c>
      <c r="D129">
        <v>11783</v>
      </c>
      <c r="E129" t="s">
        <v>2</v>
      </c>
      <c r="F129" t="s">
        <v>3</v>
      </c>
      <c r="G129" t="s">
        <v>4</v>
      </c>
      <c r="H129" t="s">
        <v>95</v>
      </c>
      <c r="I129" s="1">
        <v>44729</v>
      </c>
      <c r="J129" s="1">
        <v>44733</v>
      </c>
      <c r="K129" s="1">
        <v>45098</v>
      </c>
      <c r="L129" s="1">
        <v>45098</v>
      </c>
      <c r="M129" s="2">
        <v>9633000</v>
      </c>
      <c r="N129" s="39">
        <f t="shared" si="64"/>
        <v>44926</v>
      </c>
      <c r="O129" t="s">
        <v>7</v>
      </c>
      <c r="P129" t="s">
        <v>8</v>
      </c>
      <c r="Q129" s="4"/>
      <c r="R129" s="1">
        <v>44755</v>
      </c>
      <c r="S129" s="1">
        <v>44757</v>
      </c>
      <c r="T129" s="1">
        <v>44851</v>
      </c>
      <c r="U129" s="1">
        <v>44851</v>
      </c>
      <c r="V129" s="5">
        <f t="shared" si="65"/>
        <v>0.47123287671232877</v>
      </c>
      <c r="W129">
        <f t="shared" si="66"/>
        <v>172</v>
      </c>
      <c r="X129" s="6">
        <v>0</v>
      </c>
      <c r="Y129" s="6">
        <v>0</v>
      </c>
      <c r="Z129" s="6">
        <v>0</v>
      </c>
      <c r="AA129" s="6">
        <v>0</v>
      </c>
      <c r="AB129">
        <v>0</v>
      </c>
      <c r="AC129">
        <v>0</v>
      </c>
      <c r="AD129" s="7">
        <v>10128000</v>
      </c>
      <c r="AE129" s="13">
        <v>0</v>
      </c>
      <c r="AF129" s="8">
        <v>0</v>
      </c>
      <c r="AG129" s="6">
        <v>0</v>
      </c>
      <c r="AH129" s="6">
        <v>0</v>
      </c>
      <c r="AI129" s="9">
        <v>0</v>
      </c>
      <c r="AJ129" t="s">
        <v>6</v>
      </c>
      <c r="AK129">
        <f t="shared" si="96"/>
        <v>-0.16900000000000001</v>
      </c>
      <c r="AL129" s="8">
        <f t="shared" si="97"/>
        <v>8.3099999999999997E-3</v>
      </c>
      <c r="AM129" s="35">
        <f t="shared" si="98"/>
        <v>-1.1690000000000001E-2</v>
      </c>
      <c r="AN129" s="4">
        <f t="shared" si="99"/>
        <v>-1.1690000000000001E-2</v>
      </c>
      <c r="AO129" s="45">
        <f t="shared" si="100"/>
        <v>-39660.693041095888</v>
      </c>
      <c r="AP129" s="45">
        <f t="shared" si="67"/>
        <v>0</v>
      </c>
      <c r="AQ129" s="45">
        <f t="shared" si="101"/>
        <v>55792.238465753428</v>
      </c>
      <c r="AR129" s="31">
        <v>44743</v>
      </c>
      <c r="AS129" s="32">
        <v>-0.17599999999999999</v>
      </c>
      <c r="AW129" s="10"/>
      <c r="BX129" s="1"/>
      <c r="CF129" s="11"/>
      <c r="CG129" s="11"/>
    </row>
    <row r="130" spans="1:85" ht="15" customHeight="1" x14ac:dyDescent="0.25">
      <c r="A130">
        <v>18241</v>
      </c>
      <c r="B130" t="s">
        <v>582</v>
      </c>
      <c r="C130" t="s">
        <v>583</v>
      </c>
      <c r="D130">
        <v>11783</v>
      </c>
      <c r="E130" t="s">
        <v>2</v>
      </c>
      <c r="F130" t="s">
        <v>3</v>
      </c>
      <c r="G130" t="s">
        <v>4</v>
      </c>
      <c r="H130" t="s">
        <v>95</v>
      </c>
      <c r="I130" s="1">
        <v>44847</v>
      </c>
      <c r="J130" s="1">
        <v>44851</v>
      </c>
      <c r="K130" s="1">
        <v>44942</v>
      </c>
      <c r="L130" s="1">
        <v>44942</v>
      </c>
      <c r="M130" s="2">
        <v>9963000</v>
      </c>
      <c r="N130" s="39">
        <f t="shared" si="64"/>
        <v>44926</v>
      </c>
      <c r="O130" t="s">
        <v>7</v>
      </c>
      <c r="P130" t="s">
        <v>8</v>
      </c>
      <c r="Q130" s="4">
        <v>1.35E-2</v>
      </c>
      <c r="R130" s="1">
        <v>44938</v>
      </c>
      <c r="S130" s="1">
        <v>44942</v>
      </c>
      <c r="T130" s="1">
        <v>45033</v>
      </c>
      <c r="U130" s="1">
        <v>45033</v>
      </c>
      <c r="V130" s="5">
        <f t="shared" si="65"/>
        <v>4.3835616438356165E-2</v>
      </c>
      <c r="W130">
        <f t="shared" si="66"/>
        <v>16</v>
      </c>
      <c r="X130" s="6">
        <v>0</v>
      </c>
      <c r="Y130" s="6">
        <v>0</v>
      </c>
      <c r="Z130" s="6">
        <v>-56667.277333333324</v>
      </c>
      <c r="AA130" s="6">
        <v>-56667.277333333324</v>
      </c>
      <c r="AB130">
        <v>0</v>
      </c>
      <c r="AC130">
        <v>0</v>
      </c>
      <c r="AD130" s="7">
        <v>9798000</v>
      </c>
      <c r="AE130" s="13">
        <v>2.2879999999999998E-2</v>
      </c>
      <c r="AF130" s="8">
        <v>1.35E-2</v>
      </c>
      <c r="AG130" s="6">
        <v>0</v>
      </c>
      <c r="AH130" s="6">
        <v>-33435.674999999996</v>
      </c>
      <c r="AI130" s="9">
        <v>-90102.95233333332</v>
      </c>
      <c r="AJ130" t="s">
        <v>6</v>
      </c>
      <c r="AK130">
        <f t="shared" si="96"/>
        <v>1.3779999999999999</v>
      </c>
      <c r="AL130" s="8">
        <f t="shared" si="97"/>
        <v>2.3779999999999999E-2</v>
      </c>
      <c r="AM130" s="35">
        <f t="shared" si="98"/>
        <v>3.7799999999999986E-3</v>
      </c>
      <c r="AN130" s="4">
        <f t="shared" si="99"/>
        <v>3.7799999999999986E-3</v>
      </c>
      <c r="AO130" s="45">
        <f t="shared" si="100"/>
        <v>-16011.811068493151</v>
      </c>
      <c r="AP130" s="45">
        <f t="shared" si="67"/>
        <v>-15625.259835616436</v>
      </c>
      <c r="AQ130" s="45">
        <f t="shared" si="101"/>
        <v>-7421.7836712328753</v>
      </c>
      <c r="AR130" s="31">
        <v>44746</v>
      </c>
      <c r="AS130" s="32">
        <v>-0.16500000000000001</v>
      </c>
      <c r="AW130" s="10"/>
      <c r="BX130" s="1"/>
      <c r="CF130" s="11"/>
      <c r="CG130" s="11"/>
    </row>
    <row r="131" spans="1:85" ht="15" customHeight="1" x14ac:dyDescent="0.25">
      <c r="A131">
        <v>18361</v>
      </c>
      <c r="B131" t="s">
        <v>584</v>
      </c>
      <c r="C131" t="s">
        <v>585</v>
      </c>
      <c r="D131">
        <v>11784</v>
      </c>
      <c r="E131" t="s">
        <v>2</v>
      </c>
      <c r="F131" t="s">
        <v>3</v>
      </c>
      <c r="G131" t="s">
        <v>4</v>
      </c>
      <c r="H131" t="s">
        <v>95</v>
      </c>
      <c r="I131" s="1">
        <v>44729</v>
      </c>
      <c r="J131" s="1">
        <v>44733</v>
      </c>
      <c r="K131" s="1">
        <v>45098</v>
      </c>
      <c r="L131" s="1">
        <v>45098</v>
      </c>
      <c r="M131" s="2">
        <v>5217875</v>
      </c>
      <c r="N131" s="39">
        <f t="shared" ref="N131:N194" si="102">$B$1</f>
        <v>44926</v>
      </c>
      <c r="O131" t="s">
        <v>7</v>
      </c>
      <c r="P131" t="s">
        <v>8</v>
      </c>
      <c r="Q131" s="4"/>
      <c r="R131" s="1">
        <v>44755</v>
      </c>
      <c r="S131" s="1">
        <v>44757</v>
      </c>
      <c r="T131" s="1">
        <v>44851</v>
      </c>
      <c r="U131" s="1">
        <v>44851</v>
      </c>
      <c r="V131" s="5">
        <f t="shared" ref="V131:V194" si="103">W131/365</f>
        <v>0.47123287671232877</v>
      </c>
      <c r="W131">
        <f t="shared" ref="W131:W194" si="104">L131-N131</f>
        <v>172</v>
      </c>
      <c r="X131" s="6">
        <v>0</v>
      </c>
      <c r="Y131" s="6">
        <v>0</v>
      </c>
      <c r="Z131" s="6">
        <v>0</v>
      </c>
      <c r="AA131" s="6">
        <v>0</v>
      </c>
      <c r="AB131">
        <v>0</v>
      </c>
      <c r="AC131">
        <v>0</v>
      </c>
      <c r="AD131" s="7">
        <v>5486000</v>
      </c>
      <c r="AE131" s="13">
        <v>0</v>
      </c>
      <c r="AF131" s="8">
        <v>0</v>
      </c>
      <c r="AG131" s="6">
        <v>0</v>
      </c>
      <c r="AH131" s="6">
        <v>0</v>
      </c>
      <c r="AI131" s="9">
        <v>0</v>
      </c>
      <c r="AJ131" t="s">
        <v>6</v>
      </c>
      <c r="AK131">
        <f t="shared" si="96"/>
        <v>-0.16900000000000001</v>
      </c>
      <c r="AL131" s="8">
        <f t="shared" si="97"/>
        <v>8.3099999999999997E-3</v>
      </c>
      <c r="AM131" s="35">
        <f t="shared" si="98"/>
        <v>-1.1690000000000001E-2</v>
      </c>
      <c r="AN131" s="4">
        <f t="shared" si="99"/>
        <v>-1.1690000000000001E-2</v>
      </c>
      <c r="AO131" s="45">
        <f t="shared" si="100"/>
        <v>-21482.875397260272</v>
      </c>
      <c r="AP131" s="45">
        <f t="shared" ref="AP131:AP194" si="105">-(((AE131+AF131)*AD131*V131))</f>
        <v>0</v>
      </c>
      <c r="AQ131" s="45">
        <f t="shared" si="101"/>
        <v>30220.795835616442</v>
      </c>
      <c r="AR131" s="31">
        <v>44747</v>
      </c>
      <c r="AS131" s="32">
        <v>-0.14499999999999999</v>
      </c>
      <c r="AW131" s="10"/>
      <c r="BX131" s="1"/>
      <c r="CF131" s="11"/>
      <c r="CG131" s="11"/>
    </row>
    <row r="132" spans="1:85" ht="15" customHeight="1" x14ac:dyDescent="0.25">
      <c r="A132">
        <v>18359</v>
      </c>
      <c r="B132" t="s">
        <v>584</v>
      </c>
      <c r="C132" t="s">
        <v>585</v>
      </c>
      <c r="D132">
        <v>11784</v>
      </c>
      <c r="E132" t="s">
        <v>2</v>
      </c>
      <c r="F132" t="s">
        <v>3</v>
      </c>
      <c r="G132" t="s">
        <v>4</v>
      </c>
      <c r="H132" t="s">
        <v>95</v>
      </c>
      <c r="I132" s="1">
        <v>44847</v>
      </c>
      <c r="J132" s="1">
        <v>44851</v>
      </c>
      <c r="K132" s="1">
        <v>44942</v>
      </c>
      <c r="L132" s="1">
        <v>44942</v>
      </c>
      <c r="M132" s="2">
        <v>5396625</v>
      </c>
      <c r="N132" s="39">
        <f t="shared" si="102"/>
        <v>44926</v>
      </c>
      <c r="O132" t="s">
        <v>7</v>
      </c>
      <c r="P132" t="s">
        <v>8</v>
      </c>
      <c r="Q132" s="4">
        <v>1.35E-2</v>
      </c>
      <c r="R132" s="1">
        <v>44938</v>
      </c>
      <c r="S132" s="1">
        <v>44942</v>
      </c>
      <c r="T132" s="1">
        <v>45033</v>
      </c>
      <c r="U132" s="1">
        <v>45033</v>
      </c>
      <c r="V132" s="5">
        <f t="shared" si="103"/>
        <v>4.3835616438356165E-2</v>
      </c>
      <c r="W132">
        <f t="shared" si="104"/>
        <v>16</v>
      </c>
      <c r="X132" s="6">
        <v>0</v>
      </c>
      <c r="Y132" s="6">
        <v>0</v>
      </c>
      <c r="Z132" s="6">
        <v>-30694.775222222219</v>
      </c>
      <c r="AA132" s="6">
        <v>-30694.775222222219</v>
      </c>
      <c r="AB132">
        <v>0</v>
      </c>
      <c r="AC132">
        <v>0</v>
      </c>
      <c r="AD132" s="7">
        <v>5307250</v>
      </c>
      <c r="AE132" s="13">
        <v>2.2879999999999998E-2</v>
      </c>
      <c r="AF132" s="8">
        <v>1.35E-2</v>
      </c>
      <c r="AG132" s="6">
        <v>0</v>
      </c>
      <c r="AH132" s="6">
        <v>-18110.990624999999</v>
      </c>
      <c r="AI132" s="9">
        <v>-48805.765847222217</v>
      </c>
      <c r="AJ132" t="s">
        <v>6</v>
      </c>
      <c r="AK132">
        <f t="shared" si="96"/>
        <v>1.3779999999999999</v>
      </c>
      <c r="AL132" s="8">
        <f t="shared" si="97"/>
        <v>2.3779999999999999E-2</v>
      </c>
      <c r="AM132" s="35">
        <f t="shared" si="98"/>
        <v>3.7799999999999986E-3</v>
      </c>
      <c r="AN132" s="4">
        <f t="shared" si="99"/>
        <v>3.7799999999999986E-3</v>
      </c>
      <c r="AO132" s="45">
        <f t="shared" si="100"/>
        <v>-8673.0643287671228</v>
      </c>
      <c r="AP132" s="45">
        <f t="shared" si="105"/>
        <v>-8463.6824109589033</v>
      </c>
      <c r="AQ132" s="45">
        <f t="shared" si="101"/>
        <v>-4020.1328219178076</v>
      </c>
      <c r="AR132" s="31">
        <v>44748</v>
      </c>
      <c r="AS132" s="32">
        <v>-0.152</v>
      </c>
      <c r="AW132" s="10"/>
      <c r="BX132" s="1"/>
      <c r="CF132" s="11"/>
      <c r="CG132" s="11"/>
    </row>
    <row r="133" spans="1:85" s="46" customFormat="1" ht="15" customHeight="1" x14ac:dyDescent="0.25">
      <c r="A133" s="46">
        <v>18420</v>
      </c>
      <c r="B133" s="46" t="s">
        <v>586</v>
      </c>
      <c r="C133" s="46" t="s">
        <v>587</v>
      </c>
      <c r="D133" s="46">
        <v>11785</v>
      </c>
      <c r="E133" s="46" t="s">
        <v>2</v>
      </c>
      <c r="F133" s="46" t="s">
        <v>3</v>
      </c>
      <c r="G133" s="46" t="s">
        <v>4</v>
      </c>
      <c r="H133" s="46" t="s">
        <v>95</v>
      </c>
      <c r="I133" s="47">
        <v>44729</v>
      </c>
      <c r="J133" s="47">
        <v>44733</v>
      </c>
      <c r="K133" s="47">
        <v>45098</v>
      </c>
      <c r="L133" s="47">
        <v>45098</v>
      </c>
      <c r="M133" s="48">
        <v>7224750</v>
      </c>
      <c r="N133" s="49">
        <f t="shared" si="102"/>
        <v>44926</v>
      </c>
      <c r="O133" s="46" t="s">
        <v>7</v>
      </c>
      <c r="P133" s="46" t="s">
        <v>8</v>
      </c>
      <c r="Q133" s="50"/>
      <c r="R133" s="47">
        <v>44755</v>
      </c>
      <c r="S133" s="47">
        <v>44757</v>
      </c>
      <c r="T133" s="47">
        <v>44851</v>
      </c>
      <c r="U133" s="47">
        <v>44851</v>
      </c>
      <c r="V133" s="51">
        <f t="shared" si="103"/>
        <v>0.47123287671232877</v>
      </c>
      <c r="W133" s="46">
        <f t="shared" si="104"/>
        <v>172</v>
      </c>
      <c r="X133" s="52">
        <v>0</v>
      </c>
      <c r="Y133" s="52">
        <v>0</v>
      </c>
      <c r="Z133" s="52">
        <v>0</v>
      </c>
      <c r="AA133" s="52">
        <v>0</v>
      </c>
      <c r="AB133" s="46">
        <v>0</v>
      </c>
      <c r="AC133" s="46">
        <v>0</v>
      </c>
      <c r="AD133" s="53">
        <v>7596000</v>
      </c>
      <c r="AE133" s="54">
        <v>0</v>
      </c>
      <c r="AF133" s="55">
        <v>0</v>
      </c>
      <c r="AG133" s="52">
        <v>0</v>
      </c>
      <c r="AH133" s="52">
        <v>0</v>
      </c>
      <c r="AI133" s="56">
        <v>0</v>
      </c>
      <c r="AJ133" s="46" t="s">
        <v>6</v>
      </c>
      <c r="AK133" s="46">
        <f t="shared" si="96"/>
        <v>-0.16900000000000001</v>
      </c>
      <c r="AL133" s="55">
        <f t="shared" si="97"/>
        <v>8.3099999999999997E-3</v>
      </c>
      <c r="AM133" s="57">
        <f t="shared" si="98"/>
        <v>-1.1690000000000001E-2</v>
      </c>
      <c r="AN133" s="50">
        <f t="shared" si="99"/>
        <v>-1.1690000000000001E-2</v>
      </c>
      <c r="AO133" s="58">
        <f t="shared" si="100"/>
        <v>-29745.519780821916</v>
      </c>
      <c r="AP133" s="58">
        <f>-(((AE133+AF133)*AD133*V133))</f>
        <v>0</v>
      </c>
      <c r="AQ133" s="58">
        <f t="shared" si="101"/>
        <v>41844.178849315074</v>
      </c>
      <c r="AR133" s="47">
        <v>44749</v>
      </c>
      <c r="AS133" s="59">
        <v>-0.14099999999999999</v>
      </c>
      <c r="AW133" s="60"/>
      <c r="BX133" s="47"/>
      <c r="CF133" s="61"/>
      <c r="CG133" s="61"/>
    </row>
    <row r="134" spans="1:85" ht="15" customHeight="1" x14ac:dyDescent="0.25">
      <c r="A134">
        <v>18418</v>
      </c>
      <c r="B134" t="s">
        <v>586</v>
      </c>
      <c r="C134" t="s">
        <v>587</v>
      </c>
      <c r="D134">
        <v>11785</v>
      </c>
      <c r="E134" t="s">
        <v>2</v>
      </c>
      <c r="F134" t="s">
        <v>3</v>
      </c>
      <c r="G134" t="s">
        <v>4</v>
      </c>
      <c r="H134" t="s">
        <v>95</v>
      </c>
      <c r="I134" s="1">
        <v>44847</v>
      </c>
      <c r="J134" s="1">
        <v>44851</v>
      </c>
      <c r="K134" s="1">
        <v>44942</v>
      </c>
      <c r="L134" s="1">
        <v>44942</v>
      </c>
      <c r="M134" s="2">
        <v>7472250</v>
      </c>
      <c r="N134" s="39">
        <f t="shared" si="102"/>
        <v>44926</v>
      </c>
      <c r="O134" t="s">
        <v>7</v>
      </c>
      <c r="P134" t="s">
        <v>8</v>
      </c>
      <c r="Q134" s="4">
        <v>1.35E-2</v>
      </c>
      <c r="R134" s="1">
        <v>44938</v>
      </c>
      <c r="S134" s="1">
        <v>44942</v>
      </c>
      <c r="T134" s="1">
        <v>45033</v>
      </c>
      <c r="U134" s="1">
        <v>45033</v>
      </c>
      <c r="V134" s="5">
        <f t="shared" si="103"/>
        <v>4.3835616438356165E-2</v>
      </c>
      <c r="W134">
        <f t="shared" si="104"/>
        <v>16</v>
      </c>
      <c r="X134" s="6">
        <v>0</v>
      </c>
      <c r="Y134" s="6">
        <v>0</v>
      </c>
      <c r="Z134" s="6">
        <v>-42500.457999999999</v>
      </c>
      <c r="AA134" s="6">
        <v>-42500.457999999999</v>
      </c>
      <c r="AB134">
        <v>0</v>
      </c>
      <c r="AC134">
        <v>0</v>
      </c>
      <c r="AD134" s="7">
        <v>7348500</v>
      </c>
      <c r="AE134" s="13">
        <v>2.2879999999999998E-2</v>
      </c>
      <c r="AF134" s="8">
        <v>1.35E-2</v>
      </c>
      <c r="AG134" s="6">
        <v>0</v>
      </c>
      <c r="AH134" s="6">
        <v>-25076.756249999999</v>
      </c>
      <c r="AI134" s="9">
        <v>-67577.21424999999</v>
      </c>
      <c r="AJ134" t="s">
        <v>6</v>
      </c>
      <c r="AK134">
        <f t="shared" si="96"/>
        <v>1.3779999999999999</v>
      </c>
      <c r="AL134" s="8">
        <f t="shared" si="97"/>
        <v>2.3779999999999999E-2</v>
      </c>
      <c r="AM134" s="35">
        <f t="shared" si="98"/>
        <v>3.7799999999999986E-3</v>
      </c>
      <c r="AN134" s="4">
        <f t="shared" si="99"/>
        <v>3.7799999999999986E-3</v>
      </c>
      <c r="AO134" s="45">
        <f t="shared" si="100"/>
        <v>-12008.858301369864</v>
      </c>
      <c r="AP134" s="45">
        <f t="shared" si="105"/>
        <v>-11718.944876712329</v>
      </c>
      <c r="AQ134" s="45">
        <f t="shared" si="101"/>
        <v>-5566.3377534246565</v>
      </c>
      <c r="AR134" s="31">
        <v>44750</v>
      </c>
      <c r="AS134" s="32">
        <v>-8.6999999999999994E-2</v>
      </c>
      <c r="AW134" s="10"/>
      <c r="BX134" s="1"/>
      <c r="CF134" s="11"/>
      <c r="CG134" s="11"/>
    </row>
    <row r="135" spans="1:85" ht="15" customHeight="1" x14ac:dyDescent="0.25">
      <c r="A135">
        <v>19348</v>
      </c>
      <c r="B135" t="s">
        <v>588</v>
      </c>
      <c r="C135" t="s">
        <v>589</v>
      </c>
      <c r="D135">
        <v>11786</v>
      </c>
      <c r="E135" t="s">
        <v>2</v>
      </c>
      <c r="F135" t="s">
        <v>3</v>
      </c>
      <c r="G135" t="s">
        <v>4</v>
      </c>
      <c r="H135" t="s">
        <v>590</v>
      </c>
      <c r="I135" s="1">
        <v>44923</v>
      </c>
      <c r="J135" s="1">
        <v>44925</v>
      </c>
      <c r="K135" s="1">
        <v>45016</v>
      </c>
      <c r="L135" s="1">
        <v>45016</v>
      </c>
      <c r="M135" s="2">
        <v>6892307.6600000001</v>
      </c>
      <c r="N135" s="39">
        <f t="shared" si="102"/>
        <v>44926</v>
      </c>
      <c r="O135" t="s">
        <v>7</v>
      </c>
      <c r="P135" t="s">
        <v>8</v>
      </c>
      <c r="Q135" s="4">
        <v>9.7000000000000003E-3</v>
      </c>
      <c r="R135" s="1">
        <v>44923</v>
      </c>
      <c r="S135" s="1">
        <v>44925</v>
      </c>
      <c r="T135" s="1">
        <v>45016</v>
      </c>
      <c r="U135" s="1">
        <v>45016</v>
      </c>
      <c r="V135" s="5">
        <f t="shared" si="103"/>
        <v>0.24657534246575341</v>
      </c>
      <c r="W135">
        <f t="shared" si="104"/>
        <v>90</v>
      </c>
      <c r="X135" s="6">
        <v>0</v>
      </c>
      <c r="Y135" s="6">
        <v>0</v>
      </c>
      <c r="Z135" s="6">
        <v>-38363.733153503323</v>
      </c>
      <c r="AA135" s="6">
        <v>-38363.733153503323</v>
      </c>
      <c r="AB135">
        <v>0</v>
      </c>
      <c r="AC135">
        <v>0</v>
      </c>
      <c r="AD135" s="7">
        <v>6892307.6600000001</v>
      </c>
      <c r="AE135" s="13">
        <v>2.2019999999999998E-2</v>
      </c>
      <c r="AF135" s="8">
        <v>9.7000000000000003E-3</v>
      </c>
      <c r="AG135" s="6">
        <v>0</v>
      </c>
      <c r="AH135" s="6">
        <v>-16899.55547633889</v>
      </c>
      <c r="AI135" s="9">
        <v>-55263.288629842209</v>
      </c>
      <c r="AJ135" t="s">
        <v>6</v>
      </c>
      <c r="AK135">
        <f t="shared" si="96"/>
        <v>2.202</v>
      </c>
      <c r="AL135" s="8">
        <f t="shared" si="97"/>
        <v>3.202E-2</v>
      </c>
      <c r="AM135" s="35">
        <f t="shared" si="98"/>
        <v>1.2019999999999998E-2</v>
      </c>
      <c r="AN135" s="4">
        <f t="shared" si="99"/>
        <v>1.2019999999999998E-2</v>
      </c>
      <c r="AO135" s="45">
        <f t="shared" si="100"/>
        <v>-70902.018634980821</v>
      </c>
      <c r="AP135" s="45">
        <f t="shared" si="105"/>
        <v>-53907.287418542459</v>
      </c>
      <c r="AQ135" s="45">
        <f t="shared" si="101"/>
        <v>-36912.556202104097</v>
      </c>
      <c r="AR135" s="31">
        <v>44753</v>
      </c>
      <c r="AS135" s="32">
        <v>-7.0000000000000007E-2</v>
      </c>
      <c r="AW135" s="10"/>
      <c r="BX135" s="1"/>
      <c r="CF135" s="11"/>
      <c r="CG135" s="11"/>
    </row>
    <row r="136" spans="1:85" ht="15" customHeight="1" x14ac:dyDescent="0.25">
      <c r="A136">
        <v>19427</v>
      </c>
      <c r="B136" t="s">
        <v>591</v>
      </c>
      <c r="C136" t="s">
        <v>592</v>
      </c>
      <c r="D136">
        <v>11787</v>
      </c>
      <c r="E136" t="s">
        <v>2</v>
      </c>
      <c r="F136" t="s">
        <v>3</v>
      </c>
      <c r="G136" t="s">
        <v>4</v>
      </c>
      <c r="H136" t="s">
        <v>593</v>
      </c>
      <c r="I136" s="1">
        <v>44923</v>
      </c>
      <c r="J136" s="1">
        <v>44925</v>
      </c>
      <c r="K136" s="1">
        <v>45016</v>
      </c>
      <c r="L136" s="1">
        <v>45016</v>
      </c>
      <c r="M136" s="2">
        <v>5950000</v>
      </c>
      <c r="N136" s="39">
        <f t="shared" si="102"/>
        <v>44926</v>
      </c>
      <c r="O136" t="s">
        <v>15</v>
      </c>
      <c r="P136" t="s">
        <v>8</v>
      </c>
      <c r="Q136" s="4">
        <v>9.5999999999999992E-3</v>
      </c>
      <c r="R136" s="1">
        <v>44923</v>
      </c>
      <c r="S136" s="1">
        <v>44925</v>
      </c>
      <c r="T136" s="1">
        <v>45016</v>
      </c>
      <c r="U136" s="1">
        <v>45016</v>
      </c>
      <c r="V136" s="5">
        <f t="shared" si="103"/>
        <v>0.24657534246575341</v>
      </c>
      <c r="W136">
        <f t="shared" si="104"/>
        <v>90</v>
      </c>
      <c r="X136" s="6">
        <v>0</v>
      </c>
      <c r="Y136" s="6">
        <v>0</v>
      </c>
      <c r="Z136" s="6">
        <v>-33118.691666666658</v>
      </c>
      <c r="AA136" s="6">
        <v>-33118.691666666658</v>
      </c>
      <c r="AB136">
        <v>0</v>
      </c>
      <c r="AC136">
        <v>0</v>
      </c>
      <c r="AD136" s="7">
        <v>5950000</v>
      </c>
      <c r="AE136" s="13">
        <v>2.2019999999999998E-2</v>
      </c>
      <c r="AF136" s="8">
        <v>9.5999999999999992E-3</v>
      </c>
      <c r="AG136" s="6">
        <v>0</v>
      </c>
      <c r="AH136" s="6">
        <v>-14438.666666666664</v>
      </c>
      <c r="AI136" s="9">
        <v>-47557.358333333323</v>
      </c>
      <c r="AJ136" t="s">
        <v>6</v>
      </c>
      <c r="AK136">
        <f t="shared" si="96"/>
        <v>2.202</v>
      </c>
      <c r="AL136" s="8">
        <f t="shared" si="97"/>
        <v>3.202E-2</v>
      </c>
      <c r="AM136" s="35">
        <f t="shared" si="98"/>
        <v>1.2019999999999998E-2</v>
      </c>
      <c r="AN136" s="4">
        <f t="shared" si="99"/>
        <v>1.2019999999999998E-2</v>
      </c>
      <c r="AO136" s="45">
        <f t="shared" si="100"/>
        <v>-61061.671232876703</v>
      </c>
      <c r="AP136" s="45">
        <f t="shared" si="105"/>
        <v>-46390.438356164377</v>
      </c>
      <c r="AQ136" s="45">
        <f t="shared" si="101"/>
        <v>-31719.205479452048</v>
      </c>
      <c r="AR136" s="1">
        <v>44754</v>
      </c>
      <c r="AS136" s="33">
        <v>-5.8000000000000003E-2</v>
      </c>
      <c r="AW136" s="10"/>
      <c r="BX136" s="1"/>
      <c r="CF136" s="11"/>
      <c r="CG136" s="11"/>
    </row>
    <row r="137" spans="1:85" ht="15" customHeight="1" x14ac:dyDescent="0.25">
      <c r="A137">
        <v>19546</v>
      </c>
      <c r="B137" t="s">
        <v>594</v>
      </c>
      <c r="C137" t="s">
        <v>595</v>
      </c>
      <c r="D137">
        <v>11788</v>
      </c>
      <c r="E137" t="s">
        <v>2</v>
      </c>
      <c r="F137" t="s">
        <v>3</v>
      </c>
      <c r="G137" t="s">
        <v>4</v>
      </c>
      <c r="H137" t="s">
        <v>196</v>
      </c>
      <c r="I137" s="1">
        <v>44924</v>
      </c>
      <c r="J137" s="1">
        <v>44926</v>
      </c>
      <c r="K137" s="1">
        <v>45016</v>
      </c>
      <c r="L137" s="1">
        <v>45016</v>
      </c>
      <c r="M137" s="2">
        <v>6256250</v>
      </c>
      <c r="N137" s="39">
        <f t="shared" si="102"/>
        <v>44926</v>
      </c>
      <c r="O137" t="s">
        <v>7</v>
      </c>
      <c r="P137" t="s">
        <v>8</v>
      </c>
      <c r="Q137" s="4">
        <v>8.9999999999999993E-3</v>
      </c>
      <c r="R137" s="1">
        <v>44924</v>
      </c>
      <c r="S137" s="1">
        <v>44926</v>
      </c>
      <c r="T137" s="1">
        <v>45016</v>
      </c>
      <c r="U137" s="1">
        <v>45016</v>
      </c>
      <c r="V137" s="5">
        <f t="shared" si="103"/>
        <v>0.24657534246575341</v>
      </c>
      <c r="W137">
        <f t="shared" si="104"/>
        <v>90</v>
      </c>
      <c r="X137" s="6">
        <v>0</v>
      </c>
      <c r="Y137" s="6">
        <v>0</v>
      </c>
      <c r="Z137" s="6">
        <v>-34159.125</v>
      </c>
      <c r="AA137" s="6">
        <v>-34159.125</v>
      </c>
      <c r="AB137">
        <v>0</v>
      </c>
      <c r="AC137">
        <v>0</v>
      </c>
      <c r="AD137" s="7">
        <v>6256250</v>
      </c>
      <c r="AE137" s="13">
        <v>2.1840000000000002E-2</v>
      </c>
      <c r="AF137" s="8">
        <v>8.9999999999999993E-3</v>
      </c>
      <c r="AG137" s="6">
        <v>0</v>
      </c>
      <c r="AH137" s="6">
        <v>-14076.562499999998</v>
      </c>
      <c r="AI137" s="9">
        <v>-48235.6875</v>
      </c>
      <c r="AJ137" t="s">
        <v>6</v>
      </c>
      <c r="AK137">
        <f t="shared" si="96"/>
        <v>2.1840000000000002</v>
      </c>
      <c r="AL137" s="8">
        <f t="shared" si="97"/>
        <v>3.184E-2</v>
      </c>
      <c r="AM137" s="35">
        <f t="shared" si="98"/>
        <v>1.1840000000000002E-2</v>
      </c>
      <c r="AN137" s="4">
        <f t="shared" si="99"/>
        <v>1.1840000000000002E-2</v>
      </c>
      <c r="AO137" s="45">
        <f t="shared" si="100"/>
        <v>-63001.294520547941</v>
      </c>
      <c r="AP137" s="45">
        <f t="shared" si="105"/>
        <v>-47574.92465753424</v>
      </c>
      <c r="AQ137" s="45">
        <f t="shared" si="101"/>
        <v>-32148.554794520547</v>
      </c>
      <c r="AR137" s="31">
        <v>44755</v>
      </c>
      <c r="AS137" s="32">
        <v>-5.1999999999999998E-2</v>
      </c>
      <c r="AW137" s="10"/>
      <c r="BX137" s="1"/>
      <c r="CF137" s="11"/>
      <c r="CG137" s="11"/>
    </row>
    <row r="138" spans="1:85" ht="15" customHeight="1" x14ac:dyDescent="0.25">
      <c r="A138">
        <v>19685</v>
      </c>
      <c r="B138" t="s">
        <v>596</v>
      </c>
      <c r="C138" t="s">
        <v>597</v>
      </c>
      <c r="D138">
        <v>11789</v>
      </c>
      <c r="E138" t="s">
        <v>2</v>
      </c>
      <c r="F138" t="s">
        <v>3</v>
      </c>
      <c r="G138" t="s">
        <v>4</v>
      </c>
      <c r="H138" t="s">
        <v>196</v>
      </c>
      <c r="I138" s="1">
        <v>44924</v>
      </c>
      <c r="J138" s="1">
        <v>44926</v>
      </c>
      <c r="K138" s="1">
        <v>45016</v>
      </c>
      <c r="L138" s="1">
        <v>45016</v>
      </c>
      <c r="M138" s="2">
        <v>8287500</v>
      </c>
      <c r="N138" s="39">
        <f t="shared" si="102"/>
        <v>44926</v>
      </c>
      <c r="O138" t="s">
        <v>7</v>
      </c>
      <c r="P138" t="s">
        <v>8</v>
      </c>
      <c r="Q138" s="4">
        <v>8.9999999999999993E-3</v>
      </c>
      <c r="R138" s="1">
        <v>44924</v>
      </c>
      <c r="S138" s="1">
        <v>44926</v>
      </c>
      <c r="T138" s="1">
        <v>45016</v>
      </c>
      <c r="U138" s="1">
        <v>45016</v>
      </c>
      <c r="V138" s="5">
        <f t="shared" si="103"/>
        <v>0.24657534246575341</v>
      </c>
      <c r="W138">
        <f t="shared" si="104"/>
        <v>90</v>
      </c>
      <c r="X138" s="6">
        <v>0</v>
      </c>
      <c r="Y138" s="6">
        <v>0</v>
      </c>
      <c r="Z138" s="6">
        <v>-45249.750000000007</v>
      </c>
      <c r="AA138" s="6">
        <v>-45249.750000000007</v>
      </c>
      <c r="AB138">
        <v>0</v>
      </c>
      <c r="AC138">
        <v>0</v>
      </c>
      <c r="AD138" s="7">
        <v>8287500</v>
      </c>
      <c r="AE138" s="13">
        <v>2.1840000000000002E-2</v>
      </c>
      <c r="AF138" s="8">
        <v>8.9999999999999993E-3</v>
      </c>
      <c r="AG138" s="6">
        <v>0</v>
      </c>
      <c r="AH138" s="6">
        <v>-18646.875</v>
      </c>
      <c r="AI138" s="9">
        <v>-63896.625000000007</v>
      </c>
      <c r="AJ138" t="s">
        <v>6</v>
      </c>
      <c r="AK138">
        <f t="shared" si="96"/>
        <v>2.1840000000000002</v>
      </c>
      <c r="AL138" s="8">
        <f t="shared" si="97"/>
        <v>3.184E-2</v>
      </c>
      <c r="AM138" s="35">
        <f t="shared" si="98"/>
        <v>1.1840000000000002E-2</v>
      </c>
      <c r="AN138" s="4">
        <f t="shared" si="99"/>
        <v>1.1840000000000002E-2</v>
      </c>
      <c r="AO138" s="45">
        <f t="shared" si="100"/>
        <v>-83456.260273972599</v>
      </c>
      <c r="AP138" s="45">
        <f t="shared" si="105"/>
        <v>-63021.328767123283</v>
      </c>
      <c r="AQ138" s="45">
        <f t="shared" si="101"/>
        <v>-42586.397260273967</v>
      </c>
      <c r="AR138" s="31">
        <v>44756</v>
      </c>
      <c r="AS138" s="32">
        <v>2E-3</v>
      </c>
      <c r="AW138" s="10"/>
      <c r="BX138" s="1"/>
      <c r="CF138" s="11"/>
      <c r="CG138" s="11"/>
    </row>
    <row r="139" spans="1:85" ht="15" customHeight="1" x14ac:dyDescent="0.25">
      <c r="A139">
        <v>50493</v>
      </c>
      <c r="B139" t="s">
        <v>600</v>
      </c>
      <c r="C139" t="s">
        <v>601</v>
      </c>
      <c r="D139">
        <v>11791</v>
      </c>
      <c r="E139" t="s">
        <v>127</v>
      </c>
      <c r="F139" t="s">
        <v>3</v>
      </c>
      <c r="G139" t="s">
        <v>4</v>
      </c>
      <c r="H139" t="s">
        <v>443</v>
      </c>
      <c r="I139" s="1"/>
      <c r="J139" s="1">
        <v>44925</v>
      </c>
      <c r="K139" s="1">
        <v>44956</v>
      </c>
      <c r="L139" s="1">
        <v>44956</v>
      </c>
      <c r="M139" s="2">
        <v>7696255.0800000001</v>
      </c>
      <c r="N139" s="39">
        <f t="shared" si="102"/>
        <v>44926</v>
      </c>
      <c r="O139">
        <v>2.0299999999999999E-2</v>
      </c>
      <c r="P139" t="s">
        <v>8</v>
      </c>
      <c r="Q139" s="4"/>
      <c r="R139" s="1">
        <v>44956</v>
      </c>
      <c r="S139" s="1">
        <v>44925</v>
      </c>
      <c r="T139" s="1">
        <v>44956</v>
      </c>
      <c r="U139" s="1">
        <v>44956</v>
      </c>
      <c r="V139" s="5">
        <f t="shared" si="103"/>
        <v>8.2191780821917804E-2</v>
      </c>
      <c r="W139">
        <f t="shared" si="104"/>
        <v>30</v>
      </c>
      <c r="X139" s="6">
        <v>0</v>
      </c>
      <c r="Y139" s="6">
        <v>0</v>
      </c>
      <c r="Z139" s="6">
        <v>-13453.481449566665</v>
      </c>
      <c r="AA139" s="6">
        <v>-13453.481449566665</v>
      </c>
      <c r="AB139">
        <v>0</v>
      </c>
      <c r="AC139">
        <v>0</v>
      </c>
      <c r="AD139" s="7">
        <v>7696255.0800000001</v>
      </c>
      <c r="AE139" s="13">
        <v>2.0299999999999999E-2</v>
      </c>
      <c r="AF139" s="8">
        <v>0</v>
      </c>
      <c r="AG139" s="6">
        <v>0</v>
      </c>
      <c r="AH139" s="6">
        <v>0</v>
      </c>
      <c r="AI139" s="9">
        <v>-13453.481449566665</v>
      </c>
      <c r="AJ139" t="s">
        <v>6</v>
      </c>
      <c r="AO139" s="9">
        <f>AP139</f>
        <v>-12841.148886904108</v>
      </c>
      <c r="AP139" s="2">
        <f t="shared" si="105"/>
        <v>-12841.148886904108</v>
      </c>
      <c r="AQ139" s="9">
        <f>AP139</f>
        <v>-12841.148886904108</v>
      </c>
      <c r="AR139" s="1">
        <v>44757</v>
      </c>
      <c r="AS139" s="33">
        <v>7.1999999999999995E-2</v>
      </c>
      <c r="AW139" s="10"/>
      <c r="BX139" s="1"/>
      <c r="CF139" s="11"/>
      <c r="CG139" s="11"/>
    </row>
    <row r="140" spans="1:85" ht="15" customHeight="1" x14ac:dyDescent="0.25">
      <c r="A140">
        <v>17340</v>
      </c>
      <c r="B140" t="s">
        <v>606</v>
      </c>
      <c r="C140" t="s">
        <v>607</v>
      </c>
      <c r="D140">
        <v>11794</v>
      </c>
      <c r="E140" t="s">
        <v>2</v>
      </c>
      <c r="F140" t="s">
        <v>3</v>
      </c>
      <c r="G140" t="s">
        <v>4</v>
      </c>
      <c r="H140" t="s">
        <v>608</v>
      </c>
      <c r="I140" s="1">
        <v>44924</v>
      </c>
      <c r="J140" s="1">
        <v>44926</v>
      </c>
      <c r="K140" s="1">
        <v>45016</v>
      </c>
      <c r="L140" s="1">
        <v>45016</v>
      </c>
      <c r="M140" s="2">
        <v>1398367.58</v>
      </c>
      <c r="N140" s="39">
        <f t="shared" si="102"/>
        <v>44926</v>
      </c>
      <c r="O140" t="s">
        <v>7</v>
      </c>
      <c r="P140" t="s">
        <v>8</v>
      </c>
      <c r="Q140" s="4">
        <v>1.7999999999999999E-2</v>
      </c>
      <c r="R140" s="1">
        <v>44924</v>
      </c>
      <c r="S140" s="1">
        <v>44926</v>
      </c>
      <c r="T140" s="1">
        <v>45016</v>
      </c>
      <c r="U140" s="1">
        <v>45016</v>
      </c>
      <c r="V140" s="5">
        <f t="shared" si="103"/>
        <v>0.24657534246575341</v>
      </c>
      <c r="W140">
        <f t="shared" si="104"/>
        <v>90</v>
      </c>
      <c r="X140" s="6">
        <v>0</v>
      </c>
      <c r="Y140" s="6">
        <v>0</v>
      </c>
      <c r="Z140" s="6">
        <v>-7635.0869868000009</v>
      </c>
      <c r="AA140" s="6">
        <v>-7635.0869868000009</v>
      </c>
      <c r="AB140">
        <v>0</v>
      </c>
      <c r="AC140">
        <v>0</v>
      </c>
      <c r="AD140" s="7">
        <v>1398367.58</v>
      </c>
      <c r="AE140" s="13">
        <v>2.1840000000000002E-2</v>
      </c>
      <c r="AF140" s="8">
        <v>1.7999999999999999E-2</v>
      </c>
      <c r="AG140" s="6">
        <v>0</v>
      </c>
      <c r="AH140" s="6">
        <v>-6292.6541099999995</v>
      </c>
      <c r="AI140" s="9">
        <v>-13927.7410968</v>
      </c>
      <c r="AJ140" t="s">
        <v>6</v>
      </c>
      <c r="AK140">
        <f t="shared" ref="AK140:AK144" si="106">VLOOKUP(I140,$AR$2:$AS$603,2,FALSE)</f>
        <v>2.1840000000000002</v>
      </c>
      <c r="AL140" s="8">
        <f t="shared" ref="AL140:AL144" si="107">AK140/100+$AT$1</f>
        <v>3.184E-2</v>
      </c>
      <c r="AM140" s="35">
        <f t="shared" ref="AM140:AM144" si="108">AK140/100-$AT$1</f>
        <v>1.1840000000000002E-2</v>
      </c>
      <c r="AN140" s="4">
        <f t="shared" ref="AN140:AN144" si="109">IF(AND(RIGHT(O140,3)="Max",AM140&lt;0%),0%,AM140)</f>
        <v>1.1840000000000002E-2</v>
      </c>
      <c r="AO140" s="45">
        <f t="shared" ref="AO140:AO144" si="110">-(((AL140+AF140)*AD140*V140))</f>
        <v>-17184.9797721863</v>
      </c>
      <c r="AP140" s="45">
        <f t="shared" si="105"/>
        <v>-13736.950122871232</v>
      </c>
      <c r="AQ140" s="45">
        <f t="shared" ref="AQ140:AQ144" si="111">-(((AN140+AF140)*AD140*V140))</f>
        <v>-10288.920473556163</v>
      </c>
      <c r="AR140" s="31">
        <v>44760</v>
      </c>
      <c r="AS140" s="32">
        <v>4.7E-2</v>
      </c>
      <c r="AW140" s="10"/>
      <c r="BX140" s="1"/>
      <c r="CF140" s="11"/>
      <c r="CG140" s="11"/>
    </row>
    <row r="141" spans="1:85" ht="15" customHeight="1" x14ac:dyDescent="0.25">
      <c r="A141">
        <v>20557</v>
      </c>
      <c r="B141" t="s">
        <v>609</v>
      </c>
      <c r="C141" t="s">
        <v>610</v>
      </c>
      <c r="D141">
        <v>11795</v>
      </c>
      <c r="E141" t="s">
        <v>2</v>
      </c>
      <c r="F141" t="s">
        <v>3</v>
      </c>
      <c r="G141" t="s">
        <v>4</v>
      </c>
      <c r="H141" t="s">
        <v>611</v>
      </c>
      <c r="I141" s="1">
        <v>44762</v>
      </c>
      <c r="J141" s="1">
        <v>44764</v>
      </c>
      <c r="K141" s="1">
        <v>44949</v>
      </c>
      <c r="L141" s="1">
        <v>44949</v>
      </c>
      <c r="M141" s="2">
        <v>7000000</v>
      </c>
      <c r="N141" s="39">
        <f t="shared" si="102"/>
        <v>44926</v>
      </c>
      <c r="O141" t="s">
        <v>174</v>
      </c>
      <c r="P141" t="s">
        <v>8</v>
      </c>
      <c r="Q141" s="4">
        <v>1.4E-2</v>
      </c>
      <c r="R141" s="1">
        <v>44762</v>
      </c>
      <c r="S141" s="1">
        <v>44764</v>
      </c>
      <c r="T141" s="1">
        <v>44949</v>
      </c>
      <c r="U141" s="1">
        <v>44949</v>
      </c>
      <c r="V141" s="5">
        <f t="shared" si="103"/>
        <v>6.3013698630136991E-2</v>
      </c>
      <c r="W141">
        <f t="shared" si="104"/>
        <v>23</v>
      </c>
      <c r="X141" s="6">
        <v>0</v>
      </c>
      <c r="Y141" s="6">
        <v>0</v>
      </c>
      <c r="Z141" s="6">
        <v>-22842.361111111109</v>
      </c>
      <c r="AA141" s="6">
        <v>-22842.361111111109</v>
      </c>
      <c r="AB141">
        <v>0</v>
      </c>
      <c r="AC141">
        <v>0</v>
      </c>
      <c r="AD141" s="7">
        <v>7000000</v>
      </c>
      <c r="AE141" s="13">
        <v>6.3499999999999997E-3</v>
      </c>
      <c r="AF141" s="8">
        <v>1.4E-2</v>
      </c>
      <c r="AG141" s="6">
        <v>0</v>
      </c>
      <c r="AH141" s="6">
        <v>-50361.111111111109</v>
      </c>
      <c r="AI141" s="9">
        <v>-73203.472222222219</v>
      </c>
      <c r="AJ141" t="s">
        <v>6</v>
      </c>
      <c r="AK141">
        <f t="shared" si="106"/>
        <v>0.125</v>
      </c>
      <c r="AL141" s="8">
        <f t="shared" si="107"/>
        <v>1.125E-2</v>
      </c>
      <c r="AM141" s="35">
        <f t="shared" si="108"/>
        <v>-8.7500000000000008E-3</v>
      </c>
      <c r="AN141" s="4">
        <f t="shared" si="109"/>
        <v>-8.7500000000000008E-3</v>
      </c>
      <c r="AO141" s="45">
        <f t="shared" si="110"/>
        <v>-11137.671232876713</v>
      </c>
      <c r="AP141" s="45">
        <f t="shared" si="105"/>
        <v>-8976.3013698630148</v>
      </c>
      <c r="AQ141" s="45">
        <f t="shared" si="111"/>
        <v>-2315.7534246575337</v>
      </c>
      <c r="AR141" s="31">
        <v>44761</v>
      </c>
      <c r="AS141" s="32">
        <v>4.2000000000000003E-2</v>
      </c>
      <c r="AW141" s="10"/>
      <c r="BX141" s="1"/>
      <c r="CF141" s="11"/>
      <c r="CG141" s="11"/>
    </row>
    <row r="142" spans="1:85" ht="15" customHeight="1" x14ac:dyDescent="0.25">
      <c r="A142">
        <v>20089</v>
      </c>
      <c r="B142" t="s">
        <v>612</v>
      </c>
      <c r="C142" t="s">
        <v>613</v>
      </c>
      <c r="D142">
        <v>11797</v>
      </c>
      <c r="E142" t="s">
        <v>2</v>
      </c>
      <c r="F142" t="s">
        <v>3</v>
      </c>
      <c r="G142" t="s">
        <v>4</v>
      </c>
      <c r="H142" t="s">
        <v>482</v>
      </c>
      <c r="I142" s="1">
        <v>44876</v>
      </c>
      <c r="J142" s="1">
        <v>44880</v>
      </c>
      <c r="K142" s="1">
        <v>44972</v>
      </c>
      <c r="L142" s="1">
        <v>44972</v>
      </c>
      <c r="M142" s="2">
        <v>21744491.100000001</v>
      </c>
      <c r="N142" s="39">
        <f t="shared" si="102"/>
        <v>44926</v>
      </c>
      <c r="O142" t="s">
        <v>7</v>
      </c>
      <c r="P142" t="s">
        <v>8</v>
      </c>
      <c r="Q142" s="4">
        <v>8.9999999999999993E-3</v>
      </c>
      <c r="R142" s="1">
        <v>44876</v>
      </c>
      <c r="S142" s="1">
        <v>44880</v>
      </c>
      <c r="T142" s="1">
        <v>44972</v>
      </c>
      <c r="U142" s="1">
        <v>44972</v>
      </c>
      <c r="V142" s="5">
        <f t="shared" si="103"/>
        <v>0.12602739726027398</v>
      </c>
      <c r="W142">
        <f t="shared" si="104"/>
        <v>46</v>
      </c>
      <c r="X142" s="6">
        <v>0</v>
      </c>
      <c r="Y142" s="6">
        <v>0</v>
      </c>
      <c r="Z142" s="6">
        <v>-97913.027368733325</v>
      </c>
      <c r="AA142" s="6">
        <v>-97913.027368733325</v>
      </c>
      <c r="AB142">
        <v>0</v>
      </c>
      <c r="AC142">
        <v>0</v>
      </c>
      <c r="AD142" s="7">
        <v>21744491.100000001</v>
      </c>
      <c r="AE142" s="13">
        <v>1.762E-2</v>
      </c>
      <c r="AF142" s="8">
        <v>8.9999999999999993E-3</v>
      </c>
      <c r="AG142" s="6">
        <v>0</v>
      </c>
      <c r="AH142" s="6">
        <v>-50012.329529999995</v>
      </c>
      <c r="AI142" s="9">
        <v>-147925.35689873333</v>
      </c>
      <c r="AJ142" t="s">
        <v>6</v>
      </c>
      <c r="AK142">
        <f t="shared" si="106"/>
        <v>1.762</v>
      </c>
      <c r="AL142" s="8">
        <f t="shared" si="107"/>
        <v>2.7619999999999999E-2</v>
      </c>
      <c r="AM142" s="35">
        <f t="shared" si="108"/>
        <v>7.62E-3</v>
      </c>
      <c r="AN142" s="4">
        <f t="shared" si="109"/>
        <v>7.62E-3</v>
      </c>
      <c r="AO142" s="45">
        <f t="shared" si="110"/>
        <v>-100353.50725416988</v>
      </c>
      <c r="AP142" s="45">
        <f t="shared" si="105"/>
        <v>-72949.491073347963</v>
      </c>
      <c r="AQ142" s="45">
        <f t="shared" si="111"/>
        <v>-45545.474892526036</v>
      </c>
      <c r="AR142" s="31">
        <v>44762</v>
      </c>
      <c r="AS142" s="32">
        <v>0.125</v>
      </c>
      <c r="AW142" s="10"/>
      <c r="BX142" s="1"/>
      <c r="CF142" s="11"/>
      <c r="CG142" s="11"/>
    </row>
    <row r="143" spans="1:85" ht="15" customHeight="1" x14ac:dyDescent="0.25">
      <c r="A143">
        <v>20185</v>
      </c>
      <c r="B143" t="s">
        <v>614</v>
      </c>
      <c r="C143" t="s">
        <v>615</v>
      </c>
      <c r="D143">
        <v>11798</v>
      </c>
      <c r="E143" t="s">
        <v>2</v>
      </c>
      <c r="F143" t="s">
        <v>3</v>
      </c>
      <c r="G143" t="s">
        <v>4</v>
      </c>
      <c r="H143" t="s">
        <v>482</v>
      </c>
      <c r="I143" s="1">
        <v>44876</v>
      </c>
      <c r="J143" s="1">
        <v>44880</v>
      </c>
      <c r="K143" s="1">
        <v>44972</v>
      </c>
      <c r="L143" s="1">
        <v>44972</v>
      </c>
      <c r="M143" s="2">
        <v>15144954.17</v>
      </c>
      <c r="N143" s="39">
        <f t="shared" si="102"/>
        <v>44926</v>
      </c>
      <c r="O143" t="s">
        <v>7</v>
      </c>
      <c r="P143" t="s">
        <v>8</v>
      </c>
      <c r="Q143" s="4">
        <v>8.9999999999999993E-3</v>
      </c>
      <c r="R143" s="1">
        <v>44876</v>
      </c>
      <c r="S143" s="1">
        <v>44880</v>
      </c>
      <c r="T143" s="1">
        <v>44972</v>
      </c>
      <c r="U143" s="1">
        <v>44972</v>
      </c>
      <c r="V143" s="5">
        <f t="shared" si="103"/>
        <v>0.12602739726027398</v>
      </c>
      <c r="W143">
        <f t="shared" si="104"/>
        <v>46</v>
      </c>
      <c r="X143" s="6">
        <v>0</v>
      </c>
      <c r="Y143" s="6">
        <v>0</v>
      </c>
      <c r="Z143" s="6">
        <v>-68196.04585482445</v>
      </c>
      <c r="AA143" s="6">
        <v>-68196.04585482445</v>
      </c>
      <c r="AB143">
        <v>0</v>
      </c>
      <c r="AC143">
        <v>0</v>
      </c>
      <c r="AD143" s="7">
        <v>15144954.17</v>
      </c>
      <c r="AE143" s="13">
        <v>1.762E-2</v>
      </c>
      <c r="AF143" s="8">
        <v>8.9999999999999993E-3</v>
      </c>
      <c r="AG143" s="6">
        <v>0</v>
      </c>
      <c r="AH143" s="6">
        <v>-34833.394590999997</v>
      </c>
      <c r="AI143" s="9">
        <v>-103029.44044582444</v>
      </c>
      <c r="AJ143" t="s">
        <v>6</v>
      </c>
      <c r="AK143">
        <f t="shared" si="106"/>
        <v>1.762</v>
      </c>
      <c r="AL143" s="8">
        <f t="shared" si="107"/>
        <v>2.7619999999999999E-2</v>
      </c>
      <c r="AM143" s="35">
        <f t="shared" si="108"/>
        <v>7.62E-3</v>
      </c>
      <c r="AN143" s="4">
        <f t="shared" si="109"/>
        <v>7.62E-3</v>
      </c>
      <c r="AO143" s="45">
        <f t="shared" si="110"/>
        <v>-69895.830680680563</v>
      </c>
      <c r="AP143" s="45">
        <f t="shared" si="105"/>
        <v>-50809.039123968221</v>
      </c>
      <c r="AQ143" s="45">
        <f t="shared" si="111"/>
        <v>-31722.247567255894</v>
      </c>
      <c r="AR143" s="31">
        <v>44763</v>
      </c>
      <c r="AS143" s="32">
        <v>0.14499999999999999</v>
      </c>
      <c r="AW143" s="10"/>
      <c r="BX143" s="1"/>
      <c r="CF143" s="11"/>
      <c r="CG143" s="11"/>
    </row>
    <row r="144" spans="1:85" ht="15" customHeight="1" x14ac:dyDescent="0.25">
      <c r="A144">
        <v>20282</v>
      </c>
      <c r="B144" t="s">
        <v>616</v>
      </c>
      <c r="C144" t="s">
        <v>617</v>
      </c>
      <c r="D144">
        <v>11800</v>
      </c>
      <c r="E144" t="s">
        <v>2</v>
      </c>
      <c r="F144" t="s">
        <v>3</v>
      </c>
      <c r="G144" t="s">
        <v>4</v>
      </c>
      <c r="H144" t="s">
        <v>482</v>
      </c>
      <c r="I144" s="1">
        <v>44875</v>
      </c>
      <c r="J144" s="1">
        <v>44880</v>
      </c>
      <c r="K144" s="1">
        <v>44972</v>
      </c>
      <c r="L144" s="1">
        <v>44972</v>
      </c>
      <c r="M144" s="2">
        <v>20367450</v>
      </c>
      <c r="N144" s="39">
        <f t="shared" si="102"/>
        <v>44926</v>
      </c>
      <c r="O144" t="s">
        <v>7</v>
      </c>
      <c r="P144" t="s">
        <v>8</v>
      </c>
      <c r="Q144" s="4">
        <v>8.9999999999999993E-3</v>
      </c>
      <c r="R144" s="1">
        <v>44875</v>
      </c>
      <c r="S144" s="1">
        <v>44880</v>
      </c>
      <c r="T144" s="1">
        <v>44972</v>
      </c>
      <c r="U144" s="1">
        <v>44972</v>
      </c>
      <c r="V144" s="5">
        <f t="shared" si="103"/>
        <v>0.12602739726027398</v>
      </c>
      <c r="W144">
        <f t="shared" si="104"/>
        <v>46</v>
      </c>
      <c r="X144" s="6">
        <v>0</v>
      </c>
      <c r="Y144" s="6">
        <v>0</v>
      </c>
      <c r="Z144" s="6">
        <v>-93586.169699999984</v>
      </c>
      <c r="AA144" s="6">
        <v>-93586.169699999984</v>
      </c>
      <c r="AB144">
        <v>0</v>
      </c>
      <c r="AC144">
        <v>0</v>
      </c>
      <c r="AD144" s="7">
        <v>20367450</v>
      </c>
      <c r="AE144" s="13">
        <v>1.7979999999999999E-2</v>
      </c>
      <c r="AF144" s="8">
        <v>8.9999999999999993E-3</v>
      </c>
      <c r="AG144" s="6">
        <v>0</v>
      </c>
      <c r="AH144" s="6">
        <v>-46845.134999999995</v>
      </c>
      <c r="AI144" s="9">
        <v>-140431.30469999998</v>
      </c>
      <c r="AJ144" t="s">
        <v>6</v>
      </c>
      <c r="AK144">
        <f t="shared" si="106"/>
        <v>1.798</v>
      </c>
      <c r="AL144" s="8">
        <f t="shared" si="107"/>
        <v>2.7979999999999998E-2</v>
      </c>
      <c r="AM144" s="35">
        <f t="shared" si="108"/>
        <v>7.9799999999999992E-3</v>
      </c>
      <c r="AN144" s="4">
        <f t="shared" si="109"/>
        <v>7.9799999999999992E-3</v>
      </c>
      <c r="AO144" s="45">
        <f t="shared" si="110"/>
        <v>-94922.361221917818</v>
      </c>
      <c r="AP144" s="45">
        <f t="shared" si="105"/>
        <v>-69253.79409863014</v>
      </c>
      <c r="AQ144" s="45">
        <f t="shared" si="111"/>
        <v>-43585.22697534247</v>
      </c>
      <c r="AR144" s="31">
        <v>44764</v>
      </c>
      <c r="AS144" s="32">
        <v>0.2</v>
      </c>
      <c r="AW144" s="10"/>
      <c r="BX144" s="1"/>
      <c r="CF144" s="11"/>
      <c r="CG144" s="11"/>
    </row>
    <row r="145" spans="1:85" ht="15" customHeight="1" x14ac:dyDescent="0.25">
      <c r="A145">
        <v>50204</v>
      </c>
      <c r="B145" t="s">
        <v>618</v>
      </c>
      <c r="C145" t="s">
        <v>619</v>
      </c>
      <c r="D145">
        <v>11801</v>
      </c>
      <c r="E145" t="s">
        <v>127</v>
      </c>
      <c r="F145" t="s">
        <v>3</v>
      </c>
      <c r="G145" t="s">
        <v>4</v>
      </c>
      <c r="H145" t="s">
        <v>443</v>
      </c>
      <c r="I145" s="1"/>
      <c r="J145" s="1">
        <v>44926</v>
      </c>
      <c r="K145" s="1">
        <v>45016</v>
      </c>
      <c r="L145" s="1">
        <v>45016</v>
      </c>
      <c r="M145" s="2">
        <v>2320078.3199999998</v>
      </c>
      <c r="N145" s="39">
        <f t="shared" si="102"/>
        <v>44926</v>
      </c>
      <c r="O145">
        <v>0.06</v>
      </c>
      <c r="P145" t="s">
        <v>109</v>
      </c>
      <c r="Q145" s="4"/>
      <c r="R145" s="1">
        <v>45016</v>
      </c>
      <c r="S145" s="1">
        <v>44926</v>
      </c>
      <c r="T145" s="1">
        <v>45016</v>
      </c>
      <c r="U145" s="1">
        <v>45016</v>
      </c>
      <c r="V145" s="5">
        <f t="shared" si="103"/>
        <v>0.24657534246575341</v>
      </c>
      <c r="W145">
        <f t="shared" si="104"/>
        <v>90</v>
      </c>
      <c r="X145" s="6">
        <v>0</v>
      </c>
      <c r="Y145" s="6">
        <v>0</v>
      </c>
      <c r="Z145" s="6">
        <v>-34801.174799999993</v>
      </c>
      <c r="AA145" s="6">
        <v>-34801.174799999993</v>
      </c>
      <c r="AB145">
        <v>0</v>
      </c>
      <c r="AC145">
        <v>0</v>
      </c>
      <c r="AD145" s="7">
        <v>2320078.3199999998</v>
      </c>
      <c r="AE145" s="13">
        <v>0.06</v>
      </c>
      <c r="AF145" s="8">
        <v>0</v>
      </c>
      <c r="AG145" s="6">
        <v>0</v>
      </c>
      <c r="AH145" s="6">
        <v>0</v>
      </c>
      <c r="AI145" s="9">
        <v>-34801.174799999993</v>
      </c>
      <c r="AJ145" t="s">
        <v>6</v>
      </c>
      <c r="AO145" s="9">
        <f>AP145</f>
        <v>-34324.446378082182</v>
      </c>
      <c r="AP145" s="2">
        <f t="shared" si="105"/>
        <v>-34324.446378082182</v>
      </c>
      <c r="AQ145" s="9">
        <f>AP145</f>
        <v>-34324.446378082182</v>
      </c>
      <c r="AR145" s="31">
        <v>44767</v>
      </c>
      <c r="AS145" s="32">
        <v>0.23300000000000001</v>
      </c>
      <c r="AW145" s="10"/>
      <c r="BX145" s="1"/>
      <c r="CF145" s="11"/>
      <c r="CG145" s="11"/>
    </row>
    <row r="146" spans="1:85" ht="15" customHeight="1" x14ac:dyDescent="0.25">
      <c r="A146">
        <v>19941</v>
      </c>
      <c r="B146" t="s">
        <v>620</v>
      </c>
      <c r="C146" t="s">
        <v>621</v>
      </c>
      <c r="D146">
        <v>11802</v>
      </c>
      <c r="E146" t="s">
        <v>2</v>
      </c>
      <c r="F146" t="s">
        <v>3</v>
      </c>
      <c r="G146" t="s">
        <v>4</v>
      </c>
      <c r="H146" t="s">
        <v>263</v>
      </c>
      <c r="I146" s="1">
        <v>44762</v>
      </c>
      <c r="J146" s="1">
        <v>44764</v>
      </c>
      <c r="K146" s="1">
        <v>44949</v>
      </c>
      <c r="L146" s="1">
        <v>44949</v>
      </c>
      <c r="M146" s="2">
        <v>10000000</v>
      </c>
      <c r="N146" s="39">
        <f t="shared" si="102"/>
        <v>44926</v>
      </c>
      <c r="O146" t="s">
        <v>174</v>
      </c>
      <c r="P146" t="s">
        <v>8</v>
      </c>
      <c r="Q146" s="4">
        <v>0.02</v>
      </c>
      <c r="R146" s="1">
        <v>44762</v>
      </c>
      <c r="S146" s="1">
        <v>44764</v>
      </c>
      <c r="T146" s="1">
        <v>44949</v>
      </c>
      <c r="U146" s="1">
        <v>44949</v>
      </c>
      <c r="V146" s="5">
        <f t="shared" si="103"/>
        <v>6.3013698630136991E-2</v>
      </c>
      <c r="W146">
        <f t="shared" si="104"/>
        <v>23</v>
      </c>
      <c r="X146" s="6">
        <v>0</v>
      </c>
      <c r="Y146" s="6">
        <v>0</v>
      </c>
      <c r="Z146" s="6">
        <v>-32631.944444444442</v>
      </c>
      <c r="AA146" s="6">
        <v>-32631.944444444442</v>
      </c>
      <c r="AB146">
        <v>0</v>
      </c>
      <c r="AC146">
        <v>0</v>
      </c>
      <c r="AD146" s="7">
        <v>10000000</v>
      </c>
      <c r="AE146" s="13">
        <v>6.3499999999999997E-3</v>
      </c>
      <c r="AF146" s="8">
        <v>0.02</v>
      </c>
      <c r="AG146" s="6">
        <v>0</v>
      </c>
      <c r="AH146" s="6">
        <v>-102777.77777777777</v>
      </c>
      <c r="AI146" s="9">
        <v>-135409.72222222222</v>
      </c>
      <c r="AJ146" t="s">
        <v>6</v>
      </c>
      <c r="AK146">
        <f t="shared" ref="AK146:AK149" si="112">VLOOKUP(I146,$AR$2:$AS$603,2,FALSE)</f>
        <v>0.125</v>
      </c>
      <c r="AL146" s="8">
        <f t="shared" ref="AL146:AL149" si="113">AK146/100+$AT$1</f>
        <v>1.125E-2</v>
      </c>
      <c r="AM146" s="35">
        <f t="shared" ref="AM146:AM149" si="114">AK146/100-$AT$1</f>
        <v>-8.7500000000000008E-3</v>
      </c>
      <c r="AN146" s="4">
        <f t="shared" ref="AN146:AN149" si="115">IF(AND(RIGHT(O146,3)="Max",AM146&lt;0%),0%,AM146)</f>
        <v>-8.7500000000000008E-3</v>
      </c>
      <c r="AO146" s="45">
        <f t="shared" ref="AO146:AO149" si="116">-(((AL146+AF146)*AD146*V146))</f>
        <v>-19691.780821917811</v>
      </c>
      <c r="AP146" s="45">
        <f t="shared" si="105"/>
        <v>-16604.109589041098</v>
      </c>
      <c r="AQ146" s="45">
        <f t="shared" ref="AQ146:AQ149" si="117">-(((AN146+AF146)*AD146*V146))</f>
        <v>-7089.0410958904113</v>
      </c>
      <c r="AR146" s="31">
        <v>44768</v>
      </c>
      <c r="AS146" s="32">
        <v>0.21199999999999999</v>
      </c>
      <c r="AW146" s="10"/>
      <c r="BX146" s="1"/>
      <c r="CF146" s="11"/>
      <c r="CG146" s="11"/>
    </row>
    <row r="147" spans="1:85" ht="15" customHeight="1" x14ac:dyDescent="0.25">
      <c r="A147">
        <v>19911</v>
      </c>
      <c r="B147" t="s">
        <v>622</v>
      </c>
      <c r="C147" t="s">
        <v>623</v>
      </c>
      <c r="D147">
        <v>11803</v>
      </c>
      <c r="E147" t="s">
        <v>2</v>
      </c>
      <c r="F147" t="s">
        <v>3</v>
      </c>
      <c r="G147" t="s">
        <v>4</v>
      </c>
      <c r="H147" t="s">
        <v>95</v>
      </c>
      <c r="I147" s="1">
        <v>44762</v>
      </c>
      <c r="J147" s="1">
        <v>44764</v>
      </c>
      <c r="K147" s="1">
        <v>44949</v>
      </c>
      <c r="L147" s="1">
        <v>44949</v>
      </c>
      <c r="M147" s="2">
        <v>20000000</v>
      </c>
      <c r="N147" s="39">
        <f t="shared" si="102"/>
        <v>44926</v>
      </c>
      <c r="O147" t="s">
        <v>174</v>
      </c>
      <c r="P147" t="s">
        <v>8</v>
      </c>
      <c r="Q147" s="4">
        <v>1.7000000000000001E-2</v>
      </c>
      <c r="R147" s="1">
        <v>44762</v>
      </c>
      <c r="S147" s="1">
        <v>44764</v>
      </c>
      <c r="T147" s="1">
        <v>44949</v>
      </c>
      <c r="U147" s="1">
        <v>44949</v>
      </c>
      <c r="V147" s="5">
        <f t="shared" si="103"/>
        <v>6.3013698630136991E-2</v>
      </c>
      <c r="W147">
        <f t="shared" si="104"/>
        <v>23</v>
      </c>
      <c r="X147" s="6">
        <v>0</v>
      </c>
      <c r="Y147" s="6">
        <v>0</v>
      </c>
      <c r="Z147" s="6">
        <v>-65263.888888888883</v>
      </c>
      <c r="AA147" s="6">
        <v>-65263.888888888883</v>
      </c>
      <c r="AB147">
        <v>0</v>
      </c>
      <c r="AC147">
        <v>0</v>
      </c>
      <c r="AD147" s="7">
        <v>20000000</v>
      </c>
      <c r="AE147" s="13">
        <v>6.3499999999999997E-3</v>
      </c>
      <c r="AF147" s="8">
        <v>1.7000000000000001E-2</v>
      </c>
      <c r="AG147" s="6">
        <v>0</v>
      </c>
      <c r="AH147" s="6">
        <v>-174722.22222222222</v>
      </c>
      <c r="AI147" s="9">
        <v>-239986.11111111109</v>
      </c>
      <c r="AJ147" t="s">
        <v>6</v>
      </c>
      <c r="AK147">
        <f t="shared" si="112"/>
        <v>0.125</v>
      </c>
      <c r="AL147" s="8">
        <f t="shared" si="113"/>
        <v>1.125E-2</v>
      </c>
      <c r="AM147" s="35">
        <f t="shared" si="114"/>
        <v>-8.7500000000000008E-3</v>
      </c>
      <c r="AN147" s="4">
        <f t="shared" si="115"/>
        <v>-8.7500000000000008E-3</v>
      </c>
      <c r="AO147" s="45">
        <f t="shared" si="116"/>
        <v>-35602.739726027401</v>
      </c>
      <c r="AP147" s="45">
        <f t="shared" si="105"/>
        <v>-29427.397260273978</v>
      </c>
      <c r="AQ147" s="45">
        <f t="shared" si="117"/>
        <v>-10397.260273972604</v>
      </c>
      <c r="AR147" s="31">
        <v>44769</v>
      </c>
      <c r="AS147" s="32">
        <v>0.23799999999999999</v>
      </c>
      <c r="AW147" s="10"/>
      <c r="BX147" s="1"/>
      <c r="CF147" s="11"/>
      <c r="CG147" s="11"/>
    </row>
    <row r="148" spans="1:85" ht="15" customHeight="1" x14ac:dyDescent="0.25">
      <c r="A148">
        <v>19777</v>
      </c>
      <c r="B148" t="s">
        <v>624</v>
      </c>
      <c r="C148" t="s">
        <v>625</v>
      </c>
      <c r="D148">
        <v>11805</v>
      </c>
      <c r="E148" t="s">
        <v>2</v>
      </c>
      <c r="F148" t="s">
        <v>3</v>
      </c>
      <c r="G148" t="s">
        <v>4</v>
      </c>
      <c r="H148" t="s">
        <v>95</v>
      </c>
      <c r="I148" s="1">
        <v>44762</v>
      </c>
      <c r="J148" s="1">
        <v>44764</v>
      </c>
      <c r="K148" s="1">
        <v>44949</v>
      </c>
      <c r="L148" s="1">
        <v>44949</v>
      </c>
      <c r="M148" s="2">
        <v>115500000</v>
      </c>
      <c r="N148" s="39">
        <f t="shared" si="102"/>
        <v>44926</v>
      </c>
      <c r="O148" t="s">
        <v>174</v>
      </c>
      <c r="P148" t="s">
        <v>8</v>
      </c>
      <c r="Q148" s="4">
        <v>1.4E-2</v>
      </c>
      <c r="R148" s="1">
        <v>44762</v>
      </c>
      <c r="S148" s="1">
        <v>44764</v>
      </c>
      <c r="T148" s="1">
        <v>44949</v>
      </c>
      <c r="U148" s="1">
        <v>44949</v>
      </c>
      <c r="V148" s="5">
        <f t="shared" si="103"/>
        <v>6.3013698630136991E-2</v>
      </c>
      <c r="W148">
        <f t="shared" si="104"/>
        <v>23</v>
      </c>
      <c r="X148" s="6">
        <v>0</v>
      </c>
      <c r="Y148" s="6">
        <v>0</v>
      </c>
      <c r="Z148" s="6">
        <v>-376898.95833333331</v>
      </c>
      <c r="AA148" s="6">
        <v>-376898.95833333331</v>
      </c>
      <c r="AB148">
        <v>0</v>
      </c>
      <c r="AC148">
        <v>0</v>
      </c>
      <c r="AD148" s="7">
        <v>115500000</v>
      </c>
      <c r="AE148" s="13">
        <v>6.3499999999999997E-3</v>
      </c>
      <c r="AF148" s="8">
        <v>1.4E-2</v>
      </c>
      <c r="AG148" s="6">
        <v>0</v>
      </c>
      <c r="AH148" s="6">
        <v>-830958.33333333326</v>
      </c>
      <c r="AI148" s="9">
        <v>-1207857.2916666665</v>
      </c>
      <c r="AJ148" t="s">
        <v>6</v>
      </c>
      <c r="AK148">
        <f t="shared" si="112"/>
        <v>0.125</v>
      </c>
      <c r="AL148" s="8">
        <f t="shared" si="113"/>
        <v>1.125E-2</v>
      </c>
      <c r="AM148" s="35">
        <f t="shared" si="114"/>
        <v>-8.7500000000000008E-3</v>
      </c>
      <c r="AN148" s="4">
        <f t="shared" si="115"/>
        <v>-8.7500000000000008E-3</v>
      </c>
      <c r="AO148" s="45">
        <f t="shared" si="116"/>
        <v>-183771.57534246577</v>
      </c>
      <c r="AP148" s="45">
        <f t="shared" si="105"/>
        <v>-148108.97260273973</v>
      </c>
      <c r="AQ148" s="45">
        <f t="shared" si="117"/>
        <v>-38209.931506849309</v>
      </c>
      <c r="AR148" s="31">
        <v>44770</v>
      </c>
      <c r="AS148" s="32">
        <v>0.26700000000000002</v>
      </c>
      <c r="AW148" s="10"/>
      <c r="BX148" s="1"/>
      <c r="CF148" s="11"/>
      <c r="CG148" s="11"/>
    </row>
    <row r="149" spans="1:85" ht="15" customHeight="1" x14ac:dyDescent="0.25">
      <c r="A149">
        <v>7263</v>
      </c>
      <c r="B149" t="s">
        <v>626</v>
      </c>
      <c r="C149" t="s">
        <v>627</v>
      </c>
      <c r="D149">
        <v>11806</v>
      </c>
      <c r="E149" t="s">
        <v>2</v>
      </c>
      <c r="F149" t="s">
        <v>3</v>
      </c>
      <c r="G149" t="s">
        <v>4</v>
      </c>
      <c r="H149" t="s">
        <v>628</v>
      </c>
      <c r="I149" s="1">
        <v>44861</v>
      </c>
      <c r="J149" s="1">
        <v>44865</v>
      </c>
      <c r="K149" s="1">
        <v>45046</v>
      </c>
      <c r="L149" s="1">
        <v>45046</v>
      </c>
      <c r="M149" s="2">
        <v>1832651.47</v>
      </c>
      <c r="N149" s="39">
        <f t="shared" si="102"/>
        <v>44926</v>
      </c>
      <c r="O149" t="s">
        <v>33</v>
      </c>
      <c r="P149" t="s">
        <v>8</v>
      </c>
      <c r="Q149" s="4">
        <v>1.3899999999999999E-2</v>
      </c>
      <c r="R149" s="1">
        <v>44861</v>
      </c>
      <c r="S149" s="1">
        <v>44865</v>
      </c>
      <c r="T149" s="1">
        <v>45046</v>
      </c>
      <c r="U149" s="1">
        <v>45046</v>
      </c>
      <c r="V149" s="5">
        <f t="shared" si="103"/>
        <v>0.32876712328767121</v>
      </c>
      <c r="W149">
        <f t="shared" si="104"/>
        <v>120</v>
      </c>
      <c r="X149" s="6">
        <v>0</v>
      </c>
      <c r="Y149" s="6">
        <v>0</v>
      </c>
      <c r="Z149" s="6">
        <v>-19515.60006211833</v>
      </c>
      <c r="AA149" s="6">
        <v>-19515.60006211833</v>
      </c>
      <c r="AB149">
        <v>0</v>
      </c>
      <c r="AC149">
        <v>0</v>
      </c>
      <c r="AD149" s="7">
        <v>1832651.47</v>
      </c>
      <c r="AE149" s="13">
        <v>2.1179999999999997E-2</v>
      </c>
      <c r="AF149" s="8">
        <v>1.3899999999999999E-2</v>
      </c>
      <c r="AG149" s="6">
        <v>0</v>
      </c>
      <c r="AH149" s="6">
        <v>-12807.688426036109</v>
      </c>
      <c r="AI149" s="9">
        <v>-32323.288488154438</v>
      </c>
      <c r="AJ149" t="s">
        <v>6</v>
      </c>
      <c r="AK149">
        <f t="shared" si="112"/>
        <v>1.605</v>
      </c>
      <c r="AL149" s="8">
        <f t="shared" si="113"/>
        <v>2.6049999999999997E-2</v>
      </c>
      <c r="AM149" s="35">
        <f t="shared" si="114"/>
        <v>6.0499999999999981E-3</v>
      </c>
      <c r="AN149" s="4">
        <f t="shared" si="115"/>
        <v>6.0499999999999981E-3</v>
      </c>
      <c r="AO149" s="45">
        <f t="shared" si="116"/>
        <v>-24070.496293643835</v>
      </c>
      <c r="AP149" s="45">
        <f t="shared" si="105"/>
        <v>-21136.245556471233</v>
      </c>
      <c r="AQ149" s="45">
        <f t="shared" si="117"/>
        <v>-12020.185258027394</v>
      </c>
      <c r="AR149" s="31">
        <v>44771</v>
      </c>
      <c r="AS149" s="32">
        <v>0.23200000000000001</v>
      </c>
      <c r="AW149" s="10"/>
      <c r="BX149" s="1"/>
      <c r="CF149" s="11"/>
      <c r="CG149" s="11"/>
    </row>
    <row r="150" spans="1:85" ht="15" customHeight="1" x14ac:dyDescent="0.25">
      <c r="A150">
        <v>9036</v>
      </c>
      <c r="B150" t="s">
        <v>629</v>
      </c>
      <c r="C150" t="s">
        <v>630</v>
      </c>
      <c r="D150">
        <v>11807</v>
      </c>
      <c r="E150" t="s">
        <v>55</v>
      </c>
      <c r="F150" t="s">
        <v>3</v>
      </c>
      <c r="G150" t="s">
        <v>4</v>
      </c>
      <c r="H150" t="s">
        <v>628</v>
      </c>
      <c r="I150" s="1">
        <v>44924</v>
      </c>
      <c r="J150" s="1">
        <v>44926</v>
      </c>
      <c r="K150" s="1">
        <v>44927</v>
      </c>
      <c r="L150" s="1">
        <v>44927</v>
      </c>
      <c r="M150" s="2">
        <v>4022894.96</v>
      </c>
      <c r="N150" s="39">
        <f t="shared" si="102"/>
        <v>44926</v>
      </c>
      <c r="O150">
        <v>0</v>
      </c>
      <c r="P150" t="s">
        <v>109</v>
      </c>
      <c r="Q150" s="4"/>
      <c r="R150" s="1">
        <v>44924</v>
      </c>
      <c r="S150" s="1">
        <v>44926</v>
      </c>
      <c r="T150" s="1">
        <v>44927</v>
      </c>
      <c r="U150" s="1">
        <v>44927</v>
      </c>
      <c r="V150" s="5">
        <f t="shared" si="103"/>
        <v>2.7397260273972603E-3</v>
      </c>
      <c r="W150">
        <f t="shared" si="104"/>
        <v>1</v>
      </c>
      <c r="X150" s="6">
        <v>0</v>
      </c>
      <c r="Y150" s="6">
        <v>0</v>
      </c>
      <c r="Z150" s="6">
        <v>0</v>
      </c>
      <c r="AA150" s="6">
        <v>0</v>
      </c>
      <c r="AB150">
        <v>0</v>
      </c>
      <c r="AC150">
        <v>0</v>
      </c>
      <c r="AD150" s="7">
        <v>4022894.96</v>
      </c>
      <c r="AE150" s="13">
        <v>0</v>
      </c>
      <c r="AF150" s="8">
        <v>0</v>
      </c>
      <c r="AG150" s="6">
        <v>0</v>
      </c>
      <c r="AH150" s="6">
        <v>0</v>
      </c>
      <c r="AI150" s="9">
        <v>0</v>
      </c>
      <c r="AJ150" t="s">
        <v>6</v>
      </c>
      <c r="AO150"/>
      <c r="AP150" s="2">
        <f t="shared" si="105"/>
        <v>0</v>
      </c>
      <c r="AQ150"/>
      <c r="AR150" s="31">
        <v>44774</v>
      </c>
      <c r="AS150" s="32">
        <v>0.246</v>
      </c>
      <c r="AW150" s="10"/>
      <c r="BX150" s="1"/>
      <c r="CF150" s="11"/>
      <c r="CG150" s="11"/>
    </row>
    <row r="151" spans="1:85" ht="15" customHeight="1" x14ac:dyDescent="0.25">
      <c r="A151">
        <v>7305</v>
      </c>
      <c r="B151" t="s">
        <v>631</v>
      </c>
      <c r="C151" t="s">
        <v>632</v>
      </c>
      <c r="D151">
        <v>11810</v>
      </c>
      <c r="E151" t="s">
        <v>127</v>
      </c>
      <c r="F151" t="s">
        <v>3</v>
      </c>
      <c r="G151" t="s">
        <v>4</v>
      </c>
      <c r="H151" t="s">
        <v>628</v>
      </c>
      <c r="I151" s="1"/>
      <c r="J151" s="1">
        <v>44926</v>
      </c>
      <c r="K151" s="1">
        <v>45046</v>
      </c>
      <c r="L151" s="1">
        <v>45046</v>
      </c>
      <c r="M151" s="2">
        <v>967672.94</v>
      </c>
      <c r="N151" s="39">
        <f t="shared" si="102"/>
        <v>44926</v>
      </c>
      <c r="O151">
        <v>0</v>
      </c>
      <c r="P151" t="s">
        <v>109</v>
      </c>
      <c r="Q151" s="4"/>
      <c r="R151" s="1">
        <v>45046</v>
      </c>
      <c r="S151" s="1">
        <v>44926</v>
      </c>
      <c r="T151" s="1">
        <v>45046</v>
      </c>
      <c r="U151" s="1">
        <v>45046</v>
      </c>
      <c r="V151" s="5">
        <f t="shared" si="103"/>
        <v>0.32876712328767121</v>
      </c>
      <c r="W151">
        <f t="shared" si="104"/>
        <v>120</v>
      </c>
      <c r="X151" s="6">
        <v>0</v>
      </c>
      <c r="Y151" s="6">
        <v>0</v>
      </c>
      <c r="Z151" s="6">
        <v>0</v>
      </c>
      <c r="AA151" s="6">
        <v>0</v>
      </c>
      <c r="AB151">
        <v>0</v>
      </c>
      <c r="AC151">
        <v>0</v>
      </c>
      <c r="AD151" s="7">
        <v>967672.94</v>
      </c>
      <c r="AE151" s="13">
        <v>0</v>
      </c>
      <c r="AF151" s="8">
        <v>0</v>
      </c>
      <c r="AG151" s="6">
        <v>0</v>
      </c>
      <c r="AH151" s="6">
        <v>0</v>
      </c>
      <c r="AI151" s="9">
        <v>0</v>
      </c>
      <c r="AJ151" t="s">
        <v>6</v>
      </c>
      <c r="AO151" s="9">
        <f>AP151</f>
        <v>0</v>
      </c>
      <c r="AP151" s="2">
        <f t="shared" si="105"/>
        <v>0</v>
      </c>
      <c r="AQ151" s="9">
        <f>AP151</f>
        <v>0</v>
      </c>
      <c r="AR151" s="31">
        <v>44775</v>
      </c>
      <c r="AS151" s="32">
        <v>0.26</v>
      </c>
      <c r="AW151" s="10"/>
      <c r="BX151" s="1"/>
      <c r="CF151" s="11"/>
      <c r="CG151" s="11"/>
    </row>
    <row r="152" spans="1:85" ht="15" customHeight="1" x14ac:dyDescent="0.25">
      <c r="A152">
        <v>19925</v>
      </c>
      <c r="B152" t="s">
        <v>633</v>
      </c>
      <c r="C152" t="s">
        <v>634</v>
      </c>
      <c r="D152">
        <v>11812</v>
      </c>
      <c r="E152" t="s">
        <v>2</v>
      </c>
      <c r="F152" t="s">
        <v>3</v>
      </c>
      <c r="G152" t="s">
        <v>4</v>
      </c>
      <c r="H152" t="s">
        <v>263</v>
      </c>
      <c r="I152" s="1">
        <v>44762</v>
      </c>
      <c r="J152" s="1">
        <v>44764</v>
      </c>
      <c r="K152" s="1">
        <v>44949</v>
      </c>
      <c r="L152" s="1">
        <v>44949</v>
      </c>
      <c r="M152" s="2">
        <v>10000000</v>
      </c>
      <c r="N152" s="39">
        <f t="shared" si="102"/>
        <v>44926</v>
      </c>
      <c r="O152" t="s">
        <v>174</v>
      </c>
      <c r="P152" t="s">
        <v>8</v>
      </c>
      <c r="Q152" s="4">
        <v>1.7999999999999999E-2</v>
      </c>
      <c r="R152" s="1">
        <v>44762</v>
      </c>
      <c r="S152" s="1">
        <v>44764</v>
      </c>
      <c r="T152" s="1">
        <v>44949</v>
      </c>
      <c r="U152" s="1">
        <v>44949</v>
      </c>
      <c r="V152" s="5">
        <f t="shared" si="103"/>
        <v>6.3013698630136991E-2</v>
      </c>
      <c r="W152">
        <f t="shared" si="104"/>
        <v>23</v>
      </c>
      <c r="X152" s="6">
        <v>0</v>
      </c>
      <c r="Y152" s="6">
        <v>0</v>
      </c>
      <c r="Z152" s="6">
        <v>-32631.944444444442</v>
      </c>
      <c r="AA152" s="6">
        <v>-32631.944444444442</v>
      </c>
      <c r="AB152">
        <v>0</v>
      </c>
      <c r="AC152">
        <v>0</v>
      </c>
      <c r="AD152" s="7">
        <v>10000000</v>
      </c>
      <c r="AE152" s="13">
        <v>6.3499999999999997E-3</v>
      </c>
      <c r="AF152" s="8">
        <v>1.7999999999999999E-2</v>
      </c>
      <c r="AG152" s="6">
        <v>0</v>
      </c>
      <c r="AH152" s="6">
        <v>-92499.999999999985</v>
      </c>
      <c r="AI152" s="9">
        <v>-125131.94444444442</v>
      </c>
      <c r="AJ152" t="s">
        <v>6</v>
      </c>
      <c r="AK152">
        <f>VLOOKUP(I152,$AR$2:$AS$603,2,FALSE)</f>
        <v>0.125</v>
      </c>
      <c r="AL152" s="8">
        <f>AK152/100+$AT$1</f>
        <v>1.125E-2</v>
      </c>
      <c r="AM152" s="35">
        <f>AK152/100-$AT$1</f>
        <v>-8.7500000000000008E-3</v>
      </c>
      <c r="AN152" s="4">
        <f>IF(AND(RIGHT(O152,3)="Max",AM152&lt;0%),0%,AM152)</f>
        <v>-8.7500000000000008E-3</v>
      </c>
      <c r="AO152" s="45">
        <f>-(((AL152+AF152)*AD152*V152))</f>
        <v>-18431.506849315068</v>
      </c>
      <c r="AP152" s="45">
        <f t="shared" si="105"/>
        <v>-15343.835616438355</v>
      </c>
      <c r="AQ152" s="45">
        <f>-(((AN152+AF152)*AD152*V152))</f>
        <v>-5828.7671232876701</v>
      </c>
      <c r="AR152" s="31">
        <v>44776</v>
      </c>
      <c r="AS152" s="32">
        <v>0.252</v>
      </c>
      <c r="AW152" s="10"/>
      <c r="BX152" s="1"/>
      <c r="CF152" s="11"/>
      <c r="CG152" s="11"/>
    </row>
    <row r="153" spans="1:85" ht="15" customHeight="1" x14ac:dyDescent="0.25">
      <c r="A153">
        <v>8353</v>
      </c>
      <c r="B153" t="s">
        <v>635</v>
      </c>
      <c r="C153" t="s">
        <v>636</v>
      </c>
      <c r="D153">
        <v>11813</v>
      </c>
      <c r="E153" t="s">
        <v>55</v>
      </c>
      <c r="F153" t="s">
        <v>3</v>
      </c>
      <c r="G153" t="s">
        <v>4</v>
      </c>
      <c r="H153" t="s">
        <v>637</v>
      </c>
      <c r="I153" s="1">
        <v>44924</v>
      </c>
      <c r="J153" s="1">
        <v>44926</v>
      </c>
      <c r="K153" s="1">
        <v>44927</v>
      </c>
      <c r="L153" s="1">
        <v>44927</v>
      </c>
      <c r="M153" s="2">
        <v>3359591.05</v>
      </c>
      <c r="N153" s="39">
        <f t="shared" si="102"/>
        <v>44926</v>
      </c>
      <c r="O153">
        <v>0</v>
      </c>
      <c r="P153" t="s">
        <v>109</v>
      </c>
      <c r="Q153" s="4"/>
      <c r="R153" s="1">
        <v>44924</v>
      </c>
      <c r="S153" s="1">
        <v>44926</v>
      </c>
      <c r="T153" s="1">
        <v>44927</v>
      </c>
      <c r="U153" s="1">
        <v>44927</v>
      </c>
      <c r="V153" s="5">
        <f t="shared" si="103"/>
        <v>2.7397260273972603E-3</v>
      </c>
      <c r="W153">
        <f t="shared" si="104"/>
        <v>1</v>
      </c>
      <c r="X153" s="6">
        <v>0</v>
      </c>
      <c r="Y153" s="6">
        <v>0</v>
      </c>
      <c r="Z153" s="6">
        <v>0</v>
      </c>
      <c r="AA153" s="6">
        <v>0</v>
      </c>
      <c r="AB153">
        <v>0</v>
      </c>
      <c r="AC153">
        <v>0</v>
      </c>
      <c r="AD153" s="7">
        <v>3359591.05</v>
      </c>
      <c r="AE153" s="13">
        <v>0</v>
      </c>
      <c r="AF153" s="8">
        <v>0</v>
      </c>
      <c r="AG153" s="6">
        <v>0</v>
      </c>
      <c r="AH153" s="6">
        <v>0</v>
      </c>
      <c r="AI153" s="9">
        <v>0</v>
      </c>
      <c r="AJ153" t="s">
        <v>6</v>
      </c>
      <c r="AO153"/>
      <c r="AP153" s="2">
        <f t="shared" si="105"/>
        <v>0</v>
      </c>
      <c r="AQ153"/>
      <c r="AR153" s="31">
        <v>44777</v>
      </c>
      <c r="AS153" s="32">
        <v>0.26900000000000002</v>
      </c>
      <c r="AW153" s="10"/>
      <c r="BX153" s="1"/>
      <c r="CF153" s="11"/>
      <c r="CG153" s="11"/>
    </row>
    <row r="154" spans="1:85" ht="15" customHeight="1" x14ac:dyDescent="0.25">
      <c r="A154">
        <v>10004</v>
      </c>
      <c r="B154" t="s">
        <v>638</v>
      </c>
      <c r="C154" t="s">
        <v>639</v>
      </c>
      <c r="D154">
        <v>11816</v>
      </c>
      <c r="E154" t="s">
        <v>2</v>
      </c>
      <c r="F154" t="s">
        <v>3</v>
      </c>
      <c r="G154" t="s">
        <v>4</v>
      </c>
      <c r="H154" t="s">
        <v>590</v>
      </c>
      <c r="I154" s="1">
        <v>44924</v>
      </c>
      <c r="J154" s="1">
        <v>44926</v>
      </c>
      <c r="K154" s="1">
        <v>44957</v>
      </c>
      <c r="L154" s="1">
        <v>44957</v>
      </c>
      <c r="M154" s="2">
        <v>4871679.8099999996</v>
      </c>
      <c r="N154" s="39">
        <f t="shared" si="102"/>
        <v>44926</v>
      </c>
      <c r="O154" t="s">
        <v>7</v>
      </c>
      <c r="P154" t="s">
        <v>8</v>
      </c>
      <c r="Q154" s="4">
        <v>2.3E-2</v>
      </c>
      <c r="R154" s="1">
        <v>44924</v>
      </c>
      <c r="S154" s="1">
        <v>44926</v>
      </c>
      <c r="T154" s="1">
        <v>44957</v>
      </c>
      <c r="U154" s="1">
        <v>44957</v>
      </c>
      <c r="V154" s="5">
        <f t="shared" si="103"/>
        <v>8.4931506849315067E-2</v>
      </c>
      <c r="W154">
        <f t="shared" si="104"/>
        <v>31</v>
      </c>
      <c r="X154" s="6">
        <v>0</v>
      </c>
      <c r="Y154" s="6">
        <v>0</v>
      </c>
      <c r="Z154" s="6">
        <v>-9162.0058293399998</v>
      </c>
      <c r="AA154" s="6">
        <v>-9162.0058293399998</v>
      </c>
      <c r="AB154">
        <v>0</v>
      </c>
      <c r="AC154">
        <v>0</v>
      </c>
      <c r="AD154" s="7">
        <v>4871679.8099999996</v>
      </c>
      <c r="AE154" s="13">
        <v>2.1840000000000002E-2</v>
      </c>
      <c r="AF154" s="8">
        <v>2.3E-2</v>
      </c>
      <c r="AG154" s="6">
        <v>0</v>
      </c>
      <c r="AH154" s="6">
        <v>-9648.6325125833318</v>
      </c>
      <c r="AI154" s="9">
        <v>-18810.638341923332</v>
      </c>
      <c r="AJ154" t="s">
        <v>6</v>
      </c>
      <c r="AK154">
        <f>VLOOKUP(I154,$AR$2:$AS$603,2,FALSE)</f>
        <v>2.1840000000000002</v>
      </c>
      <c r="AL154" s="8">
        <f>AK154/100+$AT$1</f>
        <v>3.184E-2</v>
      </c>
      <c r="AM154" s="35">
        <f>AK154/100-$AT$1</f>
        <v>1.1840000000000002E-2</v>
      </c>
      <c r="AN154" s="4">
        <f>IF(AND(RIGHT(O154,3)="Max",AM154&lt;0%),0%,AM154)</f>
        <v>1.1840000000000002E-2</v>
      </c>
      <c r="AO154" s="45">
        <f>-(((AL154+AF154)*AD154*V154))</f>
        <v>-22690.549436143559</v>
      </c>
      <c r="AP154" s="45">
        <f t="shared" si="105"/>
        <v>-18552.958364636714</v>
      </c>
      <c r="AQ154" s="45">
        <f>-(((AN154+AF154)*AD154*V154))</f>
        <v>-14415.367293129862</v>
      </c>
      <c r="AR154" s="31">
        <v>44778</v>
      </c>
      <c r="AS154" s="32">
        <v>0.27700000000000002</v>
      </c>
      <c r="AW154" s="10"/>
      <c r="BX154" s="1"/>
      <c r="CF154" s="11"/>
      <c r="CG154" s="11"/>
    </row>
    <row r="155" spans="1:85" ht="15" customHeight="1" x14ac:dyDescent="0.25">
      <c r="A155">
        <v>9449</v>
      </c>
      <c r="B155" t="s">
        <v>640</v>
      </c>
      <c r="C155" t="s">
        <v>641</v>
      </c>
      <c r="D155">
        <v>11817</v>
      </c>
      <c r="E155" t="s">
        <v>127</v>
      </c>
      <c r="F155" t="s">
        <v>3</v>
      </c>
      <c r="G155" t="s">
        <v>4</v>
      </c>
      <c r="H155" t="s">
        <v>642</v>
      </c>
      <c r="I155" s="1"/>
      <c r="J155" s="1">
        <v>44926</v>
      </c>
      <c r="K155" s="1">
        <v>45016</v>
      </c>
      <c r="L155" s="1">
        <v>44941</v>
      </c>
      <c r="M155" s="2">
        <v>1938145.2</v>
      </c>
      <c r="N155" s="39">
        <f t="shared" si="102"/>
        <v>44926</v>
      </c>
      <c r="O155">
        <v>0</v>
      </c>
      <c r="P155" t="s">
        <v>109</v>
      </c>
      <c r="Q155" s="4"/>
      <c r="R155" s="1">
        <v>44941</v>
      </c>
      <c r="S155" s="1">
        <v>44926</v>
      </c>
      <c r="T155" s="1">
        <v>45016</v>
      </c>
      <c r="U155" s="1">
        <v>44941</v>
      </c>
      <c r="V155" s="5">
        <f t="shared" si="103"/>
        <v>4.1095890410958902E-2</v>
      </c>
      <c r="W155">
        <f t="shared" si="104"/>
        <v>15</v>
      </c>
      <c r="X155" s="6">
        <v>0</v>
      </c>
      <c r="Y155" s="6">
        <v>0</v>
      </c>
      <c r="Z155" s="6">
        <v>0</v>
      </c>
      <c r="AA155" s="6">
        <v>0</v>
      </c>
      <c r="AB155">
        <v>0</v>
      </c>
      <c r="AC155">
        <v>0</v>
      </c>
      <c r="AD155" s="7">
        <v>1938145.2</v>
      </c>
      <c r="AE155" s="13">
        <v>0</v>
      </c>
      <c r="AF155" s="8">
        <v>0</v>
      </c>
      <c r="AG155" s="6">
        <v>0</v>
      </c>
      <c r="AH155" s="6">
        <v>0</v>
      </c>
      <c r="AI155" s="9">
        <v>0</v>
      </c>
      <c r="AJ155" t="s">
        <v>6</v>
      </c>
      <c r="AO155" s="9">
        <f t="shared" ref="AO155:AO158" si="118">AP155</f>
        <v>0</v>
      </c>
      <c r="AP155" s="2">
        <f t="shared" si="105"/>
        <v>0</v>
      </c>
      <c r="AQ155" s="9">
        <f t="shared" ref="AQ155:AQ158" si="119">AP155</f>
        <v>0</v>
      </c>
      <c r="AR155" s="31">
        <v>44781</v>
      </c>
      <c r="AS155" s="32">
        <v>0.30099999999999999</v>
      </c>
      <c r="AW155" s="10"/>
      <c r="BX155" s="1"/>
      <c r="CF155" s="11"/>
      <c r="CG155" s="11"/>
    </row>
    <row r="156" spans="1:85" ht="15" customHeight="1" x14ac:dyDescent="0.25">
      <c r="A156">
        <v>9450</v>
      </c>
      <c r="B156" t="s">
        <v>640</v>
      </c>
      <c r="C156" t="s">
        <v>641</v>
      </c>
      <c r="D156">
        <v>11817</v>
      </c>
      <c r="E156" t="s">
        <v>127</v>
      </c>
      <c r="F156" t="s">
        <v>3</v>
      </c>
      <c r="G156" t="s">
        <v>4</v>
      </c>
      <c r="H156" t="s">
        <v>642</v>
      </c>
      <c r="I156" s="1"/>
      <c r="J156" s="1">
        <v>44926</v>
      </c>
      <c r="K156" s="1">
        <v>45016</v>
      </c>
      <c r="L156" s="1">
        <v>44972</v>
      </c>
      <c r="M156" s="2">
        <v>1914608.21</v>
      </c>
      <c r="N156" s="39">
        <f t="shared" si="102"/>
        <v>44926</v>
      </c>
      <c r="O156">
        <v>0</v>
      </c>
      <c r="P156" t="s">
        <v>109</v>
      </c>
      <c r="Q156" s="4"/>
      <c r="R156" s="1">
        <v>44972</v>
      </c>
      <c r="S156" s="1">
        <v>44926</v>
      </c>
      <c r="T156" s="1">
        <v>45016</v>
      </c>
      <c r="U156" s="1">
        <v>44972</v>
      </c>
      <c r="V156" s="5">
        <f t="shared" si="103"/>
        <v>0.12602739726027398</v>
      </c>
      <c r="W156">
        <f t="shared" si="104"/>
        <v>46</v>
      </c>
      <c r="X156" s="6">
        <v>0</v>
      </c>
      <c r="Y156" s="6">
        <v>0</v>
      </c>
      <c r="Z156" s="6">
        <v>0</v>
      </c>
      <c r="AA156" s="6">
        <v>0</v>
      </c>
      <c r="AB156">
        <v>0</v>
      </c>
      <c r="AC156">
        <v>0</v>
      </c>
      <c r="AD156" s="7">
        <v>1914608.21</v>
      </c>
      <c r="AE156" s="13">
        <v>0</v>
      </c>
      <c r="AF156" s="8">
        <v>0</v>
      </c>
      <c r="AG156" s="6">
        <v>0</v>
      </c>
      <c r="AH156" s="6">
        <v>0</v>
      </c>
      <c r="AI156" s="9">
        <v>0</v>
      </c>
      <c r="AJ156" t="s">
        <v>6</v>
      </c>
      <c r="AO156" s="9">
        <f t="shared" si="118"/>
        <v>0</v>
      </c>
      <c r="AP156" s="2">
        <f t="shared" si="105"/>
        <v>0</v>
      </c>
      <c r="AQ156" s="9">
        <f t="shared" si="119"/>
        <v>0</v>
      </c>
      <c r="AR156" s="31">
        <v>44782</v>
      </c>
      <c r="AS156" s="32">
        <v>0.32100000000000001</v>
      </c>
      <c r="AW156" s="10"/>
      <c r="BX156" s="1"/>
      <c r="CF156" s="11"/>
      <c r="CG156" s="11"/>
    </row>
    <row r="157" spans="1:85" ht="15" customHeight="1" x14ac:dyDescent="0.25">
      <c r="A157">
        <v>9451</v>
      </c>
      <c r="B157" t="s">
        <v>640</v>
      </c>
      <c r="C157" t="s">
        <v>641</v>
      </c>
      <c r="D157">
        <v>11817</v>
      </c>
      <c r="E157" t="s">
        <v>127</v>
      </c>
      <c r="F157" t="s">
        <v>3</v>
      </c>
      <c r="G157" t="s">
        <v>4</v>
      </c>
      <c r="H157" t="s">
        <v>642</v>
      </c>
      <c r="I157" s="1"/>
      <c r="J157" s="1">
        <v>44926</v>
      </c>
      <c r="K157" s="1">
        <v>45016</v>
      </c>
      <c r="L157" s="1">
        <v>45000</v>
      </c>
      <c r="M157" s="2">
        <v>1891071.22</v>
      </c>
      <c r="N157" s="39">
        <f t="shared" si="102"/>
        <v>44926</v>
      </c>
      <c r="O157">
        <v>0</v>
      </c>
      <c r="P157" t="s">
        <v>109</v>
      </c>
      <c r="Q157" s="4"/>
      <c r="R157" s="1">
        <v>45000</v>
      </c>
      <c r="S157" s="1">
        <v>44926</v>
      </c>
      <c r="T157" s="1">
        <v>45016</v>
      </c>
      <c r="U157" s="1">
        <v>45000</v>
      </c>
      <c r="V157" s="5">
        <f t="shared" si="103"/>
        <v>0.20273972602739726</v>
      </c>
      <c r="W157">
        <f t="shared" si="104"/>
        <v>74</v>
      </c>
      <c r="X157" s="6">
        <v>0</v>
      </c>
      <c r="Y157" s="6">
        <v>0</v>
      </c>
      <c r="Z157" s="6">
        <v>0</v>
      </c>
      <c r="AA157" s="6">
        <v>0</v>
      </c>
      <c r="AB157">
        <v>0</v>
      </c>
      <c r="AC157">
        <v>0</v>
      </c>
      <c r="AD157" s="7">
        <v>1891071.22</v>
      </c>
      <c r="AE157" s="13">
        <v>0</v>
      </c>
      <c r="AF157" s="8">
        <v>0</v>
      </c>
      <c r="AG157" s="6">
        <v>0</v>
      </c>
      <c r="AH157" s="6">
        <v>0</v>
      </c>
      <c r="AI157" s="9">
        <v>0</v>
      </c>
      <c r="AJ157" t="s">
        <v>6</v>
      </c>
      <c r="AO157" s="9">
        <f t="shared" si="118"/>
        <v>0</v>
      </c>
      <c r="AP157" s="2">
        <f t="shared" si="105"/>
        <v>0</v>
      </c>
      <c r="AQ157" s="9">
        <f t="shared" si="119"/>
        <v>0</v>
      </c>
      <c r="AR157" s="31">
        <v>44783</v>
      </c>
      <c r="AS157" s="32">
        <v>0.32500000000000001</v>
      </c>
      <c r="AW157" s="10"/>
      <c r="BX157" s="1"/>
      <c r="CF157" s="11"/>
      <c r="CG157" s="11"/>
    </row>
    <row r="158" spans="1:85" ht="15" customHeight="1" x14ac:dyDescent="0.25">
      <c r="A158">
        <v>9452</v>
      </c>
      <c r="B158" t="s">
        <v>640</v>
      </c>
      <c r="C158" t="s">
        <v>641</v>
      </c>
      <c r="D158">
        <v>11817</v>
      </c>
      <c r="E158" t="s">
        <v>127</v>
      </c>
      <c r="F158" t="s">
        <v>3</v>
      </c>
      <c r="G158" t="s">
        <v>4</v>
      </c>
      <c r="H158" t="s">
        <v>642</v>
      </c>
      <c r="I158" s="1"/>
      <c r="J158" s="1">
        <v>44926</v>
      </c>
      <c r="K158" s="1">
        <v>45016</v>
      </c>
      <c r="L158" s="1">
        <v>45016</v>
      </c>
      <c r="M158" s="2">
        <v>1867534.23</v>
      </c>
      <c r="N158" s="39">
        <f t="shared" si="102"/>
        <v>44926</v>
      </c>
      <c r="O158">
        <v>0</v>
      </c>
      <c r="P158" t="s">
        <v>109</v>
      </c>
      <c r="Q158" s="4"/>
      <c r="R158" s="1">
        <v>45016</v>
      </c>
      <c r="S158" s="1">
        <v>44926</v>
      </c>
      <c r="T158" s="1">
        <v>45016</v>
      </c>
      <c r="U158" s="1">
        <v>45016</v>
      </c>
      <c r="V158" s="5">
        <f t="shared" si="103"/>
        <v>0.24657534246575341</v>
      </c>
      <c r="W158">
        <f t="shared" si="104"/>
        <v>90</v>
      </c>
      <c r="X158" s="6">
        <v>0</v>
      </c>
      <c r="Y158" s="6">
        <v>0</v>
      </c>
      <c r="Z158" s="6">
        <v>0</v>
      </c>
      <c r="AA158" s="6">
        <v>0</v>
      </c>
      <c r="AB158">
        <v>0</v>
      </c>
      <c r="AC158">
        <v>0</v>
      </c>
      <c r="AD158" s="7">
        <v>1867534.23</v>
      </c>
      <c r="AE158" s="13">
        <v>0</v>
      </c>
      <c r="AF158" s="8">
        <v>0</v>
      </c>
      <c r="AG158" s="6">
        <v>0</v>
      </c>
      <c r="AH158" s="6">
        <v>0</v>
      </c>
      <c r="AI158" s="9">
        <v>0</v>
      </c>
      <c r="AJ158" t="s">
        <v>6</v>
      </c>
      <c r="AO158" s="9">
        <f t="shared" si="118"/>
        <v>0</v>
      </c>
      <c r="AP158" s="2">
        <f t="shared" si="105"/>
        <v>0</v>
      </c>
      <c r="AQ158" s="9">
        <f t="shared" si="119"/>
        <v>0</v>
      </c>
      <c r="AR158" s="1">
        <v>44784</v>
      </c>
      <c r="AS158" s="33">
        <v>0.32100000000000001</v>
      </c>
      <c r="AW158" s="10"/>
      <c r="BX158" s="1"/>
      <c r="CF158" s="11"/>
      <c r="CG158" s="11"/>
    </row>
    <row r="159" spans="1:85" ht="15" customHeight="1" x14ac:dyDescent="0.25">
      <c r="A159">
        <v>9245</v>
      </c>
      <c r="B159" t="s">
        <v>643</v>
      </c>
      <c r="C159" t="s">
        <v>644</v>
      </c>
      <c r="D159">
        <v>11819</v>
      </c>
      <c r="E159" t="s">
        <v>55</v>
      </c>
      <c r="F159" t="s">
        <v>3</v>
      </c>
      <c r="G159" t="s">
        <v>4</v>
      </c>
      <c r="H159" t="s">
        <v>628</v>
      </c>
      <c r="I159" s="1">
        <v>44924</v>
      </c>
      <c r="J159" s="1">
        <v>44926</v>
      </c>
      <c r="K159" s="1">
        <v>45016</v>
      </c>
      <c r="L159" s="1">
        <v>45016</v>
      </c>
      <c r="M159" s="2">
        <v>962361.84</v>
      </c>
      <c r="N159" s="39">
        <f t="shared" si="102"/>
        <v>44926</v>
      </c>
      <c r="O159">
        <v>0</v>
      </c>
      <c r="P159" t="s">
        <v>109</v>
      </c>
      <c r="Q159" s="4"/>
      <c r="R159" s="1">
        <v>44924</v>
      </c>
      <c r="S159" s="1">
        <v>44926</v>
      </c>
      <c r="T159" s="1">
        <v>45016</v>
      </c>
      <c r="U159" s="1">
        <v>44927</v>
      </c>
      <c r="V159" s="5">
        <f t="shared" si="103"/>
        <v>0.24657534246575341</v>
      </c>
      <c r="W159">
        <f t="shared" si="104"/>
        <v>90</v>
      </c>
      <c r="X159" s="6">
        <v>0</v>
      </c>
      <c r="Y159" s="6">
        <v>0</v>
      </c>
      <c r="Z159" s="6">
        <v>0</v>
      </c>
      <c r="AA159" s="6">
        <v>0</v>
      </c>
      <c r="AB159">
        <v>0</v>
      </c>
      <c r="AC159">
        <v>0</v>
      </c>
      <c r="AD159" s="7">
        <v>996349.86</v>
      </c>
      <c r="AE159" s="13">
        <v>0</v>
      </c>
      <c r="AF159" s="8">
        <v>0</v>
      </c>
      <c r="AG159" s="6">
        <v>0</v>
      </c>
      <c r="AH159" s="6">
        <v>0</v>
      </c>
      <c r="AI159" s="9">
        <v>0</v>
      </c>
      <c r="AJ159" t="s">
        <v>6</v>
      </c>
      <c r="AO159"/>
      <c r="AP159" s="2">
        <f t="shared" si="105"/>
        <v>0</v>
      </c>
      <c r="AQ159"/>
      <c r="AR159" s="31">
        <v>44785</v>
      </c>
      <c r="AS159" s="32">
        <v>0.33300000000000002</v>
      </c>
      <c r="AW159" s="10"/>
      <c r="BX159" s="1"/>
      <c r="CF159" s="11"/>
      <c r="CG159" s="11"/>
    </row>
    <row r="160" spans="1:85" ht="15" customHeight="1" x14ac:dyDescent="0.25">
      <c r="A160">
        <v>9242</v>
      </c>
      <c r="B160" t="s">
        <v>643</v>
      </c>
      <c r="C160" t="s">
        <v>644</v>
      </c>
      <c r="D160">
        <v>11819</v>
      </c>
      <c r="E160" t="s">
        <v>55</v>
      </c>
      <c r="F160" t="s">
        <v>3</v>
      </c>
      <c r="G160" t="s">
        <v>4</v>
      </c>
      <c r="H160" t="s">
        <v>628</v>
      </c>
      <c r="I160" s="1">
        <v>44924</v>
      </c>
      <c r="J160" s="1">
        <v>44926</v>
      </c>
      <c r="K160" s="1">
        <v>45016</v>
      </c>
      <c r="L160" s="1">
        <v>44927</v>
      </c>
      <c r="M160" s="2">
        <v>996349.86</v>
      </c>
      <c r="N160" s="39">
        <f t="shared" si="102"/>
        <v>44926</v>
      </c>
      <c r="O160">
        <v>0</v>
      </c>
      <c r="P160" t="s">
        <v>109</v>
      </c>
      <c r="Q160" s="4"/>
      <c r="R160" s="1">
        <v>44924</v>
      </c>
      <c r="S160" s="1">
        <v>44926</v>
      </c>
      <c r="T160" s="1">
        <v>45016</v>
      </c>
      <c r="U160" s="1">
        <v>44958</v>
      </c>
      <c r="V160" s="5">
        <f t="shared" si="103"/>
        <v>2.7397260273972603E-3</v>
      </c>
      <c r="W160">
        <f t="shared" si="104"/>
        <v>1</v>
      </c>
      <c r="X160" s="6">
        <v>0</v>
      </c>
      <c r="Y160" s="6">
        <v>0</v>
      </c>
      <c r="Z160" s="6">
        <v>0</v>
      </c>
      <c r="AA160" s="6">
        <v>0</v>
      </c>
      <c r="AB160">
        <v>0</v>
      </c>
      <c r="AC160">
        <v>0</v>
      </c>
      <c r="AD160" s="7">
        <v>985020.52</v>
      </c>
      <c r="AE160" s="13">
        <v>0</v>
      </c>
      <c r="AF160" s="8">
        <v>0</v>
      </c>
      <c r="AG160" s="6">
        <v>0</v>
      </c>
      <c r="AH160" s="6">
        <v>0</v>
      </c>
      <c r="AI160" s="9">
        <v>0</v>
      </c>
      <c r="AJ160" t="s">
        <v>6</v>
      </c>
      <c r="AO160"/>
      <c r="AP160" s="2">
        <f t="shared" si="105"/>
        <v>0</v>
      </c>
      <c r="AQ160"/>
      <c r="AR160" s="31">
        <v>44788</v>
      </c>
      <c r="AS160" s="32">
        <v>0.33900000000000002</v>
      </c>
      <c r="AW160" s="10"/>
      <c r="BX160" s="1"/>
      <c r="CF160" s="11"/>
      <c r="CG160" s="11"/>
    </row>
    <row r="161" spans="1:85" ht="15" customHeight="1" x14ac:dyDescent="0.25">
      <c r="A161">
        <v>9244</v>
      </c>
      <c r="B161" t="s">
        <v>643</v>
      </c>
      <c r="C161" t="s">
        <v>644</v>
      </c>
      <c r="D161">
        <v>11819</v>
      </c>
      <c r="E161" t="s">
        <v>55</v>
      </c>
      <c r="F161" t="s">
        <v>3</v>
      </c>
      <c r="G161" t="s">
        <v>4</v>
      </c>
      <c r="H161" t="s">
        <v>628</v>
      </c>
      <c r="I161" s="1">
        <v>44924</v>
      </c>
      <c r="J161" s="1">
        <v>44926</v>
      </c>
      <c r="K161" s="1">
        <v>45016</v>
      </c>
      <c r="L161" s="1">
        <v>44986</v>
      </c>
      <c r="M161" s="2">
        <v>973691.18</v>
      </c>
      <c r="N161" s="39">
        <f t="shared" si="102"/>
        <v>44926</v>
      </c>
      <c r="O161">
        <v>0</v>
      </c>
      <c r="P161" t="s">
        <v>109</v>
      </c>
      <c r="Q161" s="4"/>
      <c r="R161" s="1">
        <v>44924</v>
      </c>
      <c r="S161" s="1">
        <v>44926</v>
      </c>
      <c r="T161" s="1">
        <v>45016</v>
      </c>
      <c r="U161" s="1">
        <v>44986</v>
      </c>
      <c r="V161" s="5">
        <f t="shared" si="103"/>
        <v>0.16438356164383561</v>
      </c>
      <c r="W161">
        <f t="shared" si="104"/>
        <v>60</v>
      </c>
      <c r="X161" s="6">
        <v>0</v>
      </c>
      <c r="Y161" s="6">
        <v>0</v>
      </c>
      <c r="Z161" s="6">
        <v>0</v>
      </c>
      <c r="AA161" s="6">
        <v>0</v>
      </c>
      <c r="AB161">
        <v>0</v>
      </c>
      <c r="AC161">
        <v>0</v>
      </c>
      <c r="AD161" s="7">
        <v>973691.18</v>
      </c>
      <c r="AE161" s="13">
        <v>0</v>
      </c>
      <c r="AF161" s="8">
        <v>0</v>
      </c>
      <c r="AG161" s="6">
        <v>0</v>
      </c>
      <c r="AH161" s="6">
        <v>0</v>
      </c>
      <c r="AI161" s="9">
        <v>0</v>
      </c>
      <c r="AJ161" t="s">
        <v>6</v>
      </c>
      <c r="AO161"/>
      <c r="AP161" s="2">
        <f t="shared" si="105"/>
        <v>0</v>
      </c>
      <c r="AQ161"/>
      <c r="AR161" s="31">
        <v>44789</v>
      </c>
      <c r="AS161" s="32">
        <v>0.33300000000000002</v>
      </c>
      <c r="AW161" s="10"/>
      <c r="BX161" s="1"/>
      <c r="CF161" s="11"/>
      <c r="CG161" s="11"/>
    </row>
    <row r="162" spans="1:85" ht="15" customHeight="1" x14ac:dyDescent="0.25">
      <c r="A162">
        <v>9243</v>
      </c>
      <c r="B162" t="s">
        <v>643</v>
      </c>
      <c r="C162" t="s">
        <v>644</v>
      </c>
      <c r="D162">
        <v>11819</v>
      </c>
      <c r="E162" t="s">
        <v>55</v>
      </c>
      <c r="F162" t="s">
        <v>3</v>
      </c>
      <c r="G162" t="s">
        <v>4</v>
      </c>
      <c r="H162" t="s">
        <v>628</v>
      </c>
      <c r="I162" s="1">
        <v>44924</v>
      </c>
      <c r="J162" s="1">
        <v>44926</v>
      </c>
      <c r="K162" s="1">
        <v>45016</v>
      </c>
      <c r="L162" s="1">
        <v>44958</v>
      </c>
      <c r="M162" s="2">
        <v>985020.52</v>
      </c>
      <c r="N162" s="39">
        <f t="shared" si="102"/>
        <v>44926</v>
      </c>
      <c r="O162">
        <v>0</v>
      </c>
      <c r="P162" t="s">
        <v>109</v>
      </c>
      <c r="Q162" s="4"/>
      <c r="R162" s="1">
        <v>44924</v>
      </c>
      <c r="S162" s="1">
        <v>44926</v>
      </c>
      <c r="T162" s="1">
        <v>45016</v>
      </c>
      <c r="U162" s="1">
        <v>45016</v>
      </c>
      <c r="V162" s="5">
        <f t="shared" si="103"/>
        <v>8.7671232876712329E-2</v>
      </c>
      <c r="W162">
        <f t="shared" si="104"/>
        <v>32</v>
      </c>
      <c r="X162" s="6">
        <v>0</v>
      </c>
      <c r="Y162" s="6">
        <v>0</v>
      </c>
      <c r="Z162" s="6">
        <v>0</v>
      </c>
      <c r="AA162" s="6">
        <v>0</v>
      </c>
      <c r="AB162">
        <v>0</v>
      </c>
      <c r="AC162">
        <v>0</v>
      </c>
      <c r="AD162" s="7">
        <v>962361.84</v>
      </c>
      <c r="AE162" s="13">
        <v>0</v>
      </c>
      <c r="AF162" s="8">
        <v>0</v>
      </c>
      <c r="AG162" s="6">
        <v>0</v>
      </c>
      <c r="AH162" s="6">
        <v>0</v>
      </c>
      <c r="AI162" s="9">
        <v>0</v>
      </c>
      <c r="AJ162" t="s">
        <v>6</v>
      </c>
      <c r="AO162"/>
      <c r="AP162" s="2">
        <f t="shared" si="105"/>
        <v>0</v>
      </c>
      <c r="AQ162"/>
      <c r="AR162" s="31">
        <v>44790</v>
      </c>
      <c r="AS162" s="32">
        <v>0.35099999999999998</v>
      </c>
      <c r="AW162" s="10"/>
      <c r="BX162" s="1"/>
      <c r="CF162" s="11"/>
      <c r="CG162" s="11"/>
    </row>
    <row r="163" spans="1:85" ht="15" customHeight="1" x14ac:dyDescent="0.25">
      <c r="A163">
        <v>20041</v>
      </c>
      <c r="B163" t="s">
        <v>645</v>
      </c>
      <c r="C163" t="s">
        <v>646</v>
      </c>
      <c r="D163">
        <v>11820</v>
      </c>
      <c r="E163" t="s">
        <v>2</v>
      </c>
      <c r="F163" t="s">
        <v>3</v>
      </c>
      <c r="G163" t="s">
        <v>4</v>
      </c>
      <c r="H163" t="s">
        <v>482</v>
      </c>
      <c r="I163" s="1">
        <v>44879</v>
      </c>
      <c r="J163" s="1">
        <v>44880</v>
      </c>
      <c r="K163" s="1">
        <v>44972</v>
      </c>
      <c r="L163" s="1">
        <v>44972</v>
      </c>
      <c r="M163" s="2">
        <v>7008443.25</v>
      </c>
      <c r="N163" s="39">
        <f t="shared" si="102"/>
        <v>44926</v>
      </c>
      <c r="O163" t="s">
        <v>7</v>
      </c>
      <c r="P163" t="s">
        <v>8</v>
      </c>
      <c r="Q163" s="4">
        <v>8.9999999999999993E-3</v>
      </c>
      <c r="R163" s="1">
        <v>44879</v>
      </c>
      <c r="S163" s="1">
        <v>44880</v>
      </c>
      <c r="T163" s="1">
        <v>44972</v>
      </c>
      <c r="U163" s="1">
        <v>44972</v>
      </c>
      <c r="V163" s="5">
        <f t="shared" si="103"/>
        <v>0.12602739726027398</v>
      </c>
      <c r="W163">
        <f t="shared" si="104"/>
        <v>46</v>
      </c>
      <c r="X163" s="6">
        <v>0</v>
      </c>
      <c r="Y163" s="6">
        <v>0</v>
      </c>
      <c r="Z163" s="6">
        <v>-32077.644755249996</v>
      </c>
      <c r="AA163" s="6">
        <v>-32077.644755249996</v>
      </c>
      <c r="AB163">
        <v>0</v>
      </c>
      <c r="AC163">
        <v>0</v>
      </c>
      <c r="AD163" s="7">
        <v>7008443.25</v>
      </c>
      <c r="AE163" s="13">
        <v>1.7909999999999999E-2</v>
      </c>
      <c r="AF163" s="8">
        <v>8.9999999999999993E-3</v>
      </c>
      <c r="AG163" s="6">
        <v>0</v>
      </c>
      <c r="AH163" s="6">
        <v>-16119.419474999999</v>
      </c>
      <c r="AI163" s="9">
        <v>-48197.064230249991</v>
      </c>
      <c r="AJ163" t="s">
        <v>6</v>
      </c>
      <c r="AK163">
        <f>VLOOKUP(I163,$AR$2:$AS$603,2,FALSE)</f>
        <v>1.7909999999999999</v>
      </c>
      <c r="AL163" s="8">
        <f>AK163/100+$AT$1</f>
        <v>2.7909999999999997E-2</v>
      </c>
      <c r="AM163" s="35">
        <f>AK163/100-$AT$1</f>
        <v>7.9099999999999986E-3</v>
      </c>
      <c r="AN163" s="4">
        <f>IF(AND(RIGHT(O163,3)="Max",AM163&lt;0%),0%,AM163)</f>
        <v>7.9099999999999986E-3</v>
      </c>
      <c r="AO163" s="45">
        <f>-(((AL163+AF163)*AD163*V163))</f>
        <v>-32600.973853273976</v>
      </c>
      <c r="AP163" s="45">
        <f t="shared" si="105"/>
        <v>-23768.415236835615</v>
      </c>
      <c r="AQ163" s="45">
        <f>-(((AN163+AF163)*AD163*V163))</f>
        <v>-14935.856620397259</v>
      </c>
      <c r="AR163" s="31">
        <v>44791</v>
      </c>
      <c r="AS163" s="32">
        <v>0.39100000000000001</v>
      </c>
      <c r="AW163" s="10"/>
      <c r="BX163" s="1"/>
      <c r="CF163" s="11"/>
      <c r="CG163" s="11"/>
    </row>
    <row r="164" spans="1:85" ht="15" customHeight="1" x14ac:dyDescent="0.25">
      <c r="A164">
        <v>8511</v>
      </c>
      <c r="B164" t="s">
        <v>647</v>
      </c>
      <c r="C164" t="s">
        <v>648</v>
      </c>
      <c r="D164">
        <v>11821</v>
      </c>
      <c r="E164" t="s">
        <v>127</v>
      </c>
      <c r="F164" t="s">
        <v>3</v>
      </c>
      <c r="G164" t="s">
        <v>4</v>
      </c>
      <c r="H164" t="s">
        <v>590</v>
      </c>
      <c r="I164" s="1"/>
      <c r="J164" s="1">
        <v>44926</v>
      </c>
      <c r="K164" s="1">
        <v>44957</v>
      </c>
      <c r="L164" s="1">
        <v>44957</v>
      </c>
      <c r="M164" s="2">
        <v>4279267.0199999996</v>
      </c>
      <c r="N164" s="39">
        <f t="shared" si="102"/>
        <v>44926</v>
      </c>
      <c r="O164">
        <v>2.3800000000000002E-2</v>
      </c>
      <c r="P164" t="s">
        <v>8</v>
      </c>
      <c r="Q164" s="4"/>
      <c r="R164" s="1">
        <v>44957</v>
      </c>
      <c r="S164" s="1">
        <v>44926</v>
      </c>
      <c r="T164" s="1">
        <v>44957</v>
      </c>
      <c r="U164" s="1">
        <v>44957</v>
      </c>
      <c r="V164" s="5">
        <f t="shared" si="103"/>
        <v>8.4931506849315067E-2</v>
      </c>
      <c r="W164">
        <f t="shared" si="104"/>
        <v>31</v>
      </c>
      <c r="X164" s="6">
        <v>0</v>
      </c>
      <c r="Y164" s="6">
        <v>0</v>
      </c>
      <c r="Z164" s="6">
        <v>-8770.1200204333327</v>
      </c>
      <c r="AA164" s="6">
        <v>-8770.1200204333327</v>
      </c>
      <c r="AB164">
        <v>0</v>
      </c>
      <c r="AC164">
        <v>0</v>
      </c>
      <c r="AD164" s="7">
        <v>4279267.0199999996</v>
      </c>
      <c r="AE164" s="13">
        <v>2.3800000000000002E-2</v>
      </c>
      <c r="AF164" s="8">
        <v>0</v>
      </c>
      <c r="AG164" s="6">
        <v>0</v>
      </c>
      <c r="AH164" s="6">
        <v>0</v>
      </c>
      <c r="AI164" s="9">
        <v>-8770.1200204333327</v>
      </c>
      <c r="AJ164" t="s">
        <v>6</v>
      </c>
      <c r="AO164" s="9">
        <f t="shared" ref="AO164:AO166" si="120">AP164</f>
        <v>-8649.9813900164372</v>
      </c>
      <c r="AP164" s="2">
        <f t="shared" si="105"/>
        <v>-8649.9813900164372</v>
      </c>
      <c r="AQ164" s="9">
        <f t="shared" ref="AQ164:AQ166" si="121">AP164</f>
        <v>-8649.9813900164372</v>
      </c>
      <c r="AR164" s="31">
        <v>44792</v>
      </c>
      <c r="AS164" s="32">
        <v>0.43</v>
      </c>
      <c r="AW164" s="10"/>
      <c r="BX164" s="1"/>
      <c r="CF164" s="11"/>
      <c r="CG164" s="11"/>
    </row>
    <row r="165" spans="1:85" ht="15" customHeight="1" x14ac:dyDescent="0.25">
      <c r="A165">
        <v>7470</v>
      </c>
      <c r="B165" t="s">
        <v>649</v>
      </c>
      <c r="C165" t="s">
        <v>650</v>
      </c>
      <c r="D165">
        <v>11822</v>
      </c>
      <c r="E165" t="s">
        <v>127</v>
      </c>
      <c r="F165" t="s">
        <v>3</v>
      </c>
      <c r="G165" t="s">
        <v>4</v>
      </c>
      <c r="H165" t="s">
        <v>651</v>
      </c>
      <c r="I165" s="1"/>
      <c r="J165" s="1">
        <v>44926</v>
      </c>
      <c r="K165" s="1">
        <v>44957</v>
      </c>
      <c r="L165" s="1">
        <v>44941</v>
      </c>
      <c r="M165" s="2">
        <v>629203.16</v>
      </c>
      <c r="N165" s="39">
        <f t="shared" si="102"/>
        <v>44926</v>
      </c>
      <c r="O165">
        <v>0</v>
      </c>
      <c r="P165" t="s">
        <v>109</v>
      </c>
      <c r="Q165" s="4"/>
      <c r="R165" s="1">
        <v>44941</v>
      </c>
      <c r="S165" s="1">
        <v>44926</v>
      </c>
      <c r="T165" s="1">
        <v>44957</v>
      </c>
      <c r="U165" s="1">
        <v>44941</v>
      </c>
      <c r="V165" s="5">
        <f t="shared" si="103"/>
        <v>4.1095890410958902E-2</v>
      </c>
      <c r="W165">
        <f t="shared" si="104"/>
        <v>15</v>
      </c>
      <c r="X165" s="6">
        <v>0</v>
      </c>
      <c r="Y165" s="6">
        <v>0</v>
      </c>
      <c r="Z165" s="6">
        <v>0</v>
      </c>
      <c r="AA165" s="6">
        <v>0</v>
      </c>
      <c r="AB165">
        <v>0</v>
      </c>
      <c r="AC165">
        <v>0</v>
      </c>
      <c r="AD165" s="7">
        <v>629203.16</v>
      </c>
      <c r="AE165" s="13">
        <v>0</v>
      </c>
      <c r="AF165" s="8">
        <v>0</v>
      </c>
      <c r="AG165" s="6">
        <v>0</v>
      </c>
      <c r="AH165" s="6">
        <v>0</v>
      </c>
      <c r="AI165" s="9">
        <v>0</v>
      </c>
      <c r="AJ165" t="s">
        <v>6</v>
      </c>
      <c r="AO165" s="9">
        <f t="shared" si="120"/>
        <v>0</v>
      </c>
      <c r="AP165" s="2">
        <f t="shared" si="105"/>
        <v>0</v>
      </c>
      <c r="AQ165" s="9">
        <f t="shared" si="121"/>
        <v>0</v>
      </c>
      <c r="AR165" s="31">
        <v>44795</v>
      </c>
      <c r="AS165" s="32">
        <v>0.45300000000000001</v>
      </c>
      <c r="AW165" s="10"/>
      <c r="BX165" s="1"/>
      <c r="CF165" s="11"/>
      <c r="CG165" s="11"/>
    </row>
    <row r="166" spans="1:85" ht="15" customHeight="1" x14ac:dyDescent="0.25">
      <c r="A166">
        <v>7471</v>
      </c>
      <c r="B166" t="s">
        <v>649</v>
      </c>
      <c r="C166" t="s">
        <v>650</v>
      </c>
      <c r="D166">
        <v>11822</v>
      </c>
      <c r="E166" t="s">
        <v>127</v>
      </c>
      <c r="F166" t="s">
        <v>3</v>
      </c>
      <c r="G166" t="s">
        <v>4</v>
      </c>
      <c r="H166" t="s">
        <v>651</v>
      </c>
      <c r="I166" s="1"/>
      <c r="J166" s="1">
        <v>44926</v>
      </c>
      <c r="K166" s="1">
        <v>44957</v>
      </c>
      <c r="L166" s="1">
        <v>44957</v>
      </c>
      <c r="M166" s="2">
        <v>619523.16</v>
      </c>
      <c r="N166" s="39">
        <f t="shared" si="102"/>
        <v>44926</v>
      </c>
      <c r="O166">
        <v>0</v>
      </c>
      <c r="P166" t="s">
        <v>109</v>
      </c>
      <c r="Q166" s="4"/>
      <c r="R166" s="1">
        <v>44957</v>
      </c>
      <c r="S166" s="1">
        <v>44926</v>
      </c>
      <c r="T166" s="1">
        <v>44957</v>
      </c>
      <c r="U166" s="1">
        <v>44957</v>
      </c>
      <c r="V166" s="5">
        <f t="shared" si="103"/>
        <v>8.4931506849315067E-2</v>
      </c>
      <c r="W166">
        <f t="shared" si="104"/>
        <v>31</v>
      </c>
      <c r="X166" s="6">
        <v>0</v>
      </c>
      <c r="Y166" s="6">
        <v>0</v>
      </c>
      <c r="Z166" s="6">
        <v>0</v>
      </c>
      <c r="AA166" s="6">
        <v>0</v>
      </c>
      <c r="AB166">
        <v>0</v>
      </c>
      <c r="AC166">
        <v>0</v>
      </c>
      <c r="AD166" s="7">
        <v>619523.16</v>
      </c>
      <c r="AE166" s="13">
        <v>0</v>
      </c>
      <c r="AF166" s="8">
        <v>0</v>
      </c>
      <c r="AG166" s="6">
        <v>0</v>
      </c>
      <c r="AH166" s="6">
        <v>0</v>
      </c>
      <c r="AI166" s="9">
        <v>0</v>
      </c>
      <c r="AJ166" t="s">
        <v>6</v>
      </c>
      <c r="AO166" s="9">
        <f t="shared" si="120"/>
        <v>0</v>
      </c>
      <c r="AP166" s="2">
        <f t="shared" si="105"/>
        <v>0</v>
      </c>
      <c r="AQ166" s="9">
        <f t="shared" si="121"/>
        <v>0</v>
      </c>
      <c r="AR166" s="31">
        <v>44796</v>
      </c>
      <c r="AS166" s="32">
        <v>0.46800000000000003</v>
      </c>
      <c r="AW166" s="10"/>
      <c r="BX166" s="1"/>
      <c r="CF166" s="11"/>
      <c r="CG166" s="11"/>
    </row>
    <row r="167" spans="1:85" ht="15" customHeight="1" x14ac:dyDescent="0.25">
      <c r="A167">
        <v>7689</v>
      </c>
      <c r="B167" t="s">
        <v>652</v>
      </c>
      <c r="C167" t="s">
        <v>653</v>
      </c>
      <c r="D167">
        <v>11823</v>
      </c>
      <c r="E167" t="s">
        <v>2</v>
      </c>
      <c r="F167" t="s">
        <v>3</v>
      </c>
      <c r="G167" t="s">
        <v>4</v>
      </c>
      <c r="H167" t="s">
        <v>196</v>
      </c>
      <c r="I167" s="1">
        <v>44924</v>
      </c>
      <c r="J167" s="1">
        <v>44926</v>
      </c>
      <c r="K167" s="1">
        <v>45016</v>
      </c>
      <c r="L167" s="1">
        <v>45016</v>
      </c>
      <c r="M167" s="2">
        <v>533320</v>
      </c>
      <c r="N167" s="39">
        <f t="shared" si="102"/>
        <v>44926</v>
      </c>
      <c r="O167" t="s">
        <v>7</v>
      </c>
      <c r="P167" t="s">
        <v>8</v>
      </c>
      <c r="Q167" s="4">
        <v>1.0500000000000001E-2</v>
      </c>
      <c r="R167" s="1">
        <v>44924</v>
      </c>
      <c r="S167" s="1">
        <v>44926</v>
      </c>
      <c r="T167" s="1">
        <v>45016</v>
      </c>
      <c r="U167" s="1">
        <v>45016</v>
      </c>
      <c r="V167" s="5">
        <f t="shared" si="103"/>
        <v>0.24657534246575341</v>
      </c>
      <c r="W167">
        <f t="shared" si="104"/>
        <v>90</v>
      </c>
      <c r="X167" s="6">
        <v>0</v>
      </c>
      <c r="Y167" s="6">
        <v>0</v>
      </c>
      <c r="Z167" s="6">
        <v>-2911.9272000000001</v>
      </c>
      <c r="AA167" s="6">
        <v>-2911.9272000000001</v>
      </c>
      <c r="AB167">
        <v>0</v>
      </c>
      <c r="AC167">
        <v>0</v>
      </c>
      <c r="AD167" s="7">
        <v>533320</v>
      </c>
      <c r="AE167" s="13">
        <v>2.1840000000000002E-2</v>
      </c>
      <c r="AF167" s="8">
        <v>1.0500000000000001E-2</v>
      </c>
      <c r="AG167" s="6">
        <v>0</v>
      </c>
      <c r="AH167" s="6">
        <v>-1399.9650000000001</v>
      </c>
      <c r="AI167" s="9">
        <v>-4311.8922000000002</v>
      </c>
      <c r="AJ167" t="s">
        <v>6</v>
      </c>
      <c r="AK167">
        <f>VLOOKUP(I167,$AR$2:$AS$603,2,FALSE)</f>
        <v>2.1840000000000002</v>
      </c>
      <c r="AL167" s="8">
        <f>AK167/100+$AT$1</f>
        <v>3.184E-2</v>
      </c>
      <c r="AM167" s="35">
        <f>AK167/100-$AT$1</f>
        <v>1.1840000000000002E-2</v>
      </c>
      <c r="AN167" s="4">
        <f>IF(AND(RIGHT(O167,3)="Max",AM167&lt;0%),0%,AM167)</f>
        <v>1.1840000000000002E-2</v>
      </c>
      <c r="AO167" s="45">
        <f>-(((AL167+AF167)*AD167*V167))</f>
        <v>-5567.8608000000004</v>
      </c>
      <c r="AP167" s="45">
        <f t="shared" si="105"/>
        <v>-4252.8251835616438</v>
      </c>
      <c r="AQ167" s="45">
        <f>-(((AN167+AF167)*AD167*V167))</f>
        <v>-2937.7895671232882</v>
      </c>
      <c r="AR167" s="31">
        <v>44797</v>
      </c>
      <c r="AS167" s="32">
        <v>0.49299999999999999</v>
      </c>
      <c r="AW167" s="10"/>
      <c r="BX167" s="1"/>
      <c r="CF167" s="11"/>
      <c r="CG167" s="11"/>
    </row>
    <row r="168" spans="1:85" ht="15" customHeight="1" x14ac:dyDescent="0.25">
      <c r="A168">
        <v>10165</v>
      </c>
      <c r="B168" t="s">
        <v>654</v>
      </c>
      <c r="C168" t="s">
        <v>655</v>
      </c>
      <c r="D168">
        <v>11824</v>
      </c>
      <c r="E168" t="s">
        <v>127</v>
      </c>
      <c r="F168" t="s">
        <v>3</v>
      </c>
      <c r="G168" t="s">
        <v>4</v>
      </c>
      <c r="H168" t="s">
        <v>656</v>
      </c>
      <c r="I168" s="1"/>
      <c r="J168" s="1">
        <v>44865</v>
      </c>
      <c r="K168" s="1">
        <v>45046</v>
      </c>
      <c r="L168" s="1">
        <v>45046</v>
      </c>
      <c r="M168" s="2">
        <v>258000</v>
      </c>
      <c r="N168" s="39">
        <f t="shared" si="102"/>
        <v>44926</v>
      </c>
      <c r="O168">
        <v>4.4999999999999998E-2</v>
      </c>
      <c r="P168" t="s">
        <v>8</v>
      </c>
      <c r="Q168" s="4"/>
      <c r="R168" s="1">
        <v>45046</v>
      </c>
      <c r="S168" s="1">
        <v>44865</v>
      </c>
      <c r="T168" s="1">
        <v>45046</v>
      </c>
      <c r="U168" s="1">
        <v>45046</v>
      </c>
      <c r="V168" s="5">
        <f t="shared" si="103"/>
        <v>0.32876712328767121</v>
      </c>
      <c r="W168">
        <f t="shared" si="104"/>
        <v>120</v>
      </c>
      <c r="X168" s="6">
        <v>0</v>
      </c>
      <c r="Y168" s="6">
        <v>0</v>
      </c>
      <c r="Z168" s="6">
        <v>-5837.25</v>
      </c>
      <c r="AA168" s="6">
        <v>-5837.25</v>
      </c>
      <c r="AB168">
        <v>0</v>
      </c>
      <c r="AC168">
        <v>0</v>
      </c>
      <c r="AD168" s="7">
        <v>258000</v>
      </c>
      <c r="AE168" s="13">
        <v>4.4999999999999998E-2</v>
      </c>
      <c r="AF168" s="8">
        <v>0</v>
      </c>
      <c r="AG168" s="6">
        <v>0</v>
      </c>
      <c r="AH168" s="6">
        <v>0</v>
      </c>
      <c r="AI168" s="9">
        <v>-5837.25</v>
      </c>
      <c r="AJ168" t="s">
        <v>6</v>
      </c>
      <c r="AO168" s="9">
        <f>AP168</f>
        <v>-3816.9863013698628</v>
      </c>
      <c r="AP168" s="2">
        <f t="shared" si="105"/>
        <v>-3816.9863013698628</v>
      </c>
      <c r="AQ168" s="9">
        <f>AP168</f>
        <v>-3816.9863013698628</v>
      </c>
      <c r="AR168" s="31">
        <v>44798</v>
      </c>
      <c r="AS168" s="32">
        <v>0.51800000000000002</v>
      </c>
      <c r="AW168" s="10"/>
      <c r="BX168" s="1"/>
      <c r="CF168" s="11"/>
      <c r="CG168" s="11"/>
    </row>
    <row r="169" spans="1:85" ht="15" customHeight="1" x14ac:dyDescent="0.25">
      <c r="A169">
        <v>13584</v>
      </c>
      <c r="B169" t="s">
        <v>657</v>
      </c>
      <c r="C169" t="s">
        <v>658</v>
      </c>
      <c r="D169">
        <v>11826</v>
      </c>
      <c r="E169" t="s">
        <v>2</v>
      </c>
      <c r="F169" t="s">
        <v>3</v>
      </c>
      <c r="G169" t="s">
        <v>4</v>
      </c>
      <c r="H169" t="s">
        <v>659</v>
      </c>
      <c r="I169" s="1">
        <v>44924</v>
      </c>
      <c r="J169" s="1">
        <v>44926</v>
      </c>
      <c r="K169" s="1">
        <v>45016</v>
      </c>
      <c r="L169" s="1">
        <v>45016</v>
      </c>
      <c r="M169" s="2">
        <v>392307.73</v>
      </c>
      <c r="N169" s="39">
        <f t="shared" si="102"/>
        <v>44926</v>
      </c>
      <c r="O169" t="s">
        <v>7</v>
      </c>
      <c r="P169" t="s">
        <v>8</v>
      </c>
      <c r="Q169" s="4">
        <v>3.2500000000000001E-2</v>
      </c>
      <c r="R169" s="1">
        <v>44924</v>
      </c>
      <c r="S169" s="1">
        <v>44926</v>
      </c>
      <c r="T169" s="1">
        <v>45016</v>
      </c>
      <c r="U169" s="1">
        <v>45016</v>
      </c>
      <c r="V169" s="5">
        <f t="shared" si="103"/>
        <v>0.24657534246575341</v>
      </c>
      <c r="W169">
        <f t="shared" si="104"/>
        <v>90</v>
      </c>
      <c r="X169" s="6">
        <v>0</v>
      </c>
      <c r="Y169" s="6">
        <v>0</v>
      </c>
      <c r="Z169" s="6">
        <v>-2142.0002058</v>
      </c>
      <c r="AA169" s="6">
        <v>-2142.0002058</v>
      </c>
      <c r="AB169">
        <v>0</v>
      </c>
      <c r="AC169">
        <v>0</v>
      </c>
      <c r="AD169" s="7">
        <v>392307.73</v>
      </c>
      <c r="AE169" s="13">
        <v>2.1840000000000002E-2</v>
      </c>
      <c r="AF169" s="8">
        <v>3.2500000000000001E-2</v>
      </c>
      <c r="AG169" s="6">
        <v>0</v>
      </c>
      <c r="AH169" s="6">
        <v>-3187.50030625</v>
      </c>
      <c r="AI169" s="9">
        <v>-5329.50051205</v>
      </c>
      <c r="AJ169" t="s">
        <v>6</v>
      </c>
      <c r="AK169">
        <f t="shared" ref="AK169:AK170" si="122">VLOOKUP(I169,$AR$2:$AS$603,2,FALSE)</f>
        <v>2.1840000000000002</v>
      </c>
      <c r="AL169" s="8">
        <f t="shared" ref="AL169:AL170" si="123">AK169/100+$AT$1</f>
        <v>3.184E-2</v>
      </c>
      <c r="AM169" s="35">
        <f t="shared" ref="AM169:AM170" si="124">AK169/100-$AT$1</f>
        <v>1.1840000000000002E-2</v>
      </c>
      <c r="AN169" s="4">
        <f t="shared" ref="AN169:AN170" si="125">IF(AND(RIGHT(O169,3)="Max",AM169&lt;0%),0%,AM169)</f>
        <v>1.1840000000000002E-2</v>
      </c>
      <c r="AO169" s="45">
        <f t="shared" ref="AO169:AO170" si="126">-(((AL169+AF169)*AD169*V169))</f>
        <v>-6223.8277844876711</v>
      </c>
      <c r="AP169" s="45">
        <f t="shared" si="105"/>
        <v>-5256.4936557205474</v>
      </c>
      <c r="AQ169" s="45">
        <f t="shared" ref="AQ169:AQ170" si="127">-(((AN169+AF169)*AD169*V169))</f>
        <v>-4289.1595269534246</v>
      </c>
      <c r="AR169" s="31">
        <v>44799</v>
      </c>
      <c r="AS169" s="32">
        <v>0.54200000000000004</v>
      </c>
      <c r="AW169" s="10"/>
      <c r="BX169" s="1"/>
      <c r="CF169" s="11"/>
      <c r="CG169" s="11"/>
    </row>
    <row r="170" spans="1:85" ht="15" customHeight="1" x14ac:dyDescent="0.25">
      <c r="A170">
        <v>20137</v>
      </c>
      <c r="B170" t="s">
        <v>43</v>
      </c>
      <c r="C170" t="s">
        <v>45</v>
      </c>
      <c r="D170">
        <v>11827</v>
      </c>
      <c r="E170" t="s">
        <v>2</v>
      </c>
      <c r="F170" t="s">
        <v>3</v>
      </c>
      <c r="G170" t="s">
        <v>4</v>
      </c>
      <c r="H170" t="s">
        <v>482</v>
      </c>
      <c r="I170" s="1">
        <v>44879</v>
      </c>
      <c r="J170" s="1">
        <v>44880</v>
      </c>
      <c r="K170" s="1">
        <v>44972</v>
      </c>
      <c r="L170" s="1">
        <v>44972</v>
      </c>
      <c r="M170" s="2">
        <v>518646.5</v>
      </c>
      <c r="N170" s="39">
        <f t="shared" si="102"/>
        <v>44926</v>
      </c>
      <c r="O170" t="s">
        <v>7</v>
      </c>
      <c r="P170" t="s">
        <v>8</v>
      </c>
      <c r="Q170" s="4">
        <v>8.9999999999999993E-3</v>
      </c>
      <c r="R170" s="1">
        <v>44879</v>
      </c>
      <c r="S170" s="1">
        <v>44880</v>
      </c>
      <c r="T170" s="1">
        <v>44972</v>
      </c>
      <c r="U170" s="1">
        <v>44972</v>
      </c>
      <c r="V170" s="5">
        <f t="shared" si="103"/>
        <v>0.12602739726027398</v>
      </c>
      <c r="W170">
        <f t="shared" si="104"/>
        <v>46</v>
      </c>
      <c r="X170" s="6">
        <v>0</v>
      </c>
      <c r="Y170" s="6">
        <v>0</v>
      </c>
      <c r="Z170" s="6">
        <v>-2373.8450304999997</v>
      </c>
      <c r="AA170" s="6">
        <v>-2373.8450304999997</v>
      </c>
      <c r="AB170">
        <v>0</v>
      </c>
      <c r="AC170">
        <v>0</v>
      </c>
      <c r="AD170" s="7">
        <v>518646.5</v>
      </c>
      <c r="AE170" s="13">
        <v>1.7909999999999999E-2</v>
      </c>
      <c r="AF170" s="8">
        <v>8.9999999999999993E-3</v>
      </c>
      <c r="AG170" s="6">
        <v>0</v>
      </c>
      <c r="AH170" s="6">
        <v>-1192.8869499999998</v>
      </c>
      <c r="AI170" s="9">
        <v>-3566.7319804999997</v>
      </c>
      <c r="AJ170" t="s">
        <v>6</v>
      </c>
      <c r="AK170">
        <f t="shared" si="122"/>
        <v>1.7909999999999999</v>
      </c>
      <c r="AL170" s="8">
        <f t="shared" si="123"/>
        <v>2.7909999999999997E-2</v>
      </c>
      <c r="AM170" s="35">
        <f t="shared" si="124"/>
        <v>7.9099999999999986E-3</v>
      </c>
      <c r="AN170" s="4">
        <f t="shared" si="125"/>
        <v>7.9099999999999986E-3</v>
      </c>
      <c r="AO170" s="45">
        <f t="shared" si="126"/>
        <v>-2412.5730040821918</v>
      </c>
      <c r="AP170" s="45">
        <f t="shared" si="105"/>
        <v>-1758.9363191506848</v>
      </c>
      <c r="AQ170" s="45">
        <f t="shared" si="127"/>
        <v>-1105.299634219178</v>
      </c>
      <c r="AR170" s="31">
        <v>44802</v>
      </c>
      <c r="AS170" s="32">
        <v>0.58199999999999996</v>
      </c>
      <c r="AW170" s="10"/>
      <c r="BX170" s="1"/>
      <c r="CF170" s="11"/>
      <c r="CG170" s="11"/>
    </row>
    <row r="171" spans="1:85" ht="15" customHeight="1" x14ac:dyDescent="0.25">
      <c r="A171">
        <v>14251</v>
      </c>
      <c r="B171" t="s">
        <v>662</v>
      </c>
      <c r="C171" t="s">
        <v>663</v>
      </c>
      <c r="D171">
        <v>11832</v>
      </c>
      <c r="E171" t="s">
        <v>127</v>
      </c>
      <c r="F171" t="s">
        <v>3</v>
      </c>
      <c r="G171" t="s">
        <v>4</v>
      </c>
      <c r="H171" t="s">
        <v>664</v>
      </c>
      <c r="I171" s="1"/>
      <c r="J171" s="1">
        <v>44925</v>
      </c>
      <c r="K171" s="1">
        <v>44956</v>
      </c>
      <c r="L171" s="1">
        <v>44956</v>
      </c>
      <c r="M171" s="2">
        <v>439001.52</v>
      </c>
      <c r="N171" s="39">
        <f t="shared" si="102"/>
        <v>44926</v>
      </c>
      <c r="O171">
        <v>3.7499999999999999E-2</v>
      </c>
      <c r="P171" t="s">
        <v>109</v>
      </c>
      <c r="Q171" s="4"/>
      <c r="R171" s="1">
        <v>44956</v>
      </c>
      <c r="S171" s="1">
        <v>44925</v>
      </c>
      <c r="T171" s="1">
        <v>44956</v>
      </c>
      <c r="U171" s="1">
        <v>44956</v>
      </c>
      <c r="V171" s="5">
        <f t="shared" si="103"/>
        <v>8.2191780821917804E-2</v>
      </c>
      <c r="W171">
        <f t="shared" si="104"/>
        <v>30</v>
      </c>
      <c r="X171" s="6">
        <v>0</v>
      </c>
      <c r="Y171" s="6">
        <v>0</v>
      </c>
      <c r="Z171" s="6">
        <v>-1371.8797500000001</v>
      </c>
      <c r="AA171" s="6">
        <v>-1371.8797500000001</v>
      </c>
      <c r="AB171">
        <v>0</v>
      </c>
      <c r="AC171">
        <v>0</v>
      </c>
      <c r="AD171" s="7">
        <v>439001.52</v>
      </c>
      <c r="AE171" s="13">
        <v>3.7499999999999999E-2</v>
      </c>
      <c r="AF171" s="8">
        <v>0</v>
      </c>
      <c r="AG171" s="6">
        <v>0</v>
      </c>
      <c r="AH171" s="6">
        <v>0</v>
      </c>
      <c r="AI171" s="9">
        <v>-1371.8797500000001</v>
      </c>
      <c r="AJ171" t="s">
        <v>6</v>
      </c>
      <c r="AO171" s="9">
        <f t="shared" ref="AO171:AO172" si="128">AP171</f>
        <v>-1353.0868767123288</v>
      </c>
      <c r="AP171" s="2">
        <f t="shared" si="105"/>
        <v>-1353.0868767123288</v>
      </c>
      <c r="AQ171" s="9">
        <f t="shared" ref="AQ171:AQ172" si="129">AP171</f>
        <v>-1353.0868767123288</v>
      </c>
      <c r="AR171" s="31">
        <v>44803</v>
      </c>
      <c r="AS171" s="32">
        <v>0.62</v>
      </c>
      <c r="AW171" s="10"/>
      <c r="BX171" s="1"/>
      <c r="CF171" s="11"/>
      <c r="CG171" s="11"/>
    </row>
    <row r="172" spans="1:85" ht="15" customHeight="1" x14ac:dyDescent="0.25">
      <c r="A172">
        <v>13658</v>
      </c>
      <c r="B172" t="s">
        <v>665</v>
      </c>
      <c r="C172" t="s">
        <v>666</v>
      </c>
      <c r="D172">
        <v>11833</v>
      </c>
      <c r="E172" t="s">
        <v>127</v>
      </c>
      <c r="F172" t="s">
        <v>3</v>
      </c>
      <c r="G172" t="s">
        <v>4</v>
      </c>
      <c r="H172" t="s">
        <v>659</v>
      </c>
      <c r="I172" s="1"/>
      <c r="J172" s="1">
        <v>44925</v>
      </c>
      <c r="K172" s="1">
        <v>44956</v>
      </c>
      <c r="L172" s="1">
        <v>44956</v>
      </c>
      <c r="M172" s="2">
        <v>439001.52</v>
      </c>
      <c r="N172" s="39">
        <f t="shared" si="102"/>
        <v>44926</v>
      </c>
      <c r="O172">
        <v>3.7499999999999999E-2</v>
      </c>
      <c r="P172" t="s">
        <v>109</v>
      </c>
      <c r="Q172" s="4"/>
      <c r="R172" s="1">
        <v>44956</v>
      </c>
      <c r="S172" s="1">
        <v>44925</v>
      </c>
      <c r="T172" s="1">
        <v>44956</v>
      </c>
      <c r="U172" s="1">
        <v>44956</v>
      </c>
      <c r="V172" s="5">
        <f t="shared" si="103"/>
        <v>8.2191780821917804E-2</v>
      </c>
      <c r="W172">
        <f t="shared" si="104"/>
        <v>30</v>
      </c>
      <c r="X172" s="6">
        <v>0</v>
      </c>
      <c r="Y172" s="6">
        <v>0</v>
      </c>
      <c r="Z172" s="6">
        <v>-1371.8797500000001</v>
      </c>
      <c r="AA172" s="6">
        <v>-1371.8797500000001</v>
      </c>
      <c r="AB172">
        <v>0</v>
      </c>
      <c r="AC172">
        <v>0</v>
      </c>
      <c r="AD172" s="7">
        <v>439001.52</v>
      </c>
      <c r="AE172" s="13">
        <v>3.7499999999999999E-2</v>
      </c>
      <c r="AF172" s="8">
        <v>0</v>
      </c>
      <c r="AG172" s="6">
        <v>0</v>
      </c>
      <c r="AH172" s="6">
        <v>0</v>
      </c>
      <c r="AI172" s="9">
        <v>-1371.8797500000001</v>
      </c>
      <c r="AJ172" t="s">
        <v>6</v>
      </c>
      <c r="AO172" s="9">
        <f t="shared" si="128"/>
        <v>-1353.0868767123288</v>
      </c>
      <c r="AP172" s="2">
        <f t="shared" si="105"/>
        <v>-1353.0868767123288</v>
      </c>
      <c r="AQ172" s="9">
        <f t="shared" si="129"/>
        <v>-1353.0868767123288</v>
      </c>
      <c r="AR172" s="31">
        <v>44804</v>
      </c>
      <c r="AS172" s="32">
        <v>0.65400000000000003</v>
      </c>
      <c r="AW172" s="10"/>
      <c r="BX172" s="1"/>
      <c r="CF172" s="11"/>
      <c r="CG172" s="11"/>
    </row>
    <row r="173" spans="1:85" ht="15" customHeight="1" x14ac:dyDescent="0.25">
      <c r="A173">
        <v>7992</v>
      </c>
      <c r="B173" t="s">
        <v>667</v>
      </c>
      <c r="C173" t="s">
        <v>668</v>
      </c>
      <c r="D173">
        <v>11835</v>
      </c>
      <c r="E173" t="s">
        <v>55</v>
      </c>
      <c r="F173" t="s">
        <v>3</v>
      </c>
      <c r="G173" t="s">
        <v>4</v>
      </c>
      <c r="H173" t="s">
        <v>651</v>
      </c>
      <c r="I173" s="1">
        <v>44924</v>
      </c>
      <c r="J173" s="1">
        <v>44926</v>
      </c>
      <c r="K173" s="1">
        <v>45016</v>
      </c>
      <c r="L173" s="1">
        <v>44958</v>
      </c>
      <c r="M173" s="2">
        <v>143442.19</v>
      </c>
      <c r="N173" s="39">
        <f t="shared" si="102"/>
        <v>44926</v>
      </c>
      <c r="O173">
        <v>0</v>
      </c>
      <c r="P173" t="s">
        <v>109</v>
      </c>
      <c r="Q173" s="4"/>
      <c r="R173" s="1">
        <v>44924</v>
      </c>
      <c r="S173" s="1">
        <v>44926</v>
      </c>
      <c r="T173" s="1">
        <v>45016</v>
      </c>
      <c r="U173" s="1">
        <v>44927</v>
      </c>
      <c r="V173" s="5">
        <f t="shared" si="103"/>
        <v>8.7671232876712329E-2</v>
      </c>
      <c r="W173">
        <f t="shared" si="104"/>
        <v>32</v>
      </c>
      <c r="X173" s="6">
        <v>0</v>
      </c>
      <c r="Y173" s="6">
        <v>0</v>
      </c>
      <c r="Z173" s="6">
        <v>0</v>
      </c>
      <c r="AA173" s="6">
        <v>0</v>
      </c>
      <c r="AB173">
        <v>0</v>
      </c>
      <c r="AC173">
        <v>0</v>
      </c>
      <c r="AD173" s="7">
        <v>154125.19</v>
      </c>
      <c r="AE173" s="13">
        <v>0</v>
      </c>
      <c r="AF173" s="8">
        <v>0</v>
      </c>
      <c r="AG173" s="6">
        <v>0</v>
      </c>
      <c r="AH173" s="6">
        <v>0</v>
      </c>
      <c r="AI173" s="9">
        <v>0</v>
      </c>
      <c r="AJ173" t="s">
        <v>6</v>
      </c>
      <c r="AO173"/>
      <c r="AP173" s="2">
        <f t="shared" si="105"/>
        <v>0</v>
      </c>
      <c r="AQ173"/>
      <c r="AR173" s="31">
        <v>44805</v>
      </c>
      <c r="AS173" s="32">
        <v>0.71199999999999997</v>
      </c>
      <c r="AW173" s="10"/>
      <c r="BX173" s="1"/>
      <c r="CF173" s="11"/>
      <c r="CG173" s="11"/>
    </row>
    <row r="174" spans="1:85" ht="15" customHeight="1" x14ac:dyDescent="0.25">
      <c r="A174">
        <v>7993</v>
      </c>
      <c r="B174" t="s">
        <v>667</v>
      </c>
      <c r="C174" t="s">
        <v>668</v>
      </c>
      <c r="D174">
        <v>11835</v>
      </c>
      <c r="E174" t="s">
        <v>55</v>
      </c>
      <c r="F174" t="s">
        <v>3</v>
      </c>
      <c r="G174" t="s">
        <v>4</v>
      </c>
      <c r="H174" t="s">
        <v>651</v>
      </c>
      <c r="I174" s="1">
        <v>44924</v>
      </c>
      <c r="J174" s="1">
        <v>44926</v>
      </c>
      <c r="K174" s="1">
        <v>45016</v>
      </c>
      <c r="L174" s="1">
        <v>44986</v>
      </c>
      <c r="M174" s="2">
        <v>132759.19</v>
      </c>
      <c r="N174" s="39">
        <f t="shared" si="102"/>
        <v>44926</v>
      </c>
      <c r="O174">
        <v>0</v>
      </c>
      <c r="P174" t="s">
        <v>109</v>
      </c>
      <c r="Q174" s="4"/>
      <c r="R174" s="1">
        <v>44924</v>
      </c>
      <c r="S174" s="1">
        <v>44926</v>
      </c>
      <c r="T174" s="1">
        <v>45016</v>
      </c>
      <c r="U174" s="1">
        <v>44958</v>
      </c>
      <c r="V174" s="5">
        <f t="shared" si="103"/>
        <v>0.16438356164383561</v>
      </c>
      <c r="W174">
        <f t="shared" si="104"/>
        <v>60</v>
      </c>
      <c r="X174" s="6">
        <v>0</v>
      </c>
      <c r="Y174" s="6">
        <v>0</v>
      </c>
      <c r="Z174" s="6">
        <v>0</v>
      </c>
      <c r="AA174" s="6">
        <v>0</v>
      </c>
      <c r="AB174">
        <v>0</v>
      </c>
      <c r="AC174">
        <v>0</v>
      </c>
      <c r="AD174" s="7">
        <v>143442.19</v>
      </c>
      <c r="AE174" s="13">
        <v>0</v>
      </c>
      <c r="AF174" s="8">
        <v>0</v>
      </c>
      <c r="AG174" s="6">
        <v>0</v>
      </c>
      <c r="AH174" s="6">
        <v>0</v>
      </c>
      <c r="AI174" s="9">
        <v>0</v>
      </c>
      <c r="AJ174" t="s">
        <v>6</v>
      </c>
      <c r="AO174"/>
      <c r="AP174" s="2">
        <f t="shared" si="105"/>
        <v>0</v>
      </c>
      <c r="AQ174"/>
      <c r="AR174" s="31">
        <v>44806</v>
      </c>
      <c r="AS174" s="32">
        <v>0.76300000000000001</v>
      </c>
      <c r="AW174" s="10"/>
      <c r="BX174" s="1"/>
      <c r="CF174" s="11"/>
      <c r="CG174" s="11"/>
    </row>
    <row r="175" spans="1:85" ht="15" customHeight="1" x14ac:dyDescent="0.25">
      <c r="A175">
        <v>7991</v>
      </c>
      <c r="B175" t="s">
        <v>667</v>
      </c>
      <c r="C175" t="s">
        <v>668</v>
      </c>
      <c r="D175">
        <v>11835</v>
      </c>
      <c r="E175" t="s">
        <v>55</v>
      </c>
      <c r="F175" t="s">
        <v>3</v>
      </c>
      <c r="G175" t="s">
        <v>4</v>
      </c>
      <c r="H175" t="s">
        <v>651</v>
      </c>
      <c r="I175" s="1">
        <v>44924</v>
      </c>
      <c r="J175" s="1">
        <v>44926</v>
      </c>
      <c r="K175" s="1">
        <v>45016</v>
      </c>
      <c r="L175" s="1">
        <v>44927</v>
      </c>
      <c r="M175" s="2">
        <v>154125.19</v>
      </c>
      <c r="N175" s="39">
        <f t="shared" si="102"/>
        <v>44926</v>
      </c>
      <c r="O175">
        <v>0</v>
      </c>
      <c r="P175" t="s">
        <v>109</v>
      </c>
      <c r="Q175" s="4"/>
      <c r="R175" s="1">
        <v>44924</v>
      </c>
      <c r="S175" s="1">
        <v>44926</v>
      </c>
      <c r="T175" s="1">
        <v>45016</v>
      </c>
      <c r="U175" s="1">
        <v>44986</v>
      </c>
      <c r="V175" s="5">
        <f t="shared" si="103"/>
        <v>2.7397260273972603E-3</v>
      </c>
      <c r="W175">
        <f t="shared" si="104"/>
        <v>1</v>
      </c>
      <c r="X175" s="6">
        <v>0</v>
      </c>
      <c r="Y175" s="6">
        <v>0</v>
      </c>
      <c r="Z175" s="6">
        <v>0</v>
      </c>
      <c r="AA175" s="6">
        <v>0</v>
      </c>
      <c r="AB175">
        <v>0</v>
      </c>
      <c r="AC175">
        <v>0</v>
      </c>
      <c r="AD175" s="7">
        <v>132759.19</v>
      </c>
      <c r="AE175" s="13">
        <v>0</v>
      </c>
      <c r="AF175" s="8">
        <v>0</v>
      </c>
      <c r="AG175" s="6">
        <v>0</v>
      </c>
      <c r="AH175" s="6">
        <v>0</v>
      </c>
      <c r="AI175" s="9">
        <v>0</v>
      </c>
      <c r="AJ175" t="s">
        <v>6</v>
      </c>
      <c r="AO175"/>
      <c r="AP175" s="2">
        <f t="shared" si="105"/>
        <v>0</v>
      </c>
      <c r="AQ175"/>
      <c r="AR175" s="31">
        <v>44809</v>
      </c>
      <c r="AS175" s="32">
        <v>0.78300000000000003</v>
      </c>
      <c r="AW175" s="10"/>
      <c r="BX175" s="1"/>
      <c r="CF175" s="11"/>
      <c r="CG175" s="11"/>
    </row>
    <row r="176" spans="1:85" ht="15" customHeight="1" x14ac:dyDescent="0.25">
      <c r="A176">
        <v>7994</v>
      </c>
      <c r="B176" t="s">
        <v>667</v>
      </c>
      <c r="C176" t="s">
        <v>668</v>
      </c>
      <c r="D176">
        <v>11835</v>
      </c>
      <c r="E176" t="s">
        <v>55</v>
      </c>
      <c r="F176" t="s">
        <v>3</v>
      </c>
      <c r="G176" t="s">
        <v>4</v>
      </c>
      <c r="H176" t="s">
        <v>651</v>
      </c>
      <c r="I176" s="1">
        <v>44924</v>
      </c>
      <c r="J176" s="1">
        <v>44926</v>
      </c>
      <c r="K176" s="1">
        <v>45016</v>
      </c>
      <c r="L176" s="1">
        <v>45016</v>
      </c>
      <c r="M176" s="2">
        <v>122076.19</v>
      </c>
      <c r="N176" s="39">
        <f t="shared" si="102"/>
        <v>44926</v>
      </c>
      <c r="O176">
        <v>0</v>
      </c>
      <c r="P176" t="s">
        <v>109</v>
      </c>
      <c r="Q176" s="4"/>
      <c r="R176" s="1">
        <v>44924</v>
      </c>
      <c r="S176" s="1">
        <v>44926</v>
      </c>
      <c r="T176" s="1">
        <v>45016</v>
      </c>
      <c r="U176" s="1">
        <v>45016</v>
      </c>
      <c r="V176" s="5">
        <f t="shared" si="103"/>
        <v>0.24657534246575341</v>
      </c>
      <c r="W176">
        <f t="shared" si="104"/>
        <v>90</v>
      </c>
      <c r="X176" s="6">
        <v>0</v>
      </c>
      <c r="Y176" s="6">
        <v>0</v>
      </c>
      <c r="Z176" s="6">
        <v>0</v>
      </c>
      <c r="AA176" s="6">
        <v>0</v>
      </c>
      <c r="AB176">
        <v>0</v>
      </c>
      <c r="AC176">
        <v>0</v>
      </c>
      <c r="AD176" s="7">
        <v>122076.19</v>
      </c>
      <c r="AE176" s="13">
        <v>0</v>
      </c>
      <c r="AF176" s="8">
        <v>0</v>
      </c>
      <c r="AG176" s="6">
        <v>0</v>
      </c>
      <c r="AH176" s="6">
        <v>0</v>
      </c>
      <c r="AI176" s="9">
        <v>0</v>
      </c>
      <c r="AJ176" t="s">
        <v>6</v>
      </c>
      <c r="AO176"/>
      <c r="AP176" s="2">
        <f t="shared" si="105"/>
        <v>0</v>
      </c>
      <c r="AQ176"/>
      <c r="AR176" s="31">
        <v>44810</v>
      </c>
      <c r="AS176" s="32">
        <v>0.81599999999999995</v>
      </c>
      <c r="AW176" s="10"/>
      <c r="BX176" s="1"/>
      <c r="CF176" s="11"/>
      <c r="CG176" s="11"/>
    </row>
    <row r="177" spans="1:85" ht="15" customHeight="1" x14ac:dyDescent="0.25">
      <c r="A177">
        <v>20022</v>
      </c>
      <c r="B177" t="s">
        <v>1498</v>
      </c>
      <c r="C177" t="s">
        <v>1499</v>
      </c>
      <c r="D177">
        <v>11843</v>
      </c>
      <c r="E177" t="s">
        <v>127</v>
      </c>
      <c r="F177" t="s">
        <v>3</v>
      </c>
      <c r="G177" t="s">
        <v>4</v>
      </c>
      <c r="H177" t="s">
        <v>729</v>
      </c>
      <c r="I177" s="1"/>
      <c r="J177" s="1">
        <v>44926</v>
      </c>
      <c r="K177" s="1">
        <v>44957</v>
      </c>
      <c r="L177" s="1">
        <v>44957</v>
      </c>
      <c r="M177" s="2">
        <v>6050301.9400000004</v>
      </c>
      <c r="N177" s="39">
        <f t="shared" si="102"/>
        <v>44926</v>
      </c>
      <c r="O177">
        <v>3.9800000000000002E-2</v>
      </c>
      <c r="P177" t="s">
        <v>109</v>
      </c>
      <c r="Q177" s="4"/>
      <c r="R177" s="1">
        <v>44957</v>
      </c>
      <c r="S177" s="1">
        <v>44926</v>
      </c>
      <c r="T177" s="1">
        <v>44957</v>
      </c>
      <c r="U177" s="1">
        <v>44957</v>
      </c>
      <c r="V177" s="5">
        <f t="shared" si="103"/>
        <v>8.4931506849315067E-2</v>
      </c>
      <c r="W177">
        <f t="shared" si="104"/>
        <v>31</v>
      </c>
      <c r="X177" s="6">
        <v>0</v>
      </c>
      <c r="Y177" s="6">
        <v>0</v>
      </c>
      <c r="Z177" s="6">
        <v>-20066.834767666667</v>
      </c>
      <c r="AA177" s="6">
        <v>-20066.834767666667</v>
      </c>
      <c r="AB177">
        <v>0</v>
      </c>
      <c r="AC177">
        <v>0</v>
      </c>
      <c r="AD177" s="7">
        <v>6050301.9400000004</v>
      </c>
      <c r="AE177" s="13">
        <v>3.9800000000000002E-2</v>
      </c>
      <c r="AF177" s="8">
        <v>0</v>
      </c>
      <c r="AG177" s="6">
        <v>0</v>
      </c>
      <c r="AH177" s="6">
        <v>0</v>
      </c>
      <c r="AI177" s="9">
        <v>-20066.834767666667</v>
      </c>
      <c r="AJ177" t="s">
        <v>6</v>
      </c>
      <c r="AO177" s="9">
        <f>AP177</f>
        <v>-20451.678174169865</v>
      </c>
      <c r="AP177" s="2">
        <f t="shared" si="105"/>
        <v>-20451.678174169865</v>
      </c>
      <c r="AQ177" s="9">
        <f>AP177</f>
        <v>-20451.678174169865</v>
      </c>
      <c r="AR177" s="31">
        <v>44811</v>
      </c>
      <c r="AS177" s="32">
        <v>0.82199999999999995</v>
      </c>
      <c r="AW177" s="10"/>
      <c r="BX177" s="1"/>
      <c r="CF177" s="11"/>
      <c r="CG177" s="11"/>
    </row>
    <row r="178" spans="1:85" ht="15" customHeight="1" x14ac:dyDescent="0.25">
      <c r="A178">
        <v>17831</v>
      </c>
      <c r="B178" t="s">
        <v>675</v>
      </c>
      <c r="C178" t="s">
        <v>676</v>
      </c>
      <c r="D178">
        <v>11845</v>
      </c>
      <c r="E178" t="s">
        <v>2</v>
      </c>
      <c r="F178" t="s">
        <v>3</v>
      </c>
      <c r="G178" t="s">
        <v>4</v>
      </c>
      <c r="H178" t="s">
        <v>95</v>
      </c>
      <c r="I178" s="1">
        <v>44729</v>
      </c>
      <c r="J178" s="1">
        <v>44733</v>
      </c>
      <c r="K178" s="1">
        <v>45098</v>
      </c>
      <c r="L178" s="1">
        <v>45098</v>
      </c>
      <c r="M178" s="2">
        <v>11238500</v>
      </c>
      <c r="N178" s="39">
        <f t="shared" si="102"/>
        <v>44926</v>
      </c>
      <c r="O178" t="s">
        <v>7</v>
      </c>
      <c r="P178" t="s">
        <v>8</v>
      </c>
      <c r="Q178" s="4"/>
      <c r="R178" s="1">
        <v>44755</v>
      </c>
      <c r="S178" s="1">
        <v>44757</v>
      </c>
      <c r="T178" s="1">
        <v>44851</v>
      </c>
      <c r="U178" s="1">
        <v>44851</v>
      </c>
      <c r="V178" s="5">
        <f t="shared" si="103"/>
        <v>0.47123287671232877</v>
      </c>
      <c r="W178">
        <f t="shared" si="104"/>
        <v>172</v>
      </c>
      <c r="X178" s="6">
        <v>0</v>
      </c>
      <c r="Y178" s="6">
        <v>0</v>
      </c>
      <c r="Z178" s="6">
        <v>0</v>
      </c>
      <c r="AA178" s="6">
        <v>0</v>
      </c>
      <c r="AB178">
        <v>0</v>
      </c>
      <c r="AC178">
        <v>0</v>
      </c>
      <c r="AD178" s="7">
        <v>11816000</v>
      </c>
      <c r="AE178" s="13">
        <v>0</v>
      </c>
      <c r="AF178" s="8">
        <v>0</v>
      </c>
      <c r="AG178" s="6">
        <v>0</v>
      </c>
      <c r="AH178" s="6">
        <v>0</v>
      </c>
      <c r="AI178" s="9">
        <v>0</v>
      </c>
      <c r="AJ178" t="s">
        <v>6</v>
      </c>
      <c r="AK178">
        <f t="shared" ref="AK178:AK185" si="130">VLOOKUP(I178,$AR$2:$AS$603,2,FALSE)</f>
        <v>-0.16900000000000001</v>
      </c>
      <c r="AL178" s="8">
        <f t="shared" ref="AL178:AL185" si="131">AK178/100+$AT$1</f>
        <v>8.3099999999999997E-3</v>
      </c>
      <c r="AM178" s="35">
        <f t="shared" ref="AM178:AM185" si="132">AK178/100-$AT$1</f>
        <v>-1.1690000000000001E-2</v>
      </c>
      <c r="AN178" s="4">
        <f t="shared" ref="AN178:AN185" si="133">IF(AND(RIGHT(O178,3)="Max",AM178&lt;0%),0%,AM178)</f>
        <v>-1.1690000000000001E-2</v>
      </c>
      <c r="AO178" s="45">
        <f t="shared" ref="AO178:AO185" si="134">-(((AL178+AF178)*AD178*V178))</f>
        <v>-46270.808547945206</v>
      </c>
      <c r="AP178" s="45">
        <f t="shared" si="105"/>
        <v>0</v>
      </c>
      <c r="AQ178" s="45">
        <f t="shared" ref="AQ178:AQ185" si="135">-(((AN178+AF178)*AD178*V178))</f>
        <v>65090.944876712332</v>
      </c>
      <c r="AR178" s="31">
        <v>44812</v>
      </c>
      <c r="AS178" s="32">
        <v>0.83599999999999997</v>
      </c>
      <c r="AW178" s="10"/>
      <c r="BX178" s="1"/>
      <c r="CF178" s="11"/>
      <c r="CG178" s="11"/>
    </row>
    <row r="179" spans="1:85" ht="15" customHeight="1" x14ac:dyDescent="0.25">
      <c r="A179">
        <v>17829</v>
      </c>
      <c r="B179" t="s">
        <v>675</v>
      </c>
      <c r="C179" t="s">
        <v>676</v>
      </c>
      <c r="D179">
        <v>11845</v>
      </c>
      <c r="E179" t="s">
        <v>2</v>
      </c>
      <c r="F179" t="s">
        <v>3</v>
      </c>
      <c r="G179" t="s">
        <v>4</v>
      </c>
      <c r="H179" t="s">
        <v>95</v>
      </c>
      <c r="I179" s="1">
        <v>44847</v>
      </c>
      <c r="J179" s="1">
        <v>44851</v>
      </c>
      <c r="K179" s="1">
        <v>44942</v>
      </c>
      <c r="L179" s="1">
        <v>44942</v>
      </c>
      <c r="M179" s="2">
        <v>11623500</v>
      </c>
      <c r="N179" s="39">
        <f t="shared" si="102"/>
        <v>44926</v>
      </c>
      <c r="O179" t="s">
        <v>7</v>
      </c>
      <c r="P179" t="s">
        <v>8</v>
      </c>
      <c r="Q179" s="4">
        <v>1.35E-2</v>
      </c>
      <c r="R179" s="1">
        <v>44938</v>
      </c>
      <c r="S179" s="1">
        <v>44942</v>
      </c>
      <c r="T179" s="1">
        <v>45033</v>
      </c>
      <c r="U179" s="1">
        <v>45033</v>
      </c>
      <c r="V179" s="5">
        <f t="shared" si="103"/>
        <v>4.3835616438356165E-2</v>
      </c>
      <c r="W179">
        <f t="shared" si="104"/>
        <v>16</v>
      </c>
      <c r="X179" s="6">
        <v>0</v>
      </c>
      <c r="Y179" s="6">
        <v>0</v>
      </c>
      <c r="Z179" s="6">
        <v>-66111.823555555544</v>
      </c>
      <c r="AA179" s="6">
        <v>-66111.823555555544</v>
      </c>
      <c r="AB179">
        <v>0</v>
      </c>
      <c r="AC179">
        <v>0</v>
      </c>
      <c r="AD179" s="7">
        <v>11431000</v>
      </c>
      <c r="AE179" s="13">
        <v>2.2879999999999998E-2</v>
      </c>
      <c r="AF179" s="8">
        <v>1.35E-2</v>
      </c>
      <c r="AG179" s="6">
        <v>0</v>
      </c>
      <c r="AH179" s="6">
        <v>-39008.287499999999</v>
      </c>
      <c r="AI179" s="9">
        <v>-105120.11105555555</v>
      </c>
      <c r="AJ179" t="s">
        <v>6</v>
      </c>
      <c r="AK179">
        <f t="shared" si="130"/>
        <v>1.3779999999999999</v>
      </c>
      <c r="AL179" s="8">
        <f t="shared" si="131"/>
        <v>2.3779999999999999E-2</v>
      </c>
      <c r="AM179" s="35">
        <f t="shared" si="132"/>
        <v>3.7799999999999986E-3</v>
      </c>
      <c r="AN179" s="4">
        <f t="shared" si="133"/>
        <v>3.7799999999999986E-3</v>
      </c>
      <c r="AO179" s="45">
        <f t="shared" si="134"/>
        <v>-18680.446246575342</v>
      </c>
      <c r="AP179" s="45">
        <f t="shared" si="105"/>
        <v>-18229.469808219175</v>
      </c>
      <c r="AQ179" s="45">
        <f t="shared" si="135"/>
        <v>-8658.7476164383552</v>
      </c>
      <c r="AR179" s="31">
        <v>44813</v>
      </c>
      <c r="AS179" s="32">
        <v>0.93400000000000005</v>
      </c>
      <c r="AW179" s="10"/>
      <c r="BX179" s="1"/>
      <c r="CF179" s="11"/>
      <c r="CG179" s="11"/>
    </row>
    <row r="180" spans="1:85" ht="15" customHeight="1" x14ac:dyDescent="0.25">
      <c r="A180">
        <v>20646</v>
      </c>
      <c r="B180" t="s">
        <v>677</v>
      </c>
      <c r="C180" t="s">
        <v>678</v>
      </c>
      <c r="D180">
        <v>11846</v>
      </c>
      <c r="E180" t="s">
        <v>2</v>
      </c>
      <c r="F180" t="s">
        <v>3</v>
      </c>
      <c r="G180" t="s">
        <v>4</v>
      </c>
      <c r="H180" t="s">
        <v>679</v>
      </c>
      <c r="I180" s="1">
        <v>44923</v>
      </c>
      <c r="J180" s="1">
        <v>44925</v>
      </c>
      <c r="K180" s="1">
        <v>45016</v>
      </c>
      <c r="L180" s="1">
        <v>45016</v>
      </c>
      <c r="M180" s="2">
        <v>1074098.3500000001</v>
      </c>
      <c r="N180" s="39">
        <f t="shared" si="102"/>
        <v>44926</v>
      </c>
      <c r="O180" t="s">
        <v>7</v>
      </c>
      <c r="P180" t="s">
        <v>8</v>
      </c>
      <c r="Q180" s="4">
        <v>1.35E-2</v>
      </c>
      <c r="R180" s="1">
        <v>44923</v>
      </c>
      <c r="S180" s="1">
        <v>44925</v>
      </c>
      <c r="T180" s="1">
        <v>45016</v>
      </c>
      <c r="U180" s="1">
        <v>45016</v>
      </c>
      <c r="V180" s="5">
        <f t="shared" si="103"/>
        <v>0.24657534246575341</v>
      </c>
      <c r="W180">
        <f t="shared" si="104"/>
        <v>90</v>
      </c>
      <c r="X180" s="6">
        <v>0</v>
      </c>
      <c r="Y180" s="6">
        <v>0</v>
      </c>
      <c r="Z180" s="6">
        <v>-5978.6104324916669</v>
      </c>
      <c r="AA180" s="6">
        <v>-5978.6104324916669</v>
      </c>
      <c r="AB180">
        <v>0</v>
      </c>
      <c r="AC180">
        <v>0</v>
      </c>
      <c r="AD180" s="7">
        <v>1074098.3500000001</v>
      </c>
      <c r="AE180" s="13">
        <v>2.2019999999999998E-2</v>
      </c>
      <c r="AF180" s="8">
        <v>1.35E-2</v>
      </c>
      <c r="AG180" s="6">
        <v>0</v>
      </c>
      <c r="AH180" s="6">
        <v>-3665.3606193750002</v>
      </c>
      <c r="AI180" s="9">
        <v>-9643.971051866667</v>
      </c>
      <c r="AJ180" t="s">
        <v>6</v>
      </c>
      <c r="AK180">
        <f t="shared" si="130"/>
        <v>2.202</v>
      </c>
      <c r="AL180" s="8">
        <f t="shared" si="131"/>
        <v>3.202E-2</v>
      </c>
      <c r="AM180" s="35">
        <f t="shared" si="132"/>
        <v>1.2019999999999998E-2</v>
      </c>
      <c r="AN180" s="4">
        <f t="shared" si="133"/>
        <v>1.2019999999999998E-2</v>
      </c>
      <c r="AO180" s="45">
        <f t="shared" si="134"/>
        <v>-12055.797589808219</v>
      </c>
      <c r="AP180" s="45">
        <f t="shared" si="105"/>
        <v>-9407.3359048767124</v>
      </c>
      <c r="AQ180" s="45">
        <f t="shared" si="135"/>
        <v>-6758.8742199452054</v>
      </c>
      <c r="AR180" s="31">
        <v>44816</v>
      </c>
      <c r="AS180" s="32">
        <v>0.98799999999999999</v>
      </c>
      <c r="AW180" s="10"/>
      <c r="BX180" s="1"/>
      <c r="CF180" s="11"/>
      <c r="CG180" s="11"/>
    </row>
    <row r="181" spans="1:85" ht="15" customHeight="1" x14ac:dyDescent="0.25">
      <c r="A181">
        <v>17889</v>
      </c>
      <c r="B181" t="s">
        <v>680</v>
      </c>
      <c r="C181" t="s">
        <v>681</v>
      </c>
      <c r="D181">
        <v>11847</v>
      </c>
      <c r="E181" t="s">
        <v>2</v>
      </c>
      <c r="F181" t="s">
        <v>3</v>
      </c>
      <c r="G181" t="s">
        <v>4</v>
      </c>
      <c r="H181" t="s">
        <v>95</v>
      </c>
      <c r="I181" s="1">
        <v>44729</v>
      </c>
      <c r="J181" s="1">
        <v>44733</v>
      </c>
      <c r="K181" s="1">
        <v>45098</v>
      </c>
      <c r="L181" s="1">
        <v>45098</v>
      </c>
      <c r="M181" s="2">
        <v>6422000</v>
      </c>
      <c r="N181" s="39">
        <f t="shared" si="102"/>
        <v>44926</v>
      </c>
      <c r="O181" t="s">
        <v>7</v>
      </c>
      <c r="P181" t="s">
        <v>8</v>
      </c>
      <c r="Q181" s="4"/>
      <c r="R181" s="1">
        <v>44755</v>
      </c>
      <c r="S181" s="1">
        <v>44757</v>
      </c>
      <c r="T181" s="1">
        <v>44851</v>
      </c>
      <c r="U181" s="1">
        <v>44851</v>
      </c>
      <c r="V181" s="5">
        <f t="shared" si="103"/>
        <v>0.47123287671232877</v>
      </c>
      <c r="W181">
        <f t="shared" si="104"/>
        <v>172</v>
      </c>
      <c r="X181" s="6">
        <v>0</v>
      </c>
      <c r="Y181" s="6">
        <v>0</v>
      </c>
      <c r="Z181" s="6">
        <v>0</v>
      </c>
      <c r="AA181" s="6">
        <v>0</v>
      </c>
      <c r="AB181">
        <v>0</v>
      </c>
      <c r="AC181">
        <v>0</v>
      </c>
      <c r="AD181" s="7">
        <v>6752000</v>
      </c>
      <c r="AE181" s="13">
        <v>0</v>
      </c>
      <c r="AF181" s="8">
        <v>0</v>
      </c>
      <c r="AG181" s="6">
        <v>0</v>
      </c>
      <c r="AH181" s="6">
        <v>0</v>
      </c>
      <c r="AI181" s="9">
        <v>0</v>
      </c>
      <c r="AJ181" t="s">
        <v>6</v>
      </c>
      <c r="AK181">
        <f t="shared" si="130"/>
        <v>-0.16900000000000001</v>
      </c>
      <c r="AL181" s="8">
        <f t="shared" si="131"/>
        <v>8.3099999999999997E-3</v>
      </c>
      <c r="AM181" s="35">
        <f t="shared" si="132"/>
        <v>-1.1690000000000001E-2</v>
      </c>
      <c r="AN181" s="4">
        <f t="shared" si="133"/>
        <v>-1.1690000000000001E-2</v>
      </c>
      <c r="AO181" s="45">
        <f t="shared" si="134"/>
        <v>-26440.462027397258</v>
      </c>
      <c r="AP181" s="45">
        <f t="shared" si="105"/>
        <v>0</v>
      </c>
      <c r="AQ181" s="45">
        <f t="shared" si="135"/>
        <v>37194.825643835618</v>
      </c>
      <c r="AR181" s="31">
        <v>44817</v>
      </c>
      <c r="AS181" s="32">
        <v>1</v>
      </c>
      <c r="AW181" s="10"/>
      <c r="BX181" s="1"/>
      <c r="CF181" s="11"/>
      <c r="CG181" s="11"/>
    </row>
    <row r="182" spans="1:85" ht="15" customHeight="1" x14ac:dyDescent="0.25">
      <c r="A182">
        <v>17887</v>
      </c>
      <c r="B182" t="s">
        <v>680</v>
      </c>
      <c r="C182" t="s">
        <v>681</v>
      </c>
      <c r="D182">
        <v>11847</v>
      </c>
      <c r="E182" t="s">
        <v>2</v>
      </c>
      <c r="F182" t="s">
        <v>3</v>
      </c>
      <c r="G182" t="s">
        <v>4</v>
      </c>
      <c r="H182" t="s">
        <v>95</v>
      </c>
      <c r="I182" s="1">
        <v>44847</v>
      </c>
      <c r="J182" s="1">
        <v>44851</v>
      </c>
      <c r="K182" s="1">
        <v>44942</v>
      </c>
      <c r="L182" s="1">
        <v>44942</v>
      </c>
      <c r="M182" s="2">
        <v>6642000</v>
      </c>
      <c r="N182" s="39">
        <f t="shared" si="102"/>
        <v>44926</v>
      </c>
      <c r="O182" t="s">
        <v>7</v>
      </c>
      <c r="P182" t="s">
        <v>8</v>
      </c>
      <c r="Q182" s="4">
        <v>1.35E-2</v>
      </c>
      <c r="R182" s="1">
        <v>44938</v>
      </c>
      <c r="S182" s="1">
        <v>44942</v>
      </c>
      <c r="T182" s="1">
        <v>45033</v>
      </c>
      <c r="U182" s="1">
        <v>45033</v>
      </c>
      <c r="V182" s="5">
        <f t="shared" si="103"/>
        <v>4.3835616438356165E-2</v>
      </c>
      <c r="W182">
        <f t="shared" si="104"/>
        <v>16</v>
      </c>
      <c r="X182" s="6">
        <v>0</v>
      </c>
      <c r="Y182" s="6">
        <v>0</v>
      </c>
      <c r="Z182" s="6">
        <v>-37778.184888888878</v>
      </c>
      <c r="AA182" s="6">
        <v>-37778.184888888878</v>
      </c>
      <c r="AB182">
        <v>0</v>
      </c>
      <c r="AC182">
        <v>0</v>
      </c>
      <c r="AD182" s="7">
        <v>6532000</v>
      </c>
      <c r="AE182" s="13">
        <v>2.2879999999999998E-2</v>
      </c>
      <c r="AF182" s="8">
        <v>1.35E-2</v>
      </c>
      <c r="AG182" s="6">
        <v>0</v>
      </c>
      <c r="AH182" s="6">
        <v>-22290.45</v>
      </c>
      <c r="AI182" s="9">
        <v>-60068.634888888875</v>
      </c>
      <c r="AJ182" t="s">
        <v>6</v>
      </c>
      <c r="AK182">
        <f t="shared" si="130"/>
        <v>1.3779999999999999</v>
      </c>
      <c r="AL182" s="8">
        <f t="shared" si="131"/>
        <v>2.3779999999999999E-2</v>
      </c>
      <c r="AM182" s="35">
        <f t="shared" si="132"/>
        <v>3.7799999999999986E-3</v>
      </c>
      <c r="AN182" s="4">
        <f t="shared" si="133"/>
        <v>3.7799999999999986E-3</v>
      </c>
      <c r="AO182" s="45">
        <f t="shared" si="134"/>
        <v>-10674.540712328766</v>
      </c>
      <c r="AP182" s="45">
        <f t="shared" si="105"/>
        <v>-10416.839890410958</v>
      </c>
      <c r="AQ182" s="45">
        <f t="shared" si="135"/>
        <v>-4947.8557808219166</v>
      </c>
      <c r="AR182" s="31">
        <v>44818</v>
      </c>
      <c r="AS182" s="32">
        <v>1.0129999999999999</v>
      </c>
      <c r="AW182" s="10"/>
      <c r="BX182" s="1"/>
      <c r="CF182" s="11"/>
      <c r="CG182" s="11"/>
    </row>
    <row r="183" spans="1:85" ht="15" customHeight="1" x14ac:dyDescent="0.25">
      <c r="A183">
        <v>20234</v>
      </c>
      <c r="B183" t="s">
        <v>682</v>
      </c>
      <c r="C183" t="s">
        <v>683</v>
      </c>
      <c r="D183">
        <v>11848</v>
      </c>
      <c r="E183" t="s">
        <v>2</v>
      </c>
      <c r="F183" t="s">
        <v>3</v>
      </c>
      <c r="G183" t="s">
        <v>4</v>
      </c>
      <c r="H183" t="s">
        <v>482</v>
      </c>
      <c r="I183" s="1">
        <v>44876</v>
      </c>
      <c r="J183" s="1">
        <v>44880</v>
      </c>
      <c r="K183" s="1">
        <v>44972</v>
      </c>
      <c r="L183" s="1">
        <v>44972</v>
      </c>
      <c r="M183" s="2">
        <v>14113536.390000001</v>
      </c>
      <c r="N183" s="39">
        <f t="shared" si="102"/>
        <v>44926</v>
      </c>
      <c r="O183" t="s">
        <v>7</v>
      </c>
      <c r="P183" t="s">
        <v>8</v>
      </c>
      <c r="Q183" s="4">
        <v>8.9999999999999993E-3</v>
      </c>
      <c r="R183" s="1">
        <v>44876</v>
      </c>
      <c r="S183" s="1">
        <v>44880</v>
      </c>
      <c r="T183" s="1">
        <v>44972</v>
      </c>
      <c r="U183" s="1">
        <v>44972</v>
      </c>
      <c r="V183" s="5">
        <f t="shared" si="103"/>
        <v>0.12602739726027398</v>
      </c>
      <c r="W183">
        <f t="shared" si="104"/>
        <v>46</v>
      </c>
      <c r="X183" s="6">
        <v>0</v>
      </c>
      <c r="Y183" s="6">
        <v>0</v>
      </c>
      <c r="Z183" s="6">
        <v>-63551.686193459995</v>
      </c>
      <c r="AA183" s="6">
        <v>-63551.686193459995</v>
      </c>
      <c r="AB183">
        <v>0</v>
      </c>
      <c r="AC183">
        <v>0</v>
      </c>
      <c r="AD183" s="7">
        <v>14113536.390000001</v>
      </c>
      <c r="AE183" s="13">
        <v>1.762E-2</v>
      </c>
      <c r="AF183" s="8">
        <v>8.9999999999999993E-3</v>
      </c>
      <c r="AG183" s="6">
        <v>0</v>
      </c>
      <c r="AH183" s="6">
        <v>-32461.133696999997</v>
      </c>
      <c r="AI183" s="9">
        <v>-96012.819890459999</v>
      </c>
      <c r="AJ183" t="s">
        <v>6</v>
      </c>
      <c r="AK183">
        <f t="shared" si="130"/>
        <v>1.762</v>
      </c>
      <c r="AL183" s="8">
        <f t="shared" si="131"/>
        <v>2.7619999999999999E-2</v>
      </c>
      <c r="AM183" s="35">
        <f t="shared" si="132"/>
        <v>7.62E-3</v>
      </c>
      <c r="AN183" s="4">
        <f t="shared" si="133"/>
        <v>7.62E-3</v>
      </c>
      <c r="AO183" s="45">
        <f t="shared" si="134"/>
        <v>-65135.710464884396</v>
      </c>
      <c r="AP183" s="45">
        <f t="shared" si="105"/>
        <v>-47348.787891185755</v>
      </c>
      <c r="AQ183" s="45">
        <f t="shared" si="135"/>
        <v>-29561.865317487125</v>
      </c>
      <c r="AR183" s="31">
        <v>44819</v>
      </c>
      <c r="AS183" s="32">
        <v>1.03</v>
      </c>
      <c r="AW183" s="10"/>
      <c r="BX183" s="1"/>
      <c r="CF183" s="11"/>
      <c r="CG183" s="11"/>
    </row>
    <row r="184" spans="1:85" ht="15" customHeight="1" x14ac:dyDescent="0.25">
      <c r="A184">
        <v>20700</v>
      </c>
      <c r="B184" t="s">
        <v>684</v>
      </c>
      <c r="C184" t="s">
        <v>685</v>
      </c>
      <c r="D184">
        <v>11849</v>
      </c>
      <c r="E184" t="s">
        <v>2</v>
      </c>
      <c r="F184" t="s">
        <v>3</v>
      </c>
      <c r="G184" t="s">
        <v>4</v>
      </c>
      <c r="H184" t="s">
        <v>686</v>
      </c>
      <c r="I184" s="1">
        <v>44832</v>
      </c>
      <c r="J184" s="1">
        <v>44834</v>
      </c>
      <c r="K184" s="1">
        <v>45016</v>
      </c>
      <c r="L184" s="1">
        <v>45016</v>
      </c>
      <c r="M184" s="2">
        <v>7283157.9199999999</v>
      </c>
      <c r="N184" s="39">
        <f t="shared" si="102"/>
        <v>44926</v>
      </c>
      <c r="O184" t="s">
        <v>174</v>
      </c>
      <c r="P184" t="s">
        <v>8</v>
      </c>
      <c r="Q184" s="4">
        <v>9.4999999999999998E-3</v>
      </c>
      <c r="R184" s="1">
        <v>44832</v>
      </c>
      <c r="S184" s="1">
        <v>44834</v>
      </c>
      <c r="T184" s="1">
        <v>45016</v>
      </c>
      <c r="U184" s="1">
        <v>45016</v>
      </c>
      <c r="V184" s="5">
        <f t="shared" si="103"/>
        <v>0.24657534246575341</v>
      </c>
      <c r="W184">
        <f t="shared" si="104"/>
        <v>90</v>
      </c>
      <c r="X184" s="6">
        <v>0</v>
      </c>
      <c r="Y184" s="6">
        <v>0</v>
      </c>
      <c r="Z184" s="6">
        <v>-68412.320822097769</v>
      </c>
      <c r="AA184" s="6">
        <v>-68412.320822097769</v>
      </c>
      <c r="AB184">
        <v>0</v>
      </c>
      <c r="AC184">
        <v>0</v>
      </c>
      <c r="AD184" s="7">
        <v>7283157.9199999999</v>
      </c>
      <c r="AE184" s="13">
        <v>1.8579999999999999E-2</v>
      </c>
      <c r="AF184" s="8">
        <v>9.4999999999999998E-3</v>
      </c>
      <c r="AG184" s="6">
        <v>0</v>
      </c>
      <c r="AH184" s="6">
        <v>-34979.389010222221</v>
      </c>
      <c r="AI184" s="9">
        <v>-103391.70983231999</v>
      </c>
      <c r="AJ184" t="s">
        <v>6</v>
      </c>
      <c r="AK184">
        <f t="shared" si="130"/>
        <v>1.1930000000000001</v>
      </c>
      <c r="AL184" s="8">
        <f t="shared" si="131"/>
        <v>2.1930000000000002E-2</v>
      </c>
      <c r="AM184" s="35">
        <f t="shared" si="132"/>
        <v>1.9300000000000012E-3</v>
      </c>
      <c r="AN184" s="4">
        <f t="shared" si="133"/>
        <v>1.9300000000000012E-3</v>
      </c>
      <c r="AO184" s="45">
        <f t="shared" si="134"/>
        <v>-56443.476187134242</v>
      </c>
      <c r="AP184" s="45">
        <f t="shared" si="105"/>
        <v>-50427.388206641088</v>
      </c>
      <c r="AQ184" s="45">
        <f t="shared" si="135"/>
        <v>-20526.533020010957</v>
      </c>
      <c r="AR184" s="31">
        <v>44820</v>
      </c>
      <c r="AS184" s="32">
        <v>1.0629999999999999</v>
      </c>
      <c r="AW184" s="10"/>
      <c r="BX184" s="1"/>
      <c r="CF184" s="11"/>
      <c r="CG184" s="11"/>
    </row>
    <row r="185" spans="1:85" ht="15" customHeight="1" x14ac:dyDescent="0.25">
      <c r="A185">
        <v>20835</v>
      </c>
      <c r="B185" t="s">
        <v>687</v>
      </c>
      <c r="C185" t="s">
        <v>688</v>
      </c>
      <c r="D185">
        <v>11851</v>
      </c>
      <c r="E185" t="s">
        <v>2</v>
      </c>
      <c r="F185" t="s">
        <v>3</v>
      </c>
      <c r="G185" t="s">
        <v>4</v>
      </c>
      <c r="H185" t="s">
        <v>651</v>
      </c>
      <c r="I185" s="1">
        <v>44861</v>
      </c>
      <c r="J185" s="1">
        <v>44925</v>
      </c>
      <c r="K185" s="1">
        <v>44957</v>
      </c>
      <c r="L185" s="1">
        <v>44957</v>
      </c>
      <c r="M185" s="2">
        <v>3702987.12</v>
      </c>
      <c r="N185" s="39">
        <f t="shared" si="102"/>
        <v>44926</v>
      </c>
      <c r="O185" t="s">
        <v>7</v>
      </c>
      <c r="P185" t="s">
        <v>8</v>
      </c>
      <c r="Q185" s="4">
        <v>2.2499999999999999E-2</v>
      </c>
      <c r="R185" s="1">
        <v>44861</v>
      </c>
      <c r="S185" s="1">
        <v>44925</v>
      </c>
      <c r="T185" s="1">
        <v>44957</v>
      </c>
      <c r="U185" s="1">
        <v>44957</v>
      </c>
      <c r="V185" s="5">
        <f t="shared" si="103"/>
        <v>8.4931506849315067E-2</v>
      </c>
      <c r="W185">
        <f t="shared" si="104"/>
        <v>31</v>
      </c>
      <c r="X185" s="6">
        <v>0</v>
      </c>
      <c r="Y185" s="6">
        <v>0</v>
      </c>
      <c r="Z185" s="6">
        <v>-5282.9282911999999</v>
      </c>
      <c r="AA185" s="6">
        <v>-5282.9282911999999</v>
      </c>
      <c r="AB185">
        <v>0</v>
      </c>
      <c r="AC185">
        <v>0</v>
      </c>
      <c r="AD185" s="7">
        <v>3702987.12</v>
      </c>
      <c r="AE185" s="13">
        <v>1.6049999999999998E-2</v>
      </c>
      <c r="AF185" s="8">
        <v>2.2499999999999999E-2</v>
      </c>
      <c r="AG185" s="6">
        <v>0</v>
      </c>
      <c r="AH185" s="6">
        <v>-7405.9742400000005</v>
      </c>
      <c r="AI185" s="9">
        <v>-12688.902531200001</v>
      </c>
      <c r="AJ185" t="s">
        <v>6</v>
      </c>
      <c r="AK185">
        <f t="shared" si="130"/>
        <v>1.605</v>
      </c>
      <c r="AL185" s="8">
        <f t="shared" si="131"/>
        <v>2.6049999999999997E-2</v>
      </c>
      <c r="AM185" s="35">
        <f t="shared" si="132"/>
        <v>6.0499999999999981E-3</v>
      </c>
      <c r="AN185" s="4">
        <f t="shared" si="133"/>
        <v>6.0499999999999981E-3</v>
      </c>
      <c r="AO185" s="45">
        <f t="shared" si="134"/>
        <v>-15268.988397139727</v>
      </c>
      <c r="AP185" s="45">
        <f t="shared" si="105"/>
        <v>-12123.985637687672</v>
      </c>
      <c r="AQ185" s="45">
        <f t="shared" si="135"/>
        <v>-8978.9828782356162</v>
      </c>
      <c r="AR185" s="31">
        <v>44823</v>
      </c>
      <c r="AS185" s="32">
        <v>1.0660000000000001</v>
      </c>
      <c r="AW185" s="10"/>
      <c r="BX185" s="1"/>
      <c r="CF185" s="11"/>
      <c r="CG185" s="11"/>
    </row>
    <row r="186" spans="1:85" ht="15" customHeight="1" x14ac:dyDescent="0.25">
      <c r="A186">
        <v>21446</v>
      </c>
      <c r="B186" t="s">
        <v>689</v>
      </c>
      <c r="C186" t="s">
        <v>690</v>
      </c>
      <c r="D186">
        <v>11854</v>
      </c>
      <c r="E186" t="s">
        <v>127</v>
      </c>
      <c r="F186" t="s">
        <v>3</v>
      </c>
      <c r="G186" t="s">
        <v>4</v>
      </c>
      <c r="H186" t="s">
        <v>188</v>
      </c>
      <c r="I186" s="1"/>
      <c r="J186" s="1">
        <v>44913</v>
      </c>
      <c r="K186" s="1">
        <v>44944</v>
      </c>
      <c r="L186" s="1">
        <v>44944</v>
      </c>
      <c r="M186" s="2">
        <v>4358521.6100000003</v>
      </c>
      <c r="N186" s="39">
        <f t="shared" si="102"/>
        <v>44926</v>
      </c>
      <c r="O186">
        <v>0.02</v>
      </c>
      <c r="P186" t="s">
        <v>8</v>
      </c>
      <c r="Q186" s="4"/>
      <c r="R186" s="1">
        <v>44944</v>
      </c>
      <c r="S186" s="1">
        <v>44913</v>
      </c>
      <c r="T186" s="1">
        <v>44944</v>
      </c>
      <c r="U186" s="1">
        <v>44944</v>
      </c>
      <c r="V186" s="5">
        <f t="shared" si="103"/>
        <v>4.9315068493150684E-2</v>
      </c>
      <c r="W186">
        <f t="shared" si="104"/>
        <v>18</v>
      </c>
      <c r="X186" s="6">
        <v>0</v>
      </c>
      <c r="Y186" s="6">
        <v>0</v>
      </c>
      <c r="Z186" s="6">
        <v>-7506.3427727777789</v>
      </c>
      <c r="AA186" s="6">
        <v>-7506.3427727777789</v>
      </c>
      <c r="AB186">
        <v>0</v>
      </c>
      <c r="AC186">
        <v>0</v>
      </c>
      <c r="AD186" s="7">
        <v>4358521.6100000003</v>
      </c>
      <c r="AE186" s="13">
        <v>0.02</v>
      </c>
      <c r="AF186" s="8">
        <v>0</v>
      </c>
      <c r="AG186" s="6">
        <v>0</v>
      </c>
      <c r="AH186" s="6">
        <v>0</v>
      </c>
      <c r="AI186" s="9">
        <v>-7506.3427727777789</v>
      </c>
      <c r="AJ186" t="s">
        <v>6</v>
      </c>
      <c r="AO186" s="9">
        <f>AP186</f>
        <v>-4298.8158345205484</v>
      </c>
      <c r="AP186" s="2">
        <f t="shared" si="105"/>
        <v>-4298.8158345205484</v>
      </c>
      <c r="AQ186" s="9">
        <f>AP186</f>
        <v>-4298.8158345205484</v>
      </c>
      <c r="AR186" s="31">
        <v>44824</v>
      </c>
      <c r="AS186" s="32">
        <v>1.1000000000000001</v>
      </c>
      <c r="AW186" s="10"/>
      <c r="BX186" s="1"/>
      <c r="CF186" s="11"/>
      <c r="CG186" s="11"/>
    </row>
    <row r="187" spans="1:85" ht="15" customHeight="1" x14ac:dyDescent="0.25">
      <c r="A187">
        <v>21595</v>
      </c>
      <c r="B187" t="s">
        <v>691</v>
      </c>
      <c r="C187" t="s">
        <v>692</v>
      </c>
      <c r="D187">
        <v>11855</v>
      </c>
      <c r="E187" t="s">
        <v>2</v>
      </c>
      <c r="F187" t="s">
        <v>3</v>
      </c>
      <c r="G187" t="s">
        <v>4</v>
      </c>
      <c r="H187" t="s">
        <v>693</v>
      </c>
      <c r="I187" s="1">
        <v>44762</v>
      </c>
      <c r="J187" s="1">
        <v>44764</v>
      </c>
      <c r="K187" s="1">
        <v>44949</v>
      </c>
      <c r="L187" s="1">
        <v>44949</v>
      </c>
      <c r="M187" s="2">
        <v>55000000</v>
      </c>
      <c r="N187" s="39">
        <f t="shared" si="102"/>
        <v>44926</v>
      </c>
      <c r="O187" t="s">
        <v>174</v>
      </c>
      <c r="P187" t="s">
        <v>8</v>
      </c>
      <c r="Q187" s="4">
        <v>1.7000000000000001E-2</v>
      </c>
      <c r="R187" s="1">
        <v>44762</v>
      </c>
      <c r="S187" s="1">
        <v>44764</v>
      </c>
      <c r="T187" s="1">
        <v>44949</v>
      </c>
      <c r="U187" s="1">
        <v>44949</v>
      </c>
      <c r="V187" s="5">
        <f t="shared" si="103"/>
        <v>6.3013698630136991E-2</v>
      </c>
      <c r="W187">
        <f t="shared" si="104"/>
        <v>23</v>
      </c>
      <c r="X187" s="6">
        <v>0</v>
      </c>
      <c r="Y187" s="6">
        <v>0</v>
      </c>
      <c r="Z187" s="6">
        <v>-179475.69444444444</v>
      </c>
      <c r="AA187" s="6">
        <v>-179475.69444444444</v>
      </c>
      <c r="AB187">
        <v>0</v>
      </c>
      <c r="AC187">
        <v>0</v>
      </c>
      <c r="AD187" s="7">
        <v>55000000</v>
      </c>
      <c r="AE187" s="13">
        <v>6.3499999999999997E-3</v>
      </c>
      <c r="AF187" s="8">
        <v>1.7000000000000001E-2</v>
      </c>
      <c r="AG187" s="6">
        <v>0</v>
      </c>
      <c r="AH187" s="6">
        <v>-480486.11111111112</v>
      </c>
      <c r="AI187" s="9">
        <v>-659961.8055555555</v>
      </c>
      <c r="AJ187" t="s">
        <v>6</v>
      </c>
      <c r="AK187">
        <f t="shared" ref="AK187:AK195" si="136">VLOOKUP(I187,$AR$2:$AS$603,2,FALSE)</f>
        <v>0.125</v>
      </c>
      <c r="AL187" s="8">
        <f t="shared" ref="AL187:AL195" si="137">AK187/100+$AT$1</f>
        <v>1.125E-2</v>
      </c>
      <c r="AM187" s="35">
        <f t="shared" ref="AM187:AM195" si="138">AK187/100-$AT$1</f>
        <v>-8.7500000000000008E-3</v>
      </c>
      <c r="AN187" s="4">
        <f t="shared" ref="AN187:AN195" si="139">IF(AND(RIGHT(O187,3)="Max",AM187&lt;0%),0%,AM187)</f>
        <v>-8.7500000000000008E-3</v>
      </c>
      <c r="AO187" s="45">
        <f t="shared" ref="AO187:AO195" si="140">-(((AL187+AF187)*AD187*V187))</f>
        <v>-97907.534246575349</v>
      </c>
      <c r="AP187" s="45">
        <f t="shared" si="105"/>
        <v>-80925.342465753449</v>
      </c>
      <c r="AQ187" s="45">
        <f t="shared" ref="AQ187:AQ195" si="141">-(((AN187+AF187)*AD187*V187))</f>
        <v>-28592.465753424658</v>
      </c>
      <c r="AR187" s="31">
        <v>44825</v>
      </c>
      <c r="AS187" s="32">
        <v>1.1180000000000001</v>
      </c>
      <c r="AW187" s="10"/>
      <c r="BX187" s="1"/>
      <c r="CF187" s="11"/>
      <c r="CG187" s="11"/>
    </row>
    <row r="188" spans="1:85" ht="15" customHeight="1" x14ac:dyDescent="0.25">
      <c r="A188">
        <v>20920</v>
      </c>
      <c r="B188" t="s">
        <v>694</v>
      </c>
      <c r="C188" t="s">
        <v>695</v>
      </c>
      <c r="D188">
        <v>11856</v>
      </c>
      <c r="E188" t="s">
        <v>2</v>
      </c>
      <c r="F188" t="s">
        <v>3</v>
      </c>
      <c r="G188" t="s">
        <v>4</v>
      </c>
      <c r="H188" t="s">
        <v>679</v>
      </c>
      <c r="I188" s="1">
        <v>44924</v>
      </c>
      <c r="J188" s="1">
        <v>44926</v>
      </c>
      <c r="K188" s="1">
        <v>45016</v>
      </c>
      <c r="L188" s="1">
        <v>45016</v>
      </c>
      <c r="M188" s="2">
        <v>4022722.45</v>
      </c>
      <c r="N188" s="39">
        <f t="shared" si="102"/>
        <v>44926</v>
      </c>
      <c r="O188" t="s">
        <v>7</v>
      </c>
      <c r="P188" t="s">
        <v>8</v>
      </c>
      <c r="Q188" s="4">
        <v>1.5699999999999999E-2</v>
      </c>
      <c r="R188" s="1">
        <v>44924</v>
      </c>
      <c r="S188" s="1">
        <v>44926</v>
      </c>
      <c r="T188" s="1">
        <v>45016</v>
      </c>
      <c r="U188" s="1">
        <v>45016</v>
      </c>
      <c r="V188" s="5">
        <f t="shared" si="103"/>
        <v>0.24657534246575341</v>
      </c>
      <c r="W188">
        <f t="shared" si="104"/>
        <v>90</v>
      </c>
      <c r="X188" s="6">
        <v>0</v>
      </c>
      <c r="Y188" s="6">
        <v>0</v>
      </c>
      <c r="Z188" s="6">
        <v>-21964.064577000001</v>
      </c>
      <c r="AA188" s="6">
        <v>-21964.064577000001</v>
      </c>
      <c r="AB188">
        <v>0</v>
      </c>
      <c r="AC188">
        <v>0</v>
      </c>
      <c r="AD188" s="7">
        <v>4022722.45</v>
      </c>
      <c r="AE188" s="13">
        <v>2.1840000000000002E-2</v>
      </c>
      <c r="AF188" s="8">
        <v>1.5699999999999999E-2</v>
      </c>
      <c r="AG188" s="6">
        <v>0</v>
      </c>
      <c r="AH188" s="6">
        <v>-15789.185616249999</v>
      </c>
      <c r="AI188" s="9">
        <v>-37753.250193250002</v>
      </c>
      <c r="AJ188" t="s">
        <v>6</v>
      </c>
      <c r="AK188">
        <f t="shared" si="136"/>
        <v>2.1840000000000002</v>
      </c>
      <c r="AL188" s="8">
        <f t="shared" si="137"/>
        <v>3.184E-2</v>
      </c>
      <c r="AM188" s="35">
        <f t="shared" si="138"/>
        <v>1.1840000000000002E-2</v>
      </c>
      <c r="AN188" s="4">
        <f t="shared" si="139"/>
        <v>1.1840000000000002E-2</v>
      </c>
      <c r="AO188" s="45">
        <f t="shared" si="140"/>
        <v>-47155.124039917813</v>
      </c>
      <c r="AP188" s="45">
        <f t="shared" si="105"/>
        <v>-37236.082382383567</v>
      </c>
      <c r="AQ188" s="45">
        <f t="shared" si="141"/>
        <v>-27317.040724849317</v>
      </c>
      <c r="AR188" s="31">
        <v>44826</v>
      </c>
      <c r="AS188" s="32">
        <v>1.1200000000000001</v>
      </c>
      <c r="AW188" s="10"/>
      <c r="BX188" s="1"/>
      <c r="CF188" s="11"/>
      <c r="CG188" s="11"/>
    </row>
    <row r="189" spans="1:85" ht="15" customHeight="1" x14ac:dyDescent="0.25">
      <c r="A189">
        <v>17596</v>
      </c>
      <c r="B189" t="s">
        <v>696</v>
      </c>
      <c r="C189" t="s">
        <v>697</v>
      </c>
      <c r="D189">
        <v>11857</v>
      </c>
      <c r="E189" t="s">
        <v>2</v>
      </c>
      <c r="F189" t="s">
        <v>3</v>
      </c>
      <c r="G189" t="s">
        <v>4</v>
      </c>
      <c r="H189" t="s">
        <v>95</v>
      </c>
      <c r="I189" s="1">
        <v>44729</v>
      </c>
      <c r="J189" s="1">
        <v>44733</v>
      </c>
      <c r="K189" s="1">
        <v>45098</v>
      </c>
      <c r="L189" s="1">
        <v>45098</v>
      </c>
      <c r="M189" s="2">
        <v>13004550</v>
      </c>
      <c r="N189" s="39">
        <f t="shared" si="102"/>
        <v>44926</v>
      </c>
      <c r="O189" t="s">
        <v>7</v>
      </c>
      <c r="P189" t="s">
        <v>8</v>
      </c>
      <c r="Q189" s="4"/>
      <c r="R189" s="1">
        <v>44755</v>
      </c>
      <c r="S189" s="1">
        <v>44757</v>
      </c>
      <c r="T189" s="1">
        <v>44851</v>
      </c>
      <c r="U189" s="1">
        <v>44851</v>
      </c>
      <c r="V189" s="5">
        <f t="shared" si="103"/>
        <v>0.47123287671232877</v>
      </c>
      <c r="W189">
        <f t="shared" si="104"/>
        <v>172</v>
      </c>
      <c r="X189" s="6">
        <v>0</v>
      </c>
      <c r="Y189" s="6">
        <v>0</v>
      </c>
      <c r="Z189" s="6">
        <v>0</v>
      </c>
      <c r="AA189" s="6">
        <v>0</v>
      </c>
      <c r="AB189">
        <v>0</v>
      </c>
      <c r="AC189">
        <v>0</v>
      </c>
      <c r="AD189" s="7">
        <v>13672800</v>
      </c>
      <c r="AE189" s="13">
        <v>0</v>
      </c>
      <c r="AF189" s="8">
        <v>0</v>
      </c>
      <c r="AG189" s="6">
        <v>0</v>
      </c>
      <c r="AH189" s="6">
        <v>0</v>
      </c>
      <c r="AI189" s="9">
        <v>0</v>
      </c>
      <c r="AJ189" t="s">
        <v>6</v>
      </c>
      <c r="AK189">
        <f t="shared" si="136"/>
        <v>-0.16900000000000001</v>
      </c>
      <c r="AL189" s="8">
        <f t="shared" si="137"/>
        <v>8.3099999999999997E-3</v>
      </c>
      <c r="AM189" s="35">
        <f t="shared" si="138"/>
        <v>-1.1690000000000001E-2</v>
      </c>
      <c r="AN189" s="4">
        <f t="shared" si="139"/>
        <v>-1.1690000000000001E-2</v>
      </c>
      <c r="AO189" s="45">
        <f t="shared" si="140"/>
        <v>-53541.935605479448</v>
      </c>
      <c r="AP189" s="45">
        <f t="shared" si="105"/>
        <v>0</v>
      </c>
      <c r="AQ189" s="45">
        <f t="shared" si="141"/>
        <v>75319.521928767121</v>
      </c>
      <c r="AR189" s="31">
        <v>44827</v>
      </c>
      <c r="AS189" s="32">
        <v>1.153</v>
      </c>
      <c r="AW189" s="10"/>
      <c r="BX189" s="1"/>
      <c r="CF189" s="11"/>
      <c r="CG189" s="11"/>
    </row>
    <row r="190" spans="1:85" ht="15" customHeight="1" x14ac:dyDescent="0.25">
      <c r="A190">
        <v>17594</v>
      </c>
      <c r="B190" t="s">
        <v>696</v>
      </c>
      <c r="C190" t="s">
        <v>697</v>
      </c>
      <c r="D190">
        <v>11857</v>
      </c>
      <c r="E190" t="s">
        <v>2</v>
      </c>
      <c r="F190" t="s">
        <v>3</v>
      </c>
      <c r="G190" t="s">
        <v>4</v>
      </c>
      <c r="H190" t="s">
        <v>95</v>
      </c>
      <c r="I190" s="1">
        <v>44847</v>
      </c>
      <c r="J190" s="1">
        <v>44851</v>
      </c>
      <c r="K190" s="1">
        <v>44942</v>
      </c>
      <c r="L190" s="1">
        <v>44942</v>
      </c>
      <c r="M190" s="2">
        <v>13450050</v>
      </c>
      <c r="N190" s="39">
        <f t="shared" si="102"/>
        <v>44926</v>
      </c>
      <c r="O190" t="s">
        <v>7</v>
      </c>
      <c r="P190" t="s">
        <v>8</v>
      </c>
      <c r="Q190" s="4">
        <v>1.35E-2</v>
      </c>
      <c r="R190" s="1">
        <v>44938</v>
      </c>
      <c r="S190" s="1">
        <v>44942</v>
      </c>
      <c r="T190" s="1">
        <v>45033</v>
      </c>
      <c r="U190" s="1">
        <v>45033</v>
      </c>
      <c r="V190" s="5">
        <f t="shared" si="103"/>
        <v>4.3835616438356165E-2</v>
      </c>
      <c r="W190">
        <f t="shared" si="104"/>
        <v>16</v>
      </c>
      <c r="X190" s="6">
        <v>0</v>
      </c>
      <c r="Y190" s="6">
        <v>0</v>
      </c>
      <c r="Z190" s="6">
        <v>-76500.824399999983</v>
      </c>
      <c r="AA190" s="6">
        <v>-76500.824399999983</v>
      </c>
      <c r="AB190">
        <v>0</v>
      </c>
      <c r="AC190">
        <v>0</v>
      </c>
      <c r="AD190" s="7">
        <v>13227300</v>
      </c>
      <c r="AE190" s="13">
        <v>2.2879999999999998E-2</v>
      </c>
      <c r="AF190" s="8">
        <v>1.35E-2</v>
      </c>
      <c r="AG190" s="6">
        <v>0</v>
      </c>
      <c r="AH190" s="6">
        <v>-45138.161249999997</v>
      </c>
      <c r="AI190" s="9">
        <v>-121638.98564999999</v>
      </c>
      <c r="AJ190" t="s">
        <v>6</v>
      </c>
      <c r="AK190">
        <f t="shared" si="136"/>
        <v>1.3779999999999999</v>
      </c>
      <c r="AL190" s="8">
        <f t="shared" si="137"/>
        <v>2.3779999999999999E-2</v>
      </c>
      <c r="AM190" s="35">
        <f t="shared" si="138"/>
        <v>3.7799999999999986E-3</v>
      </c>
      <c r="AN190" s="4">
        <f t="shared" si="139"/>
        <v>3.7799999999999986E-3</v>
      </c>
      <c r="AO190" s="45">
        <f t="shared" si="140"/>
        <v>-21615.944942465754</v>
      </c>
      <c r="AP190" s="45">
        <f t="shared" si="105"/>
        <v>-21094.100778082189</v>
      </c>
      <c r="AQ190" s="45">
        <f t="shared" si="141"/>
        <v>-10019.407956164381</v>
      </c>
      <c r="AR190" s="31">
        <v>44830</v>
      </c>
      <c r="AS190" s="32">
        <v>1.1679999999999999</v>
      </c>
      <c r="AW190" s="10"/>
      <c r="BX190" s="1"/>
      <c r="CF190" s="11"/>
      <c r="CG190" s="11"/>
    </row>
    <row r="191" spans="1:85" ht="15" customHeight="1" x14ac:dyDescent="0.25">
      <c r="A191">
        <v>21403</v>
      </c>
      <c r="B191" t="s">
        <v>698</v>
      </c>
      <c r="C191" t="s">
        <v>699</v>
      </c>
      <c r="D191">
        <v>11858</v>
      </c>
      <c r="E191" t="s">
        <v>2</v>
      </c>
      <c r="F191" t="s">
        <v>3</v>
      </c>
      <c r="G191" t="s">
        <v>4</v>
      </c>
      <c r="H191" t="s">
        <v>700</v>
      </c>
      <c r="I191" s="1">
        <v>44762</v>
      </c>
      <c r="J191" s="1">
        <v>44764</v>
      </c>
      <c r="K191" s="1">
        <v>44949</v>
      </c>
      <c r="L191" s="1">
        <v>44949</v>
      </c>
      <c r="M191" s="2">
        <v>40000000</v>
      </c>
      <c r="N191" s="39">
        <f t="shared" si="102"/>
        <v>44926</v>
      </c>
      <c r="O191" t="s">
        <v>174</v>
      </c>
      <c r="P191" t="s">
        <v>8</v>
      </c>
      <c r="Q191" s="4">
        <v>1.4E-2</v>
      </c>
      <c r="R191" s="1">
        <v>44762</v>
      </c>
      <c r="S191" s="1">
        <v>44764</v>
      </c>
      <c r="T191" s="1">
        <v>44949</v>
      </c>
      <c r="U191" s="1">
        <v>44949</v>
      </c>
      <c r="V191" s="5">
        <f t="shared" si="103"/>
        <v>6.3013698630136991E-2</v>
      </c>
      <c r="W191">
        <f t="shared" si="104"/>
        <v>23</v>
      </c>
      <c r="X191" s="6">
        <v>0</v>
      </c>
      <c r="Y191" s="6">
        <v>0</v>
      </c>
      <c r="Z191" s="6">
        <v>-130527.77777777777</v>
      </c>
      <c r="AA191" s="6">
        <v>-130527.77777777777</v>
      </c>
      <c r="AB191">
        <v>0</v>
      </c>
      <c r="AC191">
        <v>0</v>
      </c>
      <c r="AD191" s="7">
        <v>40000000</v>
      </c>
      <c r="AE191" s="13">
        <v>6.3499999999999997E-3</v>
      </c>
      <c r="AF191" s="8">
        <v>1.4E-2</v>
      </c>
      <c r="AG191" s="6">
        <v>0</v>
      </c>
      <c r="AH191" s="6">
        <v>-287777.77777777775</v>
      </c>
      <c r="AI191" s="9">
        <v>-418305.5555555555</v>
      </c>
      <c r="AJ191" t="s">
        <v>6</v>
      </c>
      <c r="AK191">
        <f t="shared" si="136"/>
        <v>0.125</v>
      </c>
      <c r="AL191" s="8">
        <f t="shared" si="137"/>
        <v>1.125E-2</v>
      </c>
      <c r="AM191" s="35">
        <f t="shared" si="138"/>
        <v>-8.7500000000000008E-3</v>
      </c>
      <c r="AN191" s="4">
        <f t="shared" si="139"/>
        <v>-8.7500000000000008E-3</v>
      </c>
      <c r="AO191" s="45">
        <f t="shared" si="140"/>
        <v>-63643.835616438366</v>
      </c>
      <c r="AP191" s="45">
        <f t="shared" si="105"/>
        <v>-51293.150684931512</v>
      </c>
      <c r="AQ191" s="45">
        <f t="shared" si="141"/>
        <v>-13232.876712328767</v>
      </c>
      <c r="AR191" s="31">
        <v>44831</v>
      </c>
      <c r="AS191" s="32">
        <v>1.228</v>
      </c>
      <c r="AW191" s="10"/>
      <c r="BX191" s="1"/>
      <c r="CF191" s="11"/>
      <c r="CG191" s="11"/>
    </row>
    <row r="192" spans="1:85" ht="15" customHeight="1" x14ac:dyDescent="0.25">
      <c r="A192">
        <v>13523</v>
      </c>
      <c r="B192" t="s">
        <v>701</v>
      </c>
      <c r="C192" t="s">
        <v>702</v>
      </c>
      <c r="D192">
        <v>11860</v>
      </c>
      <c r="E192" t="s">
        <v>2</v>
      </c>
      <c r="F192" t="s">
        <v>3</v>
      </c>
      <c r="G192" t="s">
        <v>4</v>
      </c>
      <c r="H192" t="s">
        <v>703</v>
      </c>
      <c r="I192" s="1">
        <v>44923</v>
      </c>
      <c r="J192" s="1">
        <v>44925</v>
      </c>
      <c r="K192" s="1">
        <v>45107</v>
      </c>
      <c r="L192" s="1">
        <v>45107</v>
      </c>
      <c r="M192" s="2">
        <v>15500000</v>
      </c>
      <c r="N192" s="39">
        <f t="shared" si="102"/>
        <v>44926</v>
      </c>
      <c r="O192" t="s">
        <v>174</v>
      </c>
      <c r="P192" t="s">
        <v>8</v>
      </c>
      <c r="Q192" s="4">
        <v>1.35E-2</v>
      </c>
      <c r="R192" s="1">
        <v>44923</v>
      </c>
      <c r="S192" s="1">
        <v>44925</v>
      </c>
      <c r="T192" s="1">
        <v>45107</v>
      </c>
      <c r="U192" s="1">
        <v>45107</v>
      </c>
      <c r="V192" s="5">
        <f t="shared" si="103"/>
        <v>0.49589041095890413</v>
      </c>
      <c r="W192">
        <f t="shared" si="104"/>
        <v>181</v>
      </c>
      <c r="X192" s="6">
        <v>0</v>
      </c>
      <c r="Y192" s="6">
        <v>0</v>
      </c>
      <c r="Z192" s="6">
        <v>-215649.77777777778</v>
      </c>
      <c r="AA192" s="6">
        <v>-215649.77777777778</v>
      </c>
      <c r="AB192">
        <v>0</v>
      </c>
      <c r="AC192">
        <v>0</v>
      </c>
      <c r="AD192" s="7">
        <v>15500000</v>
      </c>
      <c r="AE192" s="13">
        <v>2.7519999999999999E-2</v>
      </c>
      <c r="AF192" s="8">
        <v>1.35E-2</v>
      </c>
      <c r="AG192" s="6">
        <v>0</v>
      </c>
      <c r="AH192" s="6">
        <v>-105787.5</v>
      </c>
      <c r="AI192" s="9">
        <v>-321437.27777777775</v>
      </c>
      <c r="AJ192" t="s">
        <v>6</v>
      </c>
      <c r="AK192">
        <f t="shared" si="136"/>
        <v>2.202</v>
      </c>
      <c r="AL192" s="8">
        <f t="shared" si="137"/>
        <v>3.202E-2</v>
      </c>
      <c r="AM192" s="35">
        <f t="shared" si="138"/>
        <v>1.2019999999999998E-2</v>
      </c>
      <c r="AN192" s="4">
        <f t="shared" si="139"/>
        <v>1.2019999999999998E-2</v>
      </c>
      <c r="AO192" s="45">
        <f t="shared" si="140"/>
        <v>-349880.43835616438</v>
      </c>
      <c r="AP192" s="45">
        <f t="shared" si="105"/>
        <v>-315292.08219178085</v>
      </c>
      <c r="AQ192" s="45">
        <f t="shared" si="141"/>
        <v>-196154.41095890407</v>
      </c>
      <c r="AR192" s="31">
        <v>44832</v>
      </c>
      <c r="AS192" s="32">
        <v>1.1930000000000001</v>
      </c>
      <c r="AW192" s="10"/>
      <c r="BX192" s="1"/>
      <c r="CF192" s="11"/>
      <c r="CG192" s="11"/>
    </row>
    <row r="193" spans="1:85" ht="15" customHeight="1" x14ac:dyDescent="0.25">
      <c r="A193">
        <v>22808</v>
      </c>
      <c r="B193" t="s">
        <v>704</v>
      </c>
      <c r="C193" t="s">
        <v>705</v>
      </c>
      <c r="D193">
        <v>11861</v>
      </c>
      <c r="E193" t="s">
        <v>2</v>
      </c>
      <c r="F193" t="s">
        <v>3</v>
      </c>
      <c r="G193" t="s">
        <v>4</v>
      </c>
      <c r="H193" t="s">
        <v>706</v>
      </c>
      <c r="I193" s="1">
        <v>44832</v>
      </c>
      <c r="J193" s="1">
        <v>44895</v>
      </c>
      <c r="K193" s="1">
        <v>44928</v>
      </c>
      <c r="L193" s="1">
        <v>44928</v>
      </c>
      <c r="M193" s="2">
        <v>1625000</v>
      </c>
      <c r="N193" s="39">
        <f t="shared" si="102"/>
        <v>44926</v>
      </c>
      <c r="O193" t="s">
        <v>7</v>
      </c>
      <c r="P193" t="s">
        <v>8</v>
      </c>
      <c r="Q193" s="4">
        <v>1.4999999999999999E-2</v>
      </c>
      <c r="R193" s="1">
        <v>44893</v>
      </c>
      <c r="S193" s="1">
        <v>44895</v>
      </c>
      <c r="T193" s="1">
        <v>44926</v>
      </c>
      <c r="U193" s="1">
        <v>44926</v>
      </c>
      <c r="V193" s="5">
        <f t="shared" si="103"/>
        <v>5.4794520547945206E-3</v>
      </c>
      <c r="W193">
        <f t="shared" si="104"/>
        <v>2</v>
      </c>
      <c r="X193" s="6">
        <v>0</v>
      </c>
      <c r="Y193" s="6">
        <v>0</v>
      </c>
      <c r="Z193" s="6">
        <v>-2734.2430555555552</v>
      </c>
      <c r="AA193" s="6">
        <v>-2734.2430555555552</v>
      </c>
      <c r="AB193">
        <v>0</v>
      </c>
      <c r="AC193">
        <v>0</v>
      </c>
      <c r="AD193" s="7">
        <v>1625000</v>
      </c>
      <c r="AE193" s="13">
        <v>1.9539999999999998E-2</v>
      </c>
      <c r="AF193" s="8">
        <v>1.4999999999999999E-2</v>
      </c>
      <c r="AG193" s="6">
        <v>0</v>
      </c>
      <c r="AH193" s="6">
        <v>-2098.9583333333335</v>
      </c>
      <c r="AI193" s="9">
        <v>-4833.2013888888887</v>
      </c>
      <c r="AJ193" t="s">
        <v>6</v>
      </c>
      <c r="AK193">
        <f t="shared" si="136"/>
        <v>1.1930000000000001</v>
      </c>
      <c r="AL193" s="8">
        <f t="shared" si="137"/>
        <v>2.1930000000000002E-2</v>
      </c>
      <c r="AM193" s="35">
        <f t="shared" si="138"/>
        <v>1.9300000000000012E-3</v>
      </c>
      <c r="AN193" s="4">
        <f t="shared" si="139"/>
        <v>1.9300000000000012E-3</v>
      </c>
      <c r="AO193" s="45">
        <f t="shared" si="140"/>
        <v>-328.82876712328772</v>
      </c>
      <c r="AP193" s="45">
        <f t="shared" si="105"/>
        <v>-307.54794520547944</v>
      </c>
      <c r="AQ193" s="45">
        <f t="shared" si="141"/>
        <v>-150.74657534246575</v>
      </c>
      <c r="AR193" s="31">
        <v>44833</v>
      </c>
      <c r="AS193" s="32">
        <v>1.1599999999999999</v>
      </c>
      <c r="AW193" s="10"/>
      <c r="BX193" s="1"/>
      <c r="CF193" s="11"/>
      <c r="CG193" s="11"/>
    </row>
    <row r="194" spans="1:85" ht="15" customHeight="1" x14ac:dyDescent="0.25">
      <c r="A194">
        <v>21006</v>
      </c>
      <c r="B194" t="s">
        <v>707</v>
      </c>
      <c r="C194" t="s">
        <v>708</v>
      </c>
      <c r="D194">
        <v>11866</v>
      </c>
      <c r="E194" t="s">
        <v>2</v>
      </c>
      <c r="F194" t="s">
        <v>3</v>
      </c>
      <c r="G194" t="s">
        <v>4</v>
      </c>
      <c r="H194" t="s">
        <v>435</v>
      </c>
      <c r="I194" s="1">
        <v>44924</v>
      </c>
      <c r="J194" s="1">
        <v>44926</v>
      </c>
      <c r="K194" s="1">
        <v>44957</v>
      </c>
      <c r="L194" s="1">
        <v>44957</v>
      </c>
      <c r="M194" s="2">
        <v>6230000.1100000003</v>
      </c>
      <c r="N194" s="39">
        <f t="shared" si="102"/>
        <v>44926</v>
      </c>
      <c r="O194" t="s">
        <v>7</v>
      </c>
      <c r="P194" t="s">
        <v>8</v>
      </c>
      <c r="Q194" s="4">
        <v>1.375E-2</v>
      </c>
      <c r="R194" s="1">
        <v>44924</v>
      </c>
      <c r="S194" s="1">
        <v>44926</v>
      </c>
      <c r="T194" s="1">
        <v>44957</v>
      </c>
      <c r="U194" s="1">
        <v>44957</v>
      </c>
      <c r="V194" s="5">
        <f t="shared" si="103"/>
        <v>8.4931506849315067E-2</v>
      </c>
      <c r="W194">
        <f t="shared" si="104"/>
        <v>31</v>
      </c>
      <c r="X194" s="6">
        <v>0</v>
      </c>
      <c r="Y194" s="6">
        <v>0</v>
      </c>
      <c r="Z194" s="6">
        <v>-11716.553540206669</v>
      </c>
      <c r="AA194" s="6">
        <v>-11716.553540206669</v>
      </c>
      <c r="AB194">
        <v>0</v>
      </c>
      <c r="AC194">
        <v>0</v>
      </c>
      <c r="AD194" s="7">
        <v>6230000.1100000003</v>
      </c>
      <c r="AE194" s="13">
        <v>2.1840000000000002E-2</v>
      </c>
      <c r="AF194" s="8">
        <v>1.375E-2</v>
      </c>
      <c r="AG194" s="6">
        <v>0</v>
      </c>
      <c r="AH194" s="6">
        <v>-7376.4931857986112</v>
      </c>
      <c r="AI194" s="9">
        <v>-19093.046726005279</v>
      </c>
      <c r="AJ194" t="s">
        <v>6</v>
      </c>
      <c r="AK194">
        <f t="shared" si="136"/>
        <v>2.1840000000000002</v>
      </c>
      <c r="AL194" s="8">
        <f t="shared" si="137"/>
        <v>3.184E-2</v>
      </c>
      <c r="AM194" s="35">
        <f t="shared" si="138"/>
        <v>1.1840000000000002E-2</v>
      </c>
      <c r="AN194" s="4">
        <f t="shared" si="139"/>
        <v>1.1840000000000002E-2</v>
      </c>
      <c r="AO194" s="45">
        <f t="shared" si="140"/>
        <v>-24122.731110854522</v>
      </c>
      <c r="AP194" s="45">
        <f t="shared" si="105"/>
        <v>-18831.498140717536</v>
      </c>
      <c r="AQ194" s="45">
        <f t="shared" si="141"/>
        <v>-13540.265170580549</v>
      </c>
      <c r="AR194" s="31">
        <v>44834</v>
      </c>
      <c r="AS194" s="32">
        <v>1.173</v>
      </c>
      <c r="AW194" s="10"/>
      <c r="BX194" s="1"/>
      <c r="CF194" s="11"/>
      <c r="CG194" s="11"/>
    </row>
    <row r="195" spans="1:85" ht="15" customHeight="1" x14ac:dyDescent="0.25">
      <c r="A195">
        <v>23207</v>
      </c>
      <c r="B195" t="s">
        <v>709</v>
      </c>
      <c r="C195" t="s">
        <v>710</v>
      </c>
      <c r="D195">
        <v>11867</v>
      </c>
      <c r="E195" t="s">
        <v>2</v>
      </c>
      <c r="F195" t="s">
        <v>3</v>
      </c>
      <c r="G195" t="s">
        <v>4</v>
      </c>
      <c r="H195" t="s">
        <v>679</v>
      </c>
      <c r="I195" s="1">
        <v>44923</v>
      </c>
      <c r="J195" s="1">
        <v>44925</v>
      </c>
      <c r="K195" s="1">
        <v>45015</v>
      </c>
      <c r="L195" s="1">
        <v>45015</v>
      </c>
      <c r="M195" s="2">
        <v>14027263</v>
      </c>
      <c r="N195" s="39">
        <f t="shared" ref="N195:N258" si="142">$B$1</f>
        <v>44926</v>
      </c>
      <c r="O195" t="s">
        <v>7</v>
      </c>
      <c r="P195" t="s">
        <v>8</v>
      </c>
      <c r="Q195" s="4">
        <v>1.1900000000000001E-2</v>
      </c>
      <c r="R195" s="1">
        <v>44923</v>
      </c>
      <c r="S195" s="1">
        <v>44925</v>
      </c>
      <c r="T195" s="1">
        <v>45015</v>
      </c>
      <c r="U195" s="1">
        <v>45015</v>
      </c>
      <c r="V195" s="5">
        <f t="shared" ref="V195:V258" si="143">W195/365</f>
        <v>0.24383561643835616</v>
      </c>
      <c r="W195">
        <f t="shared" ref="W195:W258" si="144">L195-N195</f>
        <v>89</v>
      </c>
      <c r="X195" s="6">
        <v>0</v>
      </c>
      <c r="Y195" s="6">
        <v>0</v>
      </c>
      <c r="Z195" s="6">
        <v>-77220.082814999987</v>
      </c>
      <c r="AA195" s="6">
        <v>-77220.082814999987</v>
      </c>
      <c r="AB195">
        <v>0</v>
      </c>
      <c r="AC195">
        <v>0</v>
      </c>
      <c r="AD195" s="7">
        <v>14027263</v>
      </c>
      <c r="AE195" s="13">
        <v>2.2019999999999998E-2</v>
      </c>
      <c r="AF195" s="8">
        <v>1.1900000000000001E-2</v>
      </c>
      <c r="AG195" s="6">
        <v>0</v>
      </c>
      <c r="AH195" s="6">
        <v>-41731.107425000002</v>
      </c>
      <c r="AI195" s="9">
        <v>-118951.19024</v>
      </c>
      <c r="AJ195" t="s">
        <v>6</v>
      </c>
      <c r="AK195">
        <f t="shared" si="136"/>
        <v>2.202</v>
      </c>
      <c r="AL195" s="8">
        <f t="shared" si="137"/>
        <v>3.202E-2</v>
      </c>
      <c r="AM195" s="35">
        <f t="shared" si="138"/>
        <v>1.2019999999999998E-2</v>
      </c>
      <c r="AN195" s="4">
        <f t="shared" si="139"/>
        <v>1.2019999999999998E-2</v>
      </c>
      <c r="AO195" s="45">
        <f t="shared" si="140"/>
        <v>-150221.61039846574</v>
      </c>
      <c r="AP195" s="45">
        <f t="shared" ref="AP195:AP258" si="145">-(((AE195+AF195)*AD195*V195))</f>
        <v>-116018.1471929863</v>
      </c>
      <c r="AQ195" s="45">
        <f t="shared" si="141"/>
        <v>-81814.68398750684</v>
      </c>
      <c r="AR195" s="31">
        <v>44837</v>
      </c>
      <c r="AS195" s="32">
        <v>1.1850000000000001</v>
      </c>
      <c r="AW195" s="10"/>
      <c r="BX195" s="1"/>
      <c r="CF195" s="11"/>
      <c r="CG195" s="11"/>
    </row>
    <row r="196" spans="1:85" ht="15" customHeight="1" x14ac:dyDescent="0.25">
      <c r="A196">
        <v>23396</v>
      </c>
      <c r="B196" t="s">
        <v>711</v>
      </c>
      <c r="C196" t="s">
        <v>712</v>
      </c>
      <c r="D196">
        <v>11870</v>
      </c>
      <c r="E196" t="s">
        <v>127</v>
      </c>
      <c r="F196" t="s">
        <v>3</v>
      </c>
      <c r="G196" t="s">
        <v>4</v>
      </c>
      <c r="H196" t="s">
        <v>249</v>
      </c>
      <c r="I196" s="1"/>
      <c r="J196" s="1">
        <v>44925</v>
      </c>
      <c r="K196" s="1">
        <v>45107</v>
      </c>
      <c r="L196" s="1">
        <v>45107</v>
      </c>
      <c r="M196" s="2">
        <v>1672220</v>
      </c>
      <c r="N196" s="39">
        <f t="shared" si="142"/>
        <v>44926</v>
      </c>
      <c r="O196">
        <v>1.12E-2</v>
      </c>
      <c r="P196" t="s">
        <v>8</v>
      </c>
      <c r="Q196" s="4"/>
      <c r="R196" s="1">
        <v>45107</v>
      </c>
      <c r="S196" s="1">
        <v>44925</v>
      </c>
      <c r="T196" s="1">
        <v>45107</v>
      </c>
      <c r="U196" s="1">
        <v>45107</v>
      </c>
      <c r="V196" s="5">
        <f t="shared" si="143"/>
        <v>0.49589041095890413</v>
      </c>
      <c r="W196">
        <f t="shared" si="144"/>
        <v>181</v>
      </c>
      <c r="X196" s="6">
        <v>0</v>
      </c>
      <c r="Y196" s="6">
        <v>0</v>
      </c>
      <c r="Z196" s="6">
        <v>-9468.4812444444451</v>
      </c>
      <c r="AA196" s="6">
        <v>-9468.4812444444451</v>
      </c>
      <c r="AB196">
        <v>0</v>
      </c>
      <c r="AC196">
        <v>0</v>
      </c>
      <c r="AD196" s="7">
        <v>1672220</v>
      </c>
      <c r="AE196" s="13">
        <v>1.12E-2</v>
      </c>
      <c r="AF196" s="8">
        <v>0</v>
      </c>
      <c r="AG196" s="6">
        <v>0</v>
      </c>
      <c r="AH196" s="6">
        <v>0</v>
      </c>
      <c r="AI196" s="9">
        <v>-9468.4812444444451</v>
      </c>
      <c r="AJ196" t="s">
        <v>6</v>
      </c>
      <c r="AO196" s="9">
        <f>AP196</f>
        <v>-9287.4640657534255</v>
      </c>
      <c r="AP196" s="2">
        <f t="shared" si="145"/>
        <v>-9287.4640657534255</v>
      </c>
      <c r="AQ196" s="9">
        <f>AP196</f>
        <v>-9287.4640657534255</v>
      </c>
      <c r="AR196" s="31">
        <v>44838</v>
      </c>
      <c r="AS196" s="32">
        <v>1.173</v>
      </c>
      <c r="AW196" s="10"/>
      <c r="BX196" s="1"/>
      <c r="CF196" s="11"/>
      <c r="CG196" s="11"/>
    </row>
    <row r="197" spans="1:85" ht="15" customHeight="1" x14ac:dyDescent="0.25">
      <c r="A197">
        <v>7200</v>
      </c>
      <c r="B197" t="s">
        <v>1500</v>
      </c>
      <c r="C197" t="s">
        <v>1501</v>
      </c>
      <c r="D197">
        <v>11871</v>
      </c>
      <c r="E197" t="s">
        <v>2</v>
      </c>
      <c r="F197" t="s">
        <v>3</v>
      </c>
      <c r="G197" t="s">
        <v>4</v>
      </c>
      <c r="H197" t="s">
        <v>823</v>
      </c>
      <c r="I197" s="1">
        <v>44581</v>
      </c>
      <c r="J197" s="1">
        <v>44585</v>
      </c>
      <c r="K197" s="1">
        <v>44948</v>
      </c>
      <c r="L197" s="1">
        <v>44948</v>
      </c>
      <c r="M197" s="2">
        <v>5256000</v>
      </c>
      <c r="N197" s="39">
        <f t="shared" si="142"/>
        <v>44926</v>
      </c>
      <c r="O197" t="s">
        <v>7</v>
      </c>
      <c r="P197" t="s">
        <v>8</v>
      </c>
      <c r="Q197" s="4"/>
      <c r="R197" s="1">
        <v>44588</v>
      </c>
      <c r="S197" s="1">
        <v>44592</v>
      </c>
      <c r="T197" s="1">
        <v>44680</v>
      </c>
      <c r="U197" s="1">
        <v>44680</v>
      </c>
      <c r="V197" s="5">
        <f t="shared" si="143"/>
        <v>6.0273972602739728E-2</v>
      </c>
      <c r="W197">
        <f t="shared" si="144"/>
        <v>22</v>
      </c>
      <c r="X197" s="6">
        <v>0</v>
      </c>
      <c r="Y197" s="6">
        <v>0</v>
      </c>
      <c r="Z197" s="6">
        <v>0</v>
      </c>
      <c r="AA197" s="6">
        <v>0</v>
      </c>
      <c r="AB197">
        <v>0</v>
      </c>
      <c r="AC197">
        <v>0</v>
      </c>
      <c r="AD197" s="7">
        <v>5256000</v>
      </c>
      <c r="AE197" s="13">
        <v>0</v>
      </c>
      <c r="AF197" s="8">
        <v>0</v>
      </c>
      <c r="AG197" s="6">
        <v>0</v>
      </c>
      <c r="AH197" s="6">
        <v>0</v>
      </c>
      <c r="AI197" s="9">
        <v>0</v>
      </c>
      <c r="AJ197" t="s">
        <v>6</v>
      </c>
      <c r="AK197">
        <f t="shared" ref="AK197:AK198" si="146">VLOOKUP(I197,$AR$2:$AS$603,2,FALSE)</f>
        <v>-0.55300000000000005</v>
      </c>
      <c r="AL197" s="8">
        <f t="shared" ref="AL197:AL198" si="147">AK197/100+$AT$1</f>
        <v>4.47E-3</v>
      </c>
      <c r="AM197" s="35">
        <f t="shared" ref="AM197:AM198" si="148">AK197/100-$AT$1</f>
        <v>-1.553E-2</v>
      </c>
      <c r="AN197" s="4">
        <f t="shared" ref="AN197:AN198" si="149">IF(AND(RIGHT(O197,3)="Max",AM197&lt;0%),0%,AM197)</f>
        <v>-1.553E-2</v>
      </c>
      <c r="AO197" s="45">
        <f t="shared" ref="AO197:AO198" si="150">-(((AL197+AF197)*AD197*V197))</f>
        <v>-1416.096</v>
      </c>
      <c r="AP197" s="45">
        <f t="shared" si="145"/>
        <v>0</v>
      </c>
      <c r="AQ197" s="45">
        <f t="shared" ref="AQ197:AQ198" si="151">-(((AN197+AF197)*AD197*V197))</f>
        <v>4919.9040000000005</v>
      </c>
      <c r="AR197" s="31">
        <v>44839</v>
      </c>
      <c r="AS197" s="32">
        <v>1.2</v>
      </c>
      <c r="AW197" s="10"/>
      <c r="BX197" s="1"/>
      <c r="CF197" s="11"/>
      <c r="CG197" s="11"/>
    </row>
    <row r="198" spans="1:85" ht="15" customHeight="1" x14ac:dyDescent="0.25">
      <c r="A198">
        <v>7201</v>
      </c>
      <c r="B198" t="s">
        <v>1500</v>
      </c>
      <c r="C198" t="s">
        <v>1501</v>
      </c>
      <c r="D198">
        <v>11871</v>
      </c>
      <c r="E198" t="s">
        <v>2</v>
      </c>
      <c r="F198" t="s">
        <v>3</v>
      </c>
      <c r="G198" t="s">
        <v>4</v>
      </c>
      <c r="H198" t="s">
        <v>823</v>
      </c>
      <c r="I198" s="1">
        <v>44861</v>
      </c>
      <c r="J198" s="1">
        <v>44865</v>
      </c>
      <c r="K198" s="1">
        <v>44956</v>
      </c>
      <c r="L198" s="1">
        <v>44956</v>
      </c>
      <c r="M198" s="2">
        <v>5256000</v>
      </c>
      <c r="N198" s="39">
        <f t="shared" si="142"/>
        <v>44926</v>
      </c>
      <c r="O198" t="s">
        <v>7</v>
      </c>
      <c r="P198" t="s">
        <v>8</v>
      </c>
      <c r="Q198" s="4">
        <v>1.7999999999999999E-2</v>
      </c>
      <c r="R198" s="1">
        <v>44861</v>
      </c>
      <c r="S198" s="1">
        <v>44865</v>
      </c>
      <c r="T198" s="1">
        <v>44956</v>
      </c>
      <c r="U198" s="1">
        <v>44956</v>
      </c>
      <c r="V198" s="5">
        <f t="shared" si="143"/>
        <v>8.2191780821917804E-2</v>
      </c>
      <c r="W198">
        <f t="shared" si="144"/>
        <v>30</v>
      </c>
      <c r="X198" s="6">
        <v>0</v>
      </c>
      <c r="Y198" s="6">
        <v>0</v>
      </c>
      <c r="Z198" s="6">
        <v>-21324.029999999995</v>
      </c>
      <c r="AA198" s="6">
        <v>-21324.029999999995</v>
      </c>
      <c r="AB198">
        <v>0</v>
      </c>
      <c r="AC198">
        <v>0</v>
      </c>
      <c r="AD198" s="7">
        <v>5256000</v>
      </c>
      <c r="AE198" s="13">
        <v>1.6049999999999998E-2</v>
      </c>
      <c r="AF198" s="8">
        <v>1.7999999999999999E-2</v>
      </c>
      <c r="AG198" s="6">
        <v>0</v>
      </c>
      <c r="AH198" s="6">
        <v>-23914.799999999999</v>
      </c>
      <c r="AI198" s="9">
        <v>-45238.829999999994</v>
      </c>
      <c r="AJ198" t="s">
        <v>6</v>
      </c>
      <c r="AK198">
        <f t="shared" si="146"/>
        <v>1.605</v>
      </c>
      <c r="AL198" s="8">
        <f t="shared" si="147"/>
        <v>2.6049999999999997E-2</v>
      </c>
      <c r="AM198" s="35">
        <f t="shared" si="148"/>
        <v>6.0499999999999981E-3</v>
      </c>
      <c r="AN198" s="4">
        <f t="shared" si="149"/>
        <v>6.0499999999999981E-3</v>
      </c>
      <c r="AO198" s="45">
        <f t="shared" si="150"/>
        <v>-19029.599999999995</v>
      </c>
      <c r="AP198" s="45">
        <f t="shared" si="145"/>
        <v>-14709.599999999999</v>
      </c>
      <c r="AQ198" s="45">
        <f t="shared" si="151"/>
        <v>-10389.599999999997</v>
      </c>
      <c r="AR198" s="31">
        <v>44840</v>
      </c>
      <c r="AS198" s="32">
        <v>1.248</v>
      </c>
      <c r="AW198" s="10"/>
      <c r="BX198" s="1"/>
      <c r="CF198" s="11"/>
      <c r="CG198" s="11"/>
    </row>
    <row r="199" spans="1:85" ht="15" customHeight="1" x14ac:dyDescent="0.25">
      <c r="A199">
        <v>23306</v>
      </c>
      <c r="B199" t="s">
        <v>713</v>
      </c>
      <c r="C199" t="s">
        <v>714</v>
      </c>
      <c r="D199">
        <v>11872</v>
      </c>
      <c r="E199" t="s">
        <v>127</v>
      </c>
      <c r="F199" t="s">
        <v>3</v>
      </c>
      <c r="G199" t="s">
        <v>4</v>
      </c>
      <c r="H199" t="s">
        <v>95</v>
      </c>
      <c r="I199" s="1"/>
      <c r="J199" s="1">
        <v>44671</v>
      </c>
      <c r="K199" s="1">
        <v>45036</v>
      </c>
      <c r="L199" s="1">
        <v>45036</v>
      </c>
      <c r="M199" s="2">
        <v>40000000</v>
      </c>
      <c r="N199" s="39">
        <f t="shared" si="142"/>
        <v>44926</v>
      </c>
      <c r="O199">
        <v>2.8500000000000001E-2</v>
      </c>
      <c r="P199" t="s">
        <v>8</v>
      </c>
      <c r="Q199" s="4"/>
      <c r="R199" s="1">
        <v>45036</v>
      </c>
      <c r="S199" s="1">
        <v>44671</v>
      </c>
      <c r="T199" s="1">
        <v>45036</v>
      </c>
      <c r="U199" s="1">
        <v>45036</v>
      </c>
      <c r="V199" s="5">
        <f t="shared" si="143"/>
        <v>0.30136986301369861</v>
      </c>
      <c r="W199">
        <f t="shared" si="144"/>
        <v>110</v>
      </c>
      <c r="X199" s="6">
        <v>0</v>
      </c>
      <c r="Y199" s="6">
        <v>0</v>
      </c>
      <c r="Z199" s="6">
        <v>-1155833.3333333333</v>
      </c>
      <c r="AA199" s="6">
        <v>-1155833.3333333333</v>
      </c>
      <c r="AB199">
        <v>0</v>
      </c>
      <c r="AC199">
        <v>0</v>
      </c>
      <c r="AD199" s="7">
        <v>40000000</v>
      </c>
      <c r="AE199" s="13">
        <v>2.8500000000000001E-2</v>
      </c>
      <c r="AF199" s="8">
        <v>0</v>
      </c>
      <c r="AG199" s="6">
        <v>0</v>
      </c>
      <c r="AH199" s="6">
        <v>0</v>
      </c>
      <c r="AI199" s="9">
        <v>-1155833.3333333333</v>
      </c>
      <c r="AJ199" t="s">
        <v>6</v>
      </c>
      <c r="AO199" s="9">
        <f>AP199</f>
        <v>-343561.64383561641</v>
      </c>
      <c r="AP199" s="2">
        <f t="shared" si="145"/>
        <v>-343561.64383561641</v>
      </c>
      <c r="AQ199" s="9">
        <f>AP199</f>
        <v>-343561.64383561641</v>
      </c>
      <c r="AR199" s="31">
        <v>44841</v>
      </c>
      <c r="AS199" s="32">
        <v>1.288</v>
      </c>
      <c r="AW199" s="10"/>
      <c r="BX199" s="1"/>
      <c r="CF199" s="11"/>
      <c r="CG199" s="11"/>
    </row>
    <row r="200" spans="1:85" ht="15" customHeight="1" x14ac:dyDescent="0.25">
      <c r="A200">
        <v>23342</v>
      </c>
      <c r="B200" t="s">
        <v>715</v>
      </c>
      <c r="C200" t="s">
        <v>716</v>
      </c>
      <c r="D200">
        <v>11874</v>
      </c>
      <c r="E200" t="s">
        <v>2</v>
      </c>
      <c r="F200" t="s">
        <v>3</v>
      </c>
      <c r="G200" t="s">
        <v>4</v>
      </c>
      <c r="H200" t="s">
        <v>679</v>
      </c>
      <c r="I200" s="1">
        <v>44924</v>
      </c>
      <c r="J200" s="1">
        <v>44926</v>
      </c>
      <c r="K200" s="1">
        <v>45016</v>
      </c>
      <c r="L200" s="1">
        <v>45016</v>
      </c>
      <c r="M200" s="2">
        <v>5694915.2300000004</v>
      </c>
      <c r="N200" s="39">
        <f t="shared" si="142"/>
        <v>44926</v>
      </c>
      <c r="O200" t="s">
        <v>7</v>
      </c>
      <c r="P200" t="s">
        <v>8</v>
      </c>
      <c r="Q200" s="4">
        <v>1.4E-2</v>
      </c>
      <c r="R200" s="1">
        <v>44924</v>
      </c>
      <c r="S200" s="1">
        <v>44926</v>
      </c>
      <c r="T200" s="1">
        <v>45016</v>
      </c>
      <c r="U200" s="1">
        <v>45016</v>
      </c>
      <c r="V200" s="5">
        <f t="shared" si="143"/>
        <v>0.24657534246575341</v>
      </c>
      <c r="W200">
        <f t="shared" si="144"/>
        <v>90</v>
      </c>
      <c r="X200" s="6">
        <v>0</v>
      </c>
      <c r="Y200" s="6">
        <v>0</v>
      </c>
      <c r="Z200" s="6">
        <v>-31094.237155800005</v>
      </c>
      <c r="AA200" s="6">
        <v>-31094.237155800005</v>
      </c>
      <c r="AB200">
        <v>0</v>
      </c>
      <c r="AC200">
        <v>0</v>
      </c>
      <c r="AD200" s="7">
        <v>5694915.2300000004</v>
      </c>
      <c r="AE200" s="13">
        <v>2.1840000000000002E-2</v>
      </c>
      <c r="AF200" s="8">
        <v>1.4E-2</v>
      </c>
      <c r="AG200" s="6">
        <v>0</v>
      </c>
      <c r="AH200" s="6">
        <v>-19932.203305000003</v>
      </c>
      <c r="AI200" s="9">
        <v>-51026.440460800004</v>
      </c>
      <c r="AJ200" t="s">
        <v>6</v>
      </c>
      <c r="AK200">
        <f t="shared" ref="AK200:AK218" si="152">VLOOKUP(I200,$AR$2:$AS$603,2,FALSE)</f>
        <v>2.1840000000000002</v>
      </c>
      <c r="AL200" s="8">
        <f t="shared" ref="AL200:AL218" si="153">AK200/100+$AT$1</f>
        <v>3.184E-2</v>
      </c>
      <c r="AM200" s="35">
        <f t="shared" ref="AM200:AM218" si="154">AK200/100-$AT$1</f>
        <v>1.1840000000000002E-2</v>
      </c>
      <c r="AN200" s="4">
        <f t="shared" ref="AN200:AN218" si="155">IF(AND(RIGHT(O200,3)="Max",AM200&lt;0%),0%,AM200)</f>
        <v>1.1840000000000002E-2</v>
      </c>
      <c r="AO200" s="45">
        <f t="shared" ref="AO200:AO218" si="156">-(((AL200+AF200)*AD200*V200))</f>
        <v>-64369.704857227392</v>
      </c>
      <c r="AP200" s="45">
        <f t="shared" si="145"/>
        <v>-50327.448125720555</v>
      </c>
      <c r="AQ200" s="45">
        <f t="shared" ref="AQ200:AQ218" si="157">-(((AN200+AF200)*AD200*V200))</f>
        <v>-36285.191394213703</v>
      </c>
      <c r="AR200" s="31">
        <v>44844</v>
      </c>
      <c r="AS200" s="32">
        <v>1.319</v>
      </c>
      <c r="AW200" s="10"/>
      <c r="BX200" s="1"/>
      <c r="CF200" s="11"/>
      <c r="CG200" s="11"/>
    </row>
    <row r="201" spans="1:85" ht="15" customHeight="1" x14ac:dyDescent="0.25">
      <c r="A201">
        <v>23288</v>
      </c>
      <c r="B201" t="s">
        <v>717</v>
      </c>
      <c r="C201" t="s">
        <v>718</v>
      </c>
      <c r="D201">
        <v>11878</v>
      </c>
      <c r="E201" t="s">
        <v>2</v>
      </c>
      <c r="F201" t="s">
        <v>3</v>
      </c>
      <c r="G201" t="s">
        <v>4</v>
      </c>
      <c r="H201" t="s">
        <v>719</v>
      </c>
      <c r="I201" s="1">
        <v>44923</v>
      </c>
      <c r="J201" s="1">
        <v>44925</v>
      </c>
      <c r="K201" s="1">
        <v>45016</v>
      </c>
      <c r="L201" s="1">
        <v>45016</v>
      </c>
      <c r="M201" s="2">
        <v>27083333.370000001</v>
      </c>
      <c r="N201" s="39">
        <f t="shared" si="142"/>
        <v>44926</v>
      </c>
      <c r="O201" t="s">
        <v>7</v>
      </c>
      <c r="P201" t="s">
        <v>8</v>
      </c>
      <c r="Q201" s="4">
        <v>1.6E-2</v>
      </c>
      <c r="R201" s="1">
        <v>44923</v>
      </c>
      <c r="S201" s="1">
        <v>44925</v>
      </c>
      <c r="T201" s="1">
        <v>45016</v>
      </c>
      <c r="U201" s="1">
        <v>45016</v>
      </c>
      <c r="V201" s="5">
        <f t="shared" si="143"/>
        <v>0.24657534246575341</v>
      </c>
      <c r="W201">
        <f t="shared" si="144"/>
        <v>90</v>
      </c>
      <c r="X201" s="6">
        <v>0</v>
      </c>
      <c r="Y201" s="6">
        <v>0</v>
      </c>
      <c r="Z201" s="6">
        <v>-150750.34742631498</v>
      </c>
      <c r="AA201" s="6">
        <v>-150750.34742631498</v>
      </c>
      <c r="AB201">
        <v>0</v>
      </c>
      <c r="AC201">
        <v>0</v>
      </c>
      <c r="AD201" s="7">
        <v>27083333.370000001</v>
      </c>
      <c r="AE201" s="13">
        <v>2.2019999999999998E-2</v>
      </c>
      <c r="AF201" s="8">
        <v>1.6E-2</v>
      </c>
      <c r="AG201" s="6">
        <v>0</v>
      </c>
      <c r="AH201" s="6">
        <v>-109537.03718533333</v>
      </c>
      <c r="AI201" s="9">
        <v>-260287.38461164833</v>
      </c>
      <c r="AJ201" t="s">
        <v>6</v>
      </c>
      <c r="AK201">
        <f t="shared" si="152"/>
        <v>2.202</v>
      </c>
      <c r="AL201" s="8">
        <f t="shared" si="153"/>
        <v>3.202E-2</v>
      </c>
      <c r="AM201" s="35">
        <f t="shared" si="154"/>
        <v>1.2019999999999998E-2</v>
      </c>
      <c r="AN201" s="4">
        <f t="shared" si="155"/>
        <v>1.2019999999999998E-2</v>
      </c>
      <c r="AO201" s="45">
        <f t="shared" si="156"/>
        <v>-320681.5072834685</v>
      </c>
      <c r="AP201" s="45">
        <f t="shared" si="145"/>
        <v>-253900.6852752493</v>
      </c>
      <c r="AQ201" s="45">
        <f t="shared" si="157"/>
        <v>-187119.8632670301</v>
      </c>
      <c r="AR201" s="31">
        <v>44845</v>
      </c>
      <c r="AS201" s="32">
        <v>1.34</v>
      </c>
      <c r="AW201" s="10"/>
      <c r="BX201" s="1"/>
      <c r="CF201" s="11"/>
      <c r="CG201" s="11"/>
    </row>
    <row r="202" spans="1:85" ht="15" customHeight="1" x14ac:dyDescent="0.25">
      <c r="A202">
        <v>21724</v>
      </c>
      <c r="B202" t="s">
        <v>720</v>
      </c>
      <c r="C202" t="s">
        <v>721</v>
      </c>
      <c r="D202">
        <v>11879</v>
      </c>
      <c r="E202" t="s">
        <v>2</v>
      </c>
      <c r="F202" t="s">
        <v>3</v>
      </c>
      <c r="G202" t="s">
        <v>4</v>
      </c>
      <c r="H202" t="s">
        <v>590</v>
      </c>
      <c r="I202" s="1">
        <v>44923</v>
      </c>
      <c r="J202" s="1">
        <v>44925</v>
      </c>
      <c r="K202" s="1">
        <v>45107</v>
      </c>
      <c r="L202" s="1">
        <v>45107</v>
      </c>
      <c r="M202" s="2">
        <v>8441712.8000000007</v>
      </c>
      <c r="N202" s="39">
        <f t="shared" si="142"/>
        <v>44926</v>
      </c>
      <c r="O202" t="s">
        <v>33</v>
      </c>
      <c r="P202" t="s">
        <v>8</v>
      </c>
      <c r="Q202" s="4">
        <v>1.1900000000000001E-2</v>
      </c>
      <c r="R202" s="1">
        <v>44923</v>
      </c>
      <c r="S202" s="1">
        <v>44925</v>
      </c>
      <c r="T202" s="1">
        <v>45107</v>
      </c>
      <c r="U202" s="1">
        <v>45107</v>
      </c>
      <c r="V202" s="5">
        <f t="shared" si="143"/>
        <v>0.49589041095890413</v>
      </c>
      <c r="W202">
        <f t="shared" si="144"/>
        <v>181</v>
      </c>
      <c r="X202" s="6">
        <v>0</v>
      </c>
      <c r="Y202" s="6">
        <v>0</v>
      </c>
      <c r="Z202" s="6">
        <v>-117448.61221831111</v>
      </c>
      <c r="AA202" s="6">
        <v>-117448.61221831111</v>
      </c>
      <c r="AB202">
        <v>0</v>
      </c>
      <c r="AC202">
        <v>0</v>
      </c>
      <c r="AD202" s="7">
        <v>8441712.8000000007</v>
      </c>
      <c r="AE202" s="13">
        <v>2.7519999999999999E-2</v>
      </c>
      <c r="AF202" s="8">
        <v>1.1900000000000001E-2</v>
      </c>
      <c r="AG202" s="6">
        <v>0</v>
      </c>
      <c r="AH202" s="6">
        <v>-50786.282172888896</v>
      </c>
      <c r="AI202" s="9">
        <v>-168234.89439120001</v>
      </c>
      <c r="AJ202" t="s">
        <v>6</v>
      </c>
      <c r="AK202">
        <f t="shared" si="152"/>
        <v>2.202</v>
      </c>
      <c r="AL202" s="8">
        <f t="shared" si="153"/>
        <v>3.202E-2</v>
      </c>
      <c r="AM202" s="35">
        <f t="shared" si="154"/>
        <v>1.2019999999999998E-2</v>
      </c>
      <c r="AN202" s="4">
        <f t="shared" si="155"/>
        <v>1.2019999999999998E-2</v>
      </c>
      <c r="AO202" s="45">
        <f t="shared" si="156"/>
        <v>-183856.3417475507</v>
      </c>
      <c r="AP202" s="45">
        <f t="shared" si="145"/>
        <v>-165018.6018144</v>
      </c>
      <c r="AQ202" s="45">
        <f t="shared" si="157"/>
        <v>-100133.05315576986</v>
      </c>
      <c r="AR202" s="31">
        <v>44846</v>
      </c>
      <c r="AS202" s="32">
        <v>1.363</v>
      </c>
      <c r="AW202" s="10"/>
      <c r="BX202" s="1"/>
      <c r="CF202" s="11"/>
      <c r="CG202" s="11"/>
    </row>
    <row r="203" spans="1:85" ht="15" customHeight="1" x14ac:dyDescent="0.25">
      <c r="A203">
        <v>23427</v>
      </c>
      <c r="B203" t="s">
        <v>722</v>
      </c>
      <c r="C203" t="s">
        <v>723</v>
      </c>
      <c r="D203">
        <v>11883</v>
      </c>
      <c r="E203" t="s">
        <v>2</v>
      </c>
      <c r="F203" t="s">
        <v>3</v>
      </c>
      <c r="G203" t="s">
        <v>4</v>
      </c>
      <c r="H203" t="s">
        <v>156</v>
      </c>
      <c r="I203" s="1">
        <v>44859</v>
      </c>
      <c r="J203" s="1">
        <v>44861</v>
      </c>
      <c r="K203" s="1">
        <v>44953</v>
      </c>
      <c r="L203" s="1">
        <v>44953</v>
      </c>
      <c r="M203" s="2">
        <v>24888888.899999999</v>
      </c>
      <c r="N203" s="39">
        <f t="shared" si="142"/>
        <v>44926</v>
      </c>
      <c r="O203" t="s">
        <v>7</v>
      </c>
      <c r="P203" t="s">
        <v>8</v>
      </c>
      <c r="Q203" s="4">
        <v>0.05</v>
      </c>
      <c r="R203" s="1">
        <v>44859</v>
      </c>
      <c r="S203" s="1">
        <v>44861</v>
      </c>
      <c r="T203" s="1">
        <v>44953</v>
      </c>
      <c r="U203" s="1">
        <v>44953</v>
      </c>
      <c r="V203" s="5">
        <f t="shared" si="143"/>
        <v>7.3972602739726029E-2</v>
      </c>
      <c r="W203">
        <f t="shared" si="144"/>
        <v>27</v>
      </c>
      <c r="X203" s="6">
        <v>0</v>
      </c>
      <c r="Y203" s="6">
        <v>0</v>
      </c>
      <c r="Z203" s="6">
        <v>-100304.98769909999</v>
      </c>
      <c r="AA203" s="6">
        <v>-100304.98769909999</v>
      </c>
      <c r="AB203">
        <v>0</v>
      </c>
      <c r="AC203">
        <v>0</v>
      </c>
      <c r="AD203" s="7">
        <v>24888888.899999999</v>
      </c>
      <c r="AE203" s="13">
        <v>1.5769999999999999E-2</v>
      </c>
      <c r="AF203" s="8">
        <v>0.05</v>
      </c>
      <c r="AG203" s="6">
        <v>0</v>
      </c>
      <c r="AH203" s="6">
        <v>-318024.69150000002</v>
      </c>
      <c r="AI203" s="9">
        <v>-418329.67919910001</v>
      </c>
      <c r="AJ203" t="s">
        <v>6</v>
      </c>
      <c r="AK203">
        <f t="shared" si="152"/>
        <v>1.577</v>
      </c>
      <c r="AL203" s="8">
        <f t="shared" si="153"/>
        <v>2.5770000000000001E-2</v>
      </c>
      <c r="AM203" s="35">
        <f t="shared" si="154"/>
        <v>5.7699999999999991E-3</v>
      </c>
      <c r="AN203" s="4">
        <f t="shared" si="155"/>
        <v>5.7699999999999991E-3</v>
      </c>
      <c r="AO203" s="45">
        <f t="shared" si="156"/>
        <v>-139499.83567871508</v>
      </c>
      <c r="AP203" s="45">
        <f t="shared" si="145"/>
        <v>-121088.8767663863</v>
      </c>
      <c r="AQ203" s="45">
        <f t="shared" si="157"/>
        <v>-102677.91785405752</v>
      </c>
      <c r="AR203" s="31">
        <v>44847</v>
      </c>
      <c r="AS203" s="32">
        <v>1.3779999999999999</v>
      </c>
      <c r="AW203" s="10"/>
      <c r="BX203" s="1"/>
      <c r="CF203" s="11"/>
      <c r="CG203" s="11"/>
    </row>
    <row r="204" spans="1:85" ht="15" customHeight="1" x14ac:dyDescent="0.25">
      <c r="A204">
        <v>17424</v>
      </c>
      <c r="B204" t="s">
        <v>724</v>
      </c>
      <c r="C204" t="s">
        <v>725</v>
      </c>
      <c r="D204">
        <v>11884</v>
      </c>
      <c r="E204" t="s">
        <v>2</v>
      </c>
      <c r="F204" t="s">
        <v>3</v>
      </c>
      <c r="G204" t="s">
        <v>4</v>
      </c>
      <c r="H204" t="s">
        <v>726</v>
      </c>
      <c r="I204" s="1">
        <v>44915</v>
      </c>
      <c r="J204" s="1">
        <v>44917</v>
      </c>
      <c r="K204" s="1">
        <v>44948</v>
      </c>
      <c r="L204" s="1">
        <v>44948</v>
      </c>
      <c r="M204" s="2">
        <v>1870699.14</v>
      </c>
      <c r="N204" s="39">
        <f t="shared" si="142"/>
        <v>44926</v>
      </c>
      <c r="O204" t="s">
        <v>7</v>
      </c>
      <c r="P204" t="s">
        <v>8</v>
      </c>
      <c r="Q204" s="4">
        <v>2.4E-2</v>
      </c>
      <c r="R204" s="1">
        <v>44915</v>
      </c>
      <c r="S204" s="1">
        <v>44917</v>
      </c>
      <c r="T204" s="1">
        <v>44948</v>
      </c>
      <c r="U204" s="1">
        <v>44948</v>
      </c>
      <c r="V204" s="5">
        <f t="shared" si="143"/>
        <v>6.0273972602739728E-2</v>
      </c>
      <c r="W204">
        <f t="shared" si="144"/>
        <v>22</v>
      </c>
      <c r="X204" s="6">
        <v>0</v>
      </c>
      <c r="Y204" s="6">
        <v>0</v>
      </c>
      <c r="Z204" s="6">
        <v>-3352.2408950149998</v>
      </c>
      <c r="AA204" s="6">
        <v>-3352.2408950149998</v>
      </c>
      <c r="AB204">
        <v>0</v>
      </c>
      <c r="AC204">
        <v>0</v>
      </c>
      <c r="AD204" s="7">
        <v>1870699.14</v>
      </c>
      <c r="AE204" s="13">
        <v>2.0809999999999999E-2</v>
      </c>
      <c r="AF204" s="8">
        <v>2.4E-2</v>
      </c>
      <c r="AG204" s="6">
        <v>0</v>
      </c>
      <c r="AH204" s="6">
        <v>-3866.1115559999998</v>
      </c>
      <c r="AI204" s="9">
        <v>-7218.352451015</v>
      </c>
      <c r="AJ204" t="s">
        <v>6</v>
      </c>
      <c r="AK204">
        <f t="shared" si="152"/>
        <v>2.081</v>
      </c>
      <c r="AL204" s="8">
        <f t="shared" si="153"/>
        <v>3.0809999999999997E-2</v>
      </c>
      <c r="AM204" s="35">
        <f t="shared" si="154"/>
        <v>1.0809999999999998E-2</v>
      </c>
      <c r="AN204" s="4">
        <f t="shared" si="155"/>
        <v>1.0809999999999998E-2</v>
      </c>
      <c r="AO204" s="45">
        <f t="shared" si="156"/>
        <v>-6180.0724301227401</v>
      </c>
      <c r="AP204" s="45">
        <f t="shared" si="145"/>
        <v>-5052.5277429994521</v>
      </c>
      <c r="AQ204" s="45">
        <f t="shared" si="157"/>
        <v>-3924.9830558761646</v>
      </c>
      <c r="AR204" s="31">
        <v>44848</v>
      </c>
      <c r="AS204" s="32">
        <v>1.403</v>
      </c>
      <c r="AW204" s="10"/>
      <c r="BX204" s="1"/>
      <c r="CF204" s="11"/>
      <c r="CG204" s="11"/>
    </row>
    <row r="205" spans="1:85" ht="15" customHeight="1" x14ac:dyDescent="0.25">
      <c r="A205">
        <v>13982</v>
      </c>
      <c r="B205" t="s">
        <v>727</v>
      </c>
      <c r="C205" t="s">
        <v>728</v>
      </c>
      <c r="D205">
        <v>11888</v>
      </c>
      <c r="E205" t="s">
        <v>55</v>
      </c>
      <c r="F205" t="s">
        <v>3</v>
      </c>
      <c r="G205" t="s">
        <v>4</v>
      </c>
      <c r="H205" t="s">
        <v>729</v>
      </c>
      <c r="I205" s="1">
        <v>44923</v>
      </c>
      <c r="J205" s="1">
        <v>44925</v>
      </c>
      <c r="K205" s="1">
        <v>44956</v>
      </c>
      <c r="L205" s="1">
        <v>44956</v>
      </c>
      <c r="M205" s="2">
        <v>392307.54</v>
      </c>
      <c r="N205" s="39">
        <f t="shared" si="142"/>
        <v>44926</v>
      </c>
      <c r="O205" t="s">
        <v>70</v>
      </c>
      <c r="P205" t="s">
        <v>109</v>
      </c>
      <c r="Q205" s="4">
        <v>3.2500000000000001E-2</v>
      </c>
      <c r="R205" s="1">
        <v>44923</v>
      </c>
      <c r="S205" s="1">
        <v>44925</v>
      </c>
      <c r="T205" s="1">
        <v>44956</v>
      </c>
      <c r="U205" s="1">
        <v>44956</v>
      </c>
      <c r="V205" s="5">
        <f t="shared" si="143"/>
        <v>8.2191780821917804E-2</v>
      </c>
      <c r="W205">
        <f t="shared" si="144"/>
        <v>30</v>
      </c>
      <c r="X205" s="6">
        <v>0</v>
      </c>
      <c r="Y205" s="6">
        <v>0</v>
      </c>
      <c r="Z205" s="6">
        <v>-620.49975909999989</v>
      </c>
      <c r="AA205" s="6">
        <v>-620.49975909999989</v>
      </c>
      <c r="AB205">
        <v>0</v>
      </c>
      <c r="AC205">
        <v>0</v>
      </c>
      <c r="AD205" s="7">
        <v>392307.54</v>
      </c>
      <c r="AE205" s="13">
        <v>1.898E-2</v>
      </c>
      <c r="AF205" s="8">
        <v>3.2500000000000001E-2</v>
      </c>
      <c r="AG205" s="6">
        <v>0</v>
      </c>
      <c r="AH205" s="6">
        <v>-1062.4995875</v>
      </c>
      <c r="AI205" s="9">
        <v>-1682.9993465999999</v>
      </c>
      <c r="AJ205" t="s">
        <v>6</v>
      </c>
      <c r="AK205">
        <f t="shared" si="152"/>
        <v>2.202</v>
      </c>
      <c r="AL205" s="8">
        <f t="shared" si="153"/>
        <v>3.202E-2</v>
      </c>
      <c r="AM205" s="35">
        <f t="shared" si="154"/>
        <v>1.2019999999999998E-2</v>
      </c>
      <c r="AN205" s="4">
        <f t="shared" si="155"/>
        <v>1.2019999999999998E-2</v>
      </c>
      <c r="AO205" s="45">
        <f t="shared" si="156"/>
        <v>-2080.4122586958897</v>
      </c>
      <c r="AP205" s="45">
        <f t="shared" si="145"/>
        <v>-1659.9445610301368</v>
      </c>
      <c r="AQ205" s="45">
        <f t="shared" si="157"/>
        <v>-1435.5231518465753</v>
      </c>
      <c r="AR205" s="31">
        <v>44851</v>
      </c>
      <c r="AS205" s="32">
        <v>1.458</v>
      </c>
      <c r="AW205" s="10"/>
      <c r="BX205" s="1"/>
      <c r="CF205" s="11"/>
      <c r="CG205" s="11"/>
    </row>
    <row r="206" spans="1:85" ht="15" customHeight="1" x14ac:dyDescent="0.25">
      <c r="A206">
        <v>14604</v>
      </c>
      <c r="B206" t="s">
        <v>730</v>
      </c>
      <c r="C206" t="s">
        <v>731</v>
      </c>
      <c r="D206">
        <v>11889</v>
      </c>
      <c r="E206" t="s">
        <v>2</v>
      </c>
      <c r="F206" t="s">
        <v>3</v>
      </c>
      <c r="G206" t="s">
        <v>4</v>
      </c>
      <c r="H206" t="s">
        <v>590</v>
      </c>
      <c r="I206" s="1">
        <v>44923</v>
      </c>
      <c r="J206" s="1">
        <v>44925</v>
      </c>
      <c r="K206" s="1">
        <v>45015</v>
      </c>
      <c r="L206" s="1">
        <v>45015</v>
      </c>
      <c r="M206" s="2">
        <v>388538</v>
      </c>
      <c r="N206" s="39">
        <f t="shared" si="142"/>
        <v>44926</v>
      </c>
      <c r="O206" t="s">
        <v>7</v>
      </c>
      <c r="P206" t="s">
        <v>8</v>
      </c>
      <c r="Q206" s="4">
        <v>1.35E-2</v>
      </c>
      <c r="R206" s="1">
        <v>44923</v>
      </c>
      <c r="S206" s="1">
        <v>44925</v>
      </c>
      <c r="T206" s="1">
        <v>45015</v>
      </c>
      <c r="U206" s="1">
        <v>45015</v>
      </c>
      <c r="V206" s="5">
        <f t="shared" si="143"/>
        <v>0.24383561643835616</v>
      </c>
      <c r="W206">
        <f t="shared" si="144"/>
        <v>89</v>
      </c>
      <c r="X206" s="6">
        <v>0</v>
      </c>
      <c r="Y206" s="6">
        <v>0</v>
      </c>
      <c r="Z206" s="6">
        <v>-2138.9016899999997</v>
      </c>
      <c r="AA206" s="6">
        <v>-2138.9016899999997</v>
      </c>
      <c r="AB206">
        <v>0</v>
      </c>
      <c r="AC206">
        <v>0</v>
      </c>
      <c r="AD206" s="7">
        <v>388538</v>
      </c>
      <c r="AE206" s="13">
        <v>2.2019999999999998E-2</v>
      </c>
      <c r="AF206" s="8">
        <v>1.35E-2</v>
      </c>
      <c r="AG206" s="6">
        <v>0</v>
      </c>
      <c r="AH206" s="6">
        <v>-1311.31575</v>
      </c>
      <c r="AI206" s="9">
        <v>-3450.2174399999994</v>
      </c>
      <c r="AJ206" t="s">
        <v>6</v>
      </c>
      <c r="AK206">
        <f t="shared" si="152"/>
        <v>2.202</v>
      </c>
      <c r="AL206" s="8">
        <f t="shared" si="153"/>
        <v>3.202E-2</v>
      </c>
      <c r="AM206" s="35">
        <f t="shared" si="154"/>
        <v>1.2019999999999998E-2</v>
      </c>
      <c r="AN206" s="4">
        <f t="shared" si="155"/>
        <v>1.2019999999999998E-2</v>
      </c>
      <c r="AO206" s="45">
        <f t="shared" si="156"/>
        <v>-4312.5376127123282</v>
      </c>
      <c r="AP206" s="45">
        <f t="shared" si="145"/>
        <v>-3365.1435853150679</v>
      </c>
      <c r="AQ206" s="45">
        <f t="shared" si="157"/>
        <v>-2417.749557917808</v>
      </c>
      <c r="AR206" s="31">
        <v>44852</v>
      </c>
      <c r="AS206" s="32">
        <v>1.456</v>
      </c>
      <c r="AW206" s="10"/>
      <c r="BX206" s="1"/>
      <c r="CF206" s="11"/>
      <c r="CG206" s="11"/>
    </row>
    <row r="207" spans="1:85" ht="15" customHeight="1" x14ac:dyDescent="0.25">
      <c r="A207">
        <v>23793</v>
      </c>
      <c r="B207" t="s">
        <v>734</v>
      </c>
      <c r="C207" t="s">
        <v>735</v>
      </c>
      <c r="D207">
        <v>11892</v>
      </c>
      <c r="E207" t="s">
        <v>2</v>
      </c>
      <c r="F207" t="s">
        <v>3</v>
      </c>
      <c r="G207" t="s">
        <v>4</v>
      </c>
      <c r="H207" t="s">
        <v>736</v>
      </c>
      <c r="I207" s="1">
        <v>44918</v>
      </c>
      <c r="J207" s="1">
        <v>44925</v>
      </c>
      <c r="K207" s="1">
        <v>45016</v>
      </c>
      <c r="L207" s="1">
        <v>45016</v>
      </c>
      <c r="M207" s="2">
        <v>603000</v>
      </c>
      <c r="N207" s="39">
        <f t="shared" si="142"/>
        <v>44926</v>
      </c>
      <c r="O207" t="s">
        <v>15</v>
      </c>
      <c r="P207" t="s">
        <v>8</v>
      </c>
      <c r="Q207" s="4">
        <v>2.75E-2</v>
      </c>
      <c r="R207" s="1">
        <v>44918</v>
      </c>
      <c r="S207" s="1">
        <v>44925</v>
      </c>
      <c r="T207" s="1">
        <v>45016</v>
      </c>
      <c r="U207" s="1">
        <v>45016</v>
      </c>
      <c r="V207" s="5">
        <f t="shared" si="143"/>
        <v>0.24657534246575341</v>
      </c>
      <c r="W207">
        <f t="shared" si="144"/>
        <v>90</v>
      </c>
      <c r="X207" s="6">
        <v>0</v>
      </c>
      <c r="Y207" s="6">
        <v>0</v>
      </c>
      <c r="Z207" s="6">
        <v>-3263.4192499999999</v>
      </c>
      <c r="AA207" s="6">
        <v>-3263.4192499999999</v>
      </c>
      <c r="AB207">
        <v>0</v>
      </c>
      <c r="AC207">
        <v>0</v>
      </c>
      <c r="AD207" s="7">
        <v>603000</v>
      </c>
      <c r="AE207" s="13">
        <v>2.1409999999999998E-2</v>
      </c>
      <c r="AF207" s="8">
        <v>2.75E-2</v>
      </c>
      <c r="AG207" s="6">
        <v>0</v>
      </c>
      <c r="AH207" s="6">
        <v>-4191.6875</v>
      </c>
      <c r="AI207" s="9">
        <v>-7455.1067499999999</v>
      </c>
      <c r="AJ207" t="s">
        <v>6</v>
      </c>
      <c r="AK207">
        <f t="shared" si="152"/>
        <v>2.141</v>
      </c>
      <c r="AL207" s="8">
        <f t="shared" si="153"/>
        <v>3.141E-2</v>
      </c>
      <c r="AM207" s="35">
        <f t="shared" si="154"/>
        <v>1.1409999999999998E-2</v>
      </c>
      <c r="AN207" s="4">
        <f t="shared" si="155"/>
        <v>1.1409999999999998E-2</v>
      </c>
      <c r="AO207" s="45">
        <f t="shared" si="156"/>
        <v>-8759.0293150684938</v>
      </c>
      <c r="AP207" s="45">
        <f t="shared" si="145"/>
        <v>-7272.1799999999985</v>
      </c>
      <c r="AQ207" s="45">
        <f t="shared" si="157"/>
        <v>-5785.3306849315068</v>
      </c>
      <c r="AR207" s="31">
        <v>44853</v>
      </c>
      <c r="AS207" s="32">
        <v>1.462</v>
      </c>
      <c r="AW207" s="10"/>
      <c r="BX207" s="1"/>
      <c r="CF207" s="11"/>
      <c r="CG207" s="11"/>
    </row>
    <row r="208" spans="1:85" ht="15" customHeight="1" x14ac:dyDescent="0.25">
      <c r="A208">
        <v>23810</v>
      </c>
      <c r="B208" t="s">
        <v>737</v>
      </c>
      <c r="C208" t="s">
        <v>738</v>
      </c>
      <c r="D208">
        <v>11893</v>
      </c>
      <c r="E208" t="s">
        <v>2</v>
      </c>
      <c r="F208" t="s">
        <v>3</v>
      </c>
      <c r="G208" t="s">
        <v>4</v>
      </c>
      <c r="H208" t="s">
        <v>736</v>
      </c>
      <c r="I208" s="1">
        <v>44918</v>
      </c>
      <c r="J208" s="1">
        <v>44925</v>
      </c>
      <c r="K208" s="1">
        <v>45016</v>
      </c>
      <c r="L208" s="1">
        <v>45016</v>
      </c>
      <c r="M208" s="2">
        <v>1300000</v>
      </c>
      <c r="N208" s="39">
        <f t="shared" si="142"/>
        <v>44926</v>
      </c>
      <c r="O208" t="s">
        <v>15</v>
      </c>
      <c r="P208" t="s">
        <v>8</v>
      </c>
      <c r="Q208" s="4">
        <v>2.75E-2</v>
      </c>
      <c r="R208" s="1">
        <v>44918</v>
      </c>
      <c r="S208" s="1">
        <v>44925</v>
      </c>
      <c r="T208" s="1">
        <v>45016</v>
      </c>
      <c r="U208" s="1">
        <v>45016</v>
      </c>
      <c r="V208" s="5">
        <f t="shared" si="143"/>
        <v>0.24657534246575341</v>
      </c>
      <c r="W208">
        <f t="shared" si="144"/>
        <v>90</v>
      </c>
      <c r="X208" s="6">
        <v>0</v>
      </c>
      <c r="Y208" s="6">
        <v>0</v>
      </c>
      <c r="Z208" s="6">
        <v>-7035.563888888888</v>
      </c>
      <c r="AA208" s="6">
        <v>-7035.563888888888</v>
      </c>
      <c r="AB208">
        <v>0</v>
      </c>
      <c r="AC208">
        <v>0</v>
      </c>
      <c r="AD208" s="7">
        <v>1300000</v>
      </c>
      <c r="AE208" s="13">
        <v>2.1409999999999998E-2</v>
      </c>
      <c r="AF208" s="8">
        <v>2.75E-2</v>
      </c>
      <c r="AG208" s="6">
        <v>0</v>
      </c>
      <c r="AH208" s="6">
        <v>-9036.8055555555547</v>
      </c>
      <c r="AI208" s="9">
        <v>-16072.369444444443</v>
      </c>
      <c r="AJ208" t="s">
        <v>6</v>
      </c>
      <c r="AK208">
        <f t="shared" si="152"/>
        <v>2.141</v>
      </c>
      <c r="AL208" s="8">
        <f t="shared" si="153"/>
        <v>3.141E-2</v>
      </c>
      <c r="AM208" s="35">
        <f t="shared" si="154"/>
        <v>1.1409999999999998E-2</v>
      </c>
      <c r="AN208" s="4">
        <f t="shared" si="155"/>
        <v>1.1409999999999998E-2</v>
      </c>
      <c r="AO208" s="45">
        <f t="shared" si="156"/>
        <v>-18883.479452054795</v>
      </c>
      <c r="AP208" s="45">
        <f t="shared" si="145"/>
        <v>-15677.999999999998</v>
      </c>
      <c r="AQ208" s="45">
        <f t="shared" si="157"/>
        <v>-12472.520547945205</v>
      </c>
      <c r="AR208" s="31">
        <v>44854</v>
      </c>
      <c r="AS208" s="32">
        <v>1.502</v>
      </c>
      <c r="AW208" s="10"/>
      <c r="BX208" s="1"/>
      <c r="CF208" s="11"/>
      <c r="CG208" s="11"/>
    </row>
    <row r="209" spans="1:85" ht="15" customHeight="1" x14ac:dyDescent="0.25">
      <c r="A209">
        <v>23827</v>
      </c>
      <c r="B209" t="s">
        <v>739</v>
      </c>
      <c r="C209" t="s">
        <v>740</v>
      </c>
      <c r="D209">
        <v>11894</v>
      </c>
      <c r="E209" t="s">
        <v>2</v>
      </c>
      <c r="F209" t="s">
        <v>3</v>
      </c>
      <c r="G209" t="s">
        <v>4</v>
      </c>
      <c r="H209" t="s">
        <v>736</v>
      </c>
      <c r="I209" s="1">
        <v>44918</v>
      </c>
      <c r="J209" s="1">
        <v>44925</v>
      </c>
      <c r="K209" s="1">
        <v>45015</v>
      </c>
      <c r="L209" s="1">
        <v>45015</v>
      </c>
      <c r="M209" s="2">
        <v>704000</v>
      </c>
      <c r="N209" s="39">
        <f t="shared" si="142"/>
        <v>44926</v>
      </c>
      <c r="O209" t="s">
        <v>15</v>
      </c>
      <c r="P209" t="s">
        <v>8</v>
      </c>
      <c r="Q209" s="4">
        <v>2.2499999999999999E-2</v>
      </c>
      <c r="R209" s="1">
        <v>44918</v>
      </c>
      <c r="S209" s="1">
        <v>44925</v>
      </c>
      <c r="T209" s="1">
        <v>45015</v>
      </c>
      <c r="U209" s="1">
        <v>45015</v>
      </c>
      <c r="V209" s="5">
        <f t="shared" si="143"/>
        <v>0.24383561643835616</v>
      </c>
      <c r="W209">
        <f t="shared" si="144"/>
        <v>89</v>
      </c>
      <c r="X209" s="6">
        <v>0</v>
      </c>
      <c r="Y209" s="6">
        <v>0</v>
      </c>
      <c r="Z209" s="6">
        <v>-3768.16</v>
      </c>
      <c r="AA209" s="6">
        <v>-3768.16</v>
      </c>
      <c r="AB209">
        <v>0</v>
      </c>
      <c r="AC209">
        <v>0</v>
      </c>
      <c r="AD209" s="7">
        <v>704000</v>
      </c>
      <c r="AE209" s="13">
        <v>2.1409999999999998E-2</v>
      </c>
      <c r="AF209" s="8">
        <v>2.2499999999999999E-2</v>
      </c>
      <c r="AG209" s="6">
        <v>0</v>
      </c>
      <c r="AH209" s="6">
        <v>-3960</v>
      </c>
      <c r="AI209" s="9">
        <v>-7728.16</v>
      </c>
      <c r="AJ209" t="s">
        <v>6</v>
      </c>
      <c r="AK209">
        <f t="shared" si="152"/>
        <v>2.141</v>
      </c>
      <c r="AL209" s="8">
        <f t="shared" si="153"/>
        <v>3.141E-2</v>
      </c>
      <c r="AM209" s="35">
        <f t="shared" si="154"/>
        <v>1.1409999999999998E-2</v>
      </c>
      <c r="AN209" s="4">
        <f t="shared" si="155"/>
        <v>1.1409999999999998E-2</v>
      </c>
      <c r="AO209" s="45">
        <f t="shared" si="156"/>
        <v>-9254.2053698630134</v>
      </c>
      <c r="AP209" s="45">
        <f t="shared" si="145"/>
        <v>-7537.6026301369857</v>
      </c>
      <c r="AQ209" s="45">
        <f t="shared" si="157"/>
        <v>-5820.999890410958</v>
      </c>
      <c r="AR209" s="31">
        <v>44855</v>
      </c>
      <c r="AS209" s="32">
        <v>1.5429999999999999</v>
      </c>
      <c r="AW209" s="10"/>
      <c r="BX209" s="1"/>
      <c r="CF209" s="11"/>
      <c r="CG209" s="11"/>
    </row>
    <row r="210" spans="1:85" ht="15" customHeight="1" x14ac:dyDescent="0.25">
      <c r="A210">
        <v>23843</v>
      </c>
      <c r="B210" t="s">
        <v>741</v>
      </c>
      <c r="C210" t="s">
        <v>742</v>
      </c>
      <c r="D210">
        <v>11895</v>
      </c>
      <c r="E210" t="s">
        <v>2</v>
      </c>
      <c r="F210" t="s">
        <v>3</v>
      </c>
      <c r="G210" t="s">
        <v>4</v>
      </c>
      <c r="H210" t="s">
        <v>736</v>
      </c>
      <c r="I210" s="1">
        <v>44873</v>
      </c>
      <c r="J210" s="1">
        <v>44875</v>
      </c>
      <c r="K210" s="1">
        <v>44967</v>
      </c>
      <c r="L210" s="1">
        <v>44967</v>
      </c>
      <c r="M210" s="2">
        <v>3457000</v>
      </c>
      <c r="N210" s="39">
        <f t="shared" si="142"/>
        <v>44926</v>
      </c>
      <c r="O210" t="s">
        <v>15</v>
      </c>
      <c r="P210" t="s">
        <v>8</v>
      </c>
      <c r="Q210" s="4">
        <v>2.75E-2</v>
      </c>
      <c r="R210" s="1">
        <v>44873</v>
      </c>
      <c r="S210" s="1">
        <v>44875</v>
      </c>
      <c r="T210" s="1">
        <v>44967</v>
      </c>
      <c r="U210" s="1">
        <v>44967</v>
      </c>
      <c r="V210" s="5">
        <f t="shared" si="143"/>
        <v>0.11232876712328767</v>
      </c>
      <c r="W210">
        <f t="shared" si="144"/>
        <v>41</v>
      </c>
      <c r="X210" s="6">
        <v>0</v>
      </c>
      <c r="Y210" s="6">
        <v>0</v>
      </c>
      <c r="Z210" s="6">
        <v>-15822.688999999998</v>
      </c>
      <c r="AA210" s="6">
        <v>-15822.688999999998</v>
      </c>
      <c r="AB210">
        <v>0</v>
      </c>
      <c r="AC210">
        <v>0</v>
      </c>
      <c r="AD210" s="7">
        <v>3457000</v>
      </c>
      <c r="AE210" s="13">
        <v>1.7909999999999999E-2</v>
      </c>
      <c r="AF210" s="8">
        <v>2.75E-2</v>
      </c>
      <c r="AG210" s="6">
        <v>0</v>
      </c>
      <c r="AH210" s="6">
        <v>-24295.027777777777</v>
      </c>
      <c r="AI210" s="9">
        <v>-40117.716777777779</v>
      </c>
      <c r="AJ210" t="s">
        <v>6</v>
      </c>
      <c r="AK210">
        <f t="shared" si="152"/>
        <v>1.7909999999999999</v>
      </c>
      <c r="AL210" s="8">
        <f t="shared" si="153"/>
        <v>2.7909999999999997E-2</v>
      </c>
      <c r="AM210" s="35">
        <f t="shared" si="154"/>
        <v>7.9099999999999986E-3</v>
      </c>
      <c r="AN210" s="4">
        <f t="shared" si="155"/>
        <v>7.9099999999999986E-3</v>
      </c>
      <c r="AO210" s="45">
        <f t="shared" si="156"/>
        <v>-21516.841561643836</v>
      </c>
      <c r="AP210" s="45">
        <f t="shared" si="145"/>
        <v>-17633.636082191781</v>
      </c>
      <c r="AQ210" s="45">
        <f t="shared" si="157"/>
        <v>-13750.430602739725</v>
      </c>
      <c r="AR210" s="31">
        <v>44858</v>
      </c>
      <c r="AS210" s="32">
        <v>1.5580000000000001</v>
      </c>
      <c r="AW210" s="10"/>
      <c r="BX210" s="1"/>
      <c r="CF210" s="11"/>
      <c r="CG210" s="11"/>
    </row>
    <row r="211" spans="1:85" ht="15" customHeight="1" x14ac:dyDescent="0.25">
      <c r="A211">
        <v>23861</v>
      </c>
      <c r="B211" t="s">
        <v>743</v>
      </c>
      <c r="C211" t="s">
        <v>744</v>
      </c>
      <c r="D211">
        <v>11896</v>
      </c>
      <c r="E211" t="s">
        <v>2</v>
      </c>
      <c r="F211" t="s">
        <v>3</v>
      </c>
      <c r="G211" t="s">
        <v>4</v>
      </c>
      <c r="H211" t="s">
        <v>736</v>
      </c>
      <c r="I211" s="1">
        <v>44918</v>
      </c>
      <c r="J211" s="1">
        <v>44925</v>
      </c>
      <c r="K211" s="1">
        <v>45015</v>
      </c>
      <c r="L211" s="1">
        <v>45015</v>
      </c>
      <c r="M211" s="2">
        <v>1852500</v>
      </c>
      <c r="N211" s="39">
        <f t="shared" si="142"/>
        <v>44926</v>
      </c>
      <c r="O211" t="s">
        <v>7</v>
      </c>
      <c r="P211" t="s">
        <v>223</v>
      </c>
      <c r="Q211" s="4">
        <v>2.75E-2</v>
      </c>
      <c r="R211" s="1">
        <v>44918</v>
      </c>
      <c r="S211" s="1">
        <v>44925</v>
      </c>
      <c r="T211" s="1">
        <v>45015</v>
      </c>
      <c r="U211" s="1">
        <v>45015</v>
      </c>
      <c r="V211" s="5">
        <f t="shared" si="143"/>
        <v>0.24383561643835616</v>
      </c>
      <c r="W211">
        <f t="shared" si="144"/>
        <v>89</v>
      </c>
      <c r="X211" s="6">
        <v>0</v>
      </c>
      <c r="Y211" s="6">
        <v>0</v>
      </c>
      <c r="Z211" s="6">
        <v>-9779.6773972602714</v>
      </c>
      <c r="AA211" s="6">
        <v>-9779.6773972602714</v>
      </c>
      <c r="AB211">
        <v>0</v>
      </c>
      <c r="AC211">
        <v>0</v>
      </c>
      <c r="AD211" s="7">
        <v>1852500</v>
      </c>
      <c r="AE211" s="13">
        <v>2.1409999999999998E-2</v>
      </c>
      <c r="AF211" s="8">
        <v>2.75E-2</v>
      </c>
      <c r="AG211" s="6">
        <v>0</v>
      </c>
      <c r="AH211" s="6">
        <v>-12561.472602739725</v>
      </c>
      <c r="AI211" s="9">
        <v>-22341.149999999994</v>
      </c>
      <c r="AJ211" t="s">
        <v>6</v>
      </c>
      <c r="AK211">
        <f t="shared" si="152"/>
        <v>2.141</v>
      </c>
      <c r="AL211" s="8">
        <f t="shared" si="153"/>
        <v>3.141E-2</v>
      </c>
      <c r="AM211" s="35">
        <f t="shared" si="154"/>
        <v>1.1409999999999998E-2</v>
      </c>
      <c r="AN211" s="4">
        <f t="shared" si="155"/>
        <v>1.1409999999999998E-2</v>
      </c>
      <c r="AO211" s="45">
        <f t="shared" si="156"/>
        <v>-26609.969794520548</v>
      </c>
      <c r="AP211" s="45">
        <f t="shared" si="145"/>
        <v>-22092.914999999997</v>
      </c>
      <c r="AQ211" s="45">
        <f t="shared" si="157"/>
        <v>-17575.86020547945</v>
      </c>
      <c r="AR211" s="31">
        <v>44859</v>
      </c>
      <c r="AS211" s="32">
        <v>1.577</v>
      </c>
      <c r="AW211" s="10"/>
      <c r="BX211" s="1"/>
      <c r="CF211" s="11"/>
      <c r="CG211" s="11"/>
    </row>
    <row r="212" spans="1:85" ht="15" customHeight="1" x14ac:dyDescent="0.25">
      <c r="A212">
        <v>23879</v>
      </c>
      <c r="B212" t="s">
        <v>745</v>
      </c>
      <c r="C212" t="s">
        <v>746</v>
      </c>
      <c r="D212">
        <v>11897</v>
      </c>
      <c r="E212" t="s">
        <v>2</v>
      </c>
      <c r="F212" t="s">
        <v>3</v>
      </c>
      <c r="G212" t="s">
        <v>4</v>
      </c>
      <c r="H212" t="s">
        <v>736</v>
      </c>
      <c r="I212" s="1">
        <v>44889</v>
      </c>
      <c r="J212" s="1">
        <v>44893</v>
      </c>
      <c r="K212" s="1">
        <v>44985</v>
      </c>
      <c r="L212" s="1">
        <v>44985</v>
      </c>
      <c r="M212" s="2">
        <v>13580000</v>
      </c>
      <c r="N212" s="39">
        <f t="shared" si="142"/>
        <v>44926</v>
      </c>
      <c r="O212" t="s">
        <v>7</v>
      </c>
      <c r="P212" t="s">
        <v>223</v>
      </c>
      <c r="Q212" s="4">
        <v>2.75E-2</v>
      </c>
      <c r="R212" s="1">
        <v>44889</v>
      </c>
      <c r="S212" s="1">
        <v>44893</v>
      </c>
      <c r="T212" s="1">
        <v>44985</v>
      </c>
      <c r="U212" s="1">
        <v>44985</v>
      </c>
      <c r="V212" s="5">
        <f t="shared" si="143"/>
        <v>0.16164383561643836</v>
      </c>
      <c r="W212">
        <f t="shared" si="144"/>
        <v>59</v>
      </c>
      <c r="X212" s="6">
        <v>0</v>
      </c>
      <c r="Y212" s="6">
        <v>0</v>
      </c>
      <c r="Z212" s="6">
        <v>-65309.010410958908</v>
      </c>
      <c r="AA212" s="6">
        <v>-65309.010410958908</v>
      </c>
      <c r="AB212">
        <v>0</v>
      </c>
      <c r="AC212">
        <v>0</v>
      </c>
      <c r="AD212" s="7">
        <v>13580000</v>
      </c>
      <c r="AE212" s="13">
        <v>1.908E-2</v>
      </c>
      <c r="AF212" s="8">
        <v>2.75E-2</v>
      </c>
      <c r="AG212" s="6">
        <v>0</v>
      </c>
      <c r="AH212" s="6">
        <v>-94129.863013698632</v>
      </c>
      <c r="AI212" s="9">
        <v>-159438.87342465753</v>
      </c>
      <c r="AJ212" t="s">
        <v>6</v>
      </c>
      <c r="AK212">
        <f t="shared" si="152"/>
        <v>1.9079999999999999</v>
      </c>
      <c r="AL212" s="8">
        <f t="shared" si="153"/>
        <v>2.9080000000000002E-2</v>
      </c>
      <c r="AM212" s="35">
        <f t="shared" si="154"/>
        <v>9.0799999999999995E-3</v>
      </c>
      <c r="AN212" s="4">
        <f t="shared" si="155"/>
        <v>9.0799999999999995E-3</v>
      </c>
      <c r="AO212" s="45">
        <f t="shared" si="156"/>
        <v>-124200.07561643836</v>
      </c>
      <c r="AP212" s="45">
        <f t="shared" si="145"/>
        <v>-102248.84273972601</v>
      </c>
      <c r="AQ212" s="45">
        <f t="shared" si="157"/>
        <v>-80297.609863013698</v>
      </c>
      <c r="AR212" s="31">
        <v>44860</v>
      </c>
      <c r="AS212" s="32">
        <v>1.5780000000000001</v>
      </c>
      <c r="AW212" s="10"/>
      <c r="BX212" s="1"/>
      <c r="CF212" s="11"/>
      <c r="CG212" s="11"/>
    </row>
    <row r="213" spans="1:85" ht="15" customHeight="1" x14ac:dyDescent="0.25">
      <c r="A213">
        <v>23898</v>
      </c>
      <c r="B213" t="s">
        <v>747</v>
      </c>
      <c r="C213" t="s">
        <v>748</v>
      </c>
      <c r="D213">
        <v>11898</v>
      </c>
      <c r="E213" t="s">
        <v>2</v>
      </c>
      <c r="F213" t="s">
        <v>3</v>
      </c>
      <c r="G213" t="s">
        <v>4</v>
      </c>
      <c r="H213" t="s">
        <v>736</v>
      </c>
      <c r="I213" s="1">
        <v>44896</v>
      </c>
      <c r="J213" s="1">
        <v>44899</v>
      </c>
      <c r="K213" s="1">
        <v>44989</v>
      </c>
      <c r="L213" s="1">
        <v>44989</v>
      </c>
      <c r="M213" s="2">
        <v>1566671</v>
      </c>
      <c r="N213" s="39">
        <f t="shared" si="142"/>
        <v>44926</v>
      </c>
      <c r="O213" t="s">
        <v>7</v>
      </c>
      <c r="P213" t="s">
        <v>8</v>
      </c>
      <c r="Q213" s="4">
        <v>2.5000000000000001E-2</v>
      </c>
      <c r="R213" s="1">
        <v>44896</v>
      </c>
      <c r="S213" s="1">
        <v>44899</v>
      </c>
      <c r="T213" s="1">
        <v>44989</v>
      </c>
      <c r="U213" s="1">
        <v>44989</v>
      </c>
      <c r="V213" s="5">
        <f t="shared" si="143"/>
        <v>0.17260273972602741</v>
      </c>
      <c r="W213">
        <f t="shared" si="144"/>
        <v>63</v>
      </c>
      <c r="X213" s="6">
        <v>0</v>
      </c>
      <c r="Y213" s="6">
        <v>0</v>
      </c>
      <c r="Z213" s="6">
        <v>-7723.6880300000003</v>
      </c>
      <c r="AA213" s="6">
        <v>-7723.6880300000003</v>
      </c>
      <c r="AB213">
        <v>0</v>
      </c>
      <c r="AC213">
        <v>0</v>
      </c>
      <c r="AD213" s="7">
        <v>1566671</v>
      </c>
      <c r="AE213" s="13">
        <v>1.9720000000000001E-2</v>
      </c>
      <c r="AF213" s="8">
        <v>2.5000000000000001E-2</v>
      </c>
      <c r="AG213" s="6">
        <v>0</v>
      </c>
      <c r="AH213" s="6">
        <v>-9791.6937500000004</v>
      </c>
      <c r="AI213" s="9">
        <v>-17515.38178</v>
      </c>
      <c r="AJ213" t="s">
        <v>6</v>
      </c>
      <c r="AK213">
        <f t="shared" si="152"/>
        <v>1.972</v>
      </c>
      <c r="AL213" s="8">
        <f t="shared" si="153"/>
        <v>2.9720000000000003E-2</v>
      </c>
      <c r="AM213" s="35">
        <f t="shared" si="154"/>
        <v>9.7200000000000012E-3</v>
      </c>
      <c r="AN213" s="4">
        <f t="shared" si="155"/>
        <v>9.7200000000000012E-3</v>
      </c>
      <c r="AO213" s="45">
        <f t="shared" si="156"/>
        <v>-14796.928598794522</v>
      </c>
      <c r="AP213" s="45">
        <f t="shared" si="145"/>
        <v>-12092.811530301371</v>
      </c>
      <c r="AQ213" s="45">
        <f t="shared" si="157"/>
        <v>-9388.6944618082198</v>
      </c>
      <c r="AR213" s="31">
        <v>44861</v>
      </c>
      <c r="AS213" s="32">
        <v>1.605</v>
      </c>
      <c r="AW213" s="10"/>
      <c r="BX213" s="1"/>
      <c r="CF213" s="11"/>
      <c r="CG213" s="11"/>
    </row>
    <row r="214" spans="1:85" ht="15" customHeight="1" x14ac:dyDescent="0.25">
      <c r="A214">
        <v>25318</v>
      </c>
      <c r="B214" t="s">
        <v>752</v>
      </c>
      <c r="C214" t="s">
        <v>753</v>
      </c>
      <c r="D214">
        <v>11903</v>
      </c>
      <c r="E214" t="s">
        <v>2</v>
      </c>
      <c r="F214" t="s">
        <v>3</v>
      </c>
      <c r="G214" t="s">
        <v>4</v>
      </c>
      <c r="H214" t="s">
        <v>266</v>
      </c>
      <c r="I214" s="1">
        <v>44923</v>
      </c>
      <c r="J214" s="1">
        <v>44925</v>
      </c>
      <c r="K214" s="1">
        <v>45015</v>
      </c>
      <c r="L214" s="1">
        <v>45015</v>
      </c>
      <c r="M214" s="2">
        <v>13458333.300000001</v>
      </c>
      <c r="N214" s="39">
        <f t="shared" si="142"/>
        <v>44926</v>
      </c>
      <c r="O214" t="s">
        <v>7</v>
      </c>
      <c r="P214" t="s">
        <v>8</v>
      </c>
      <c r="Q214" s="4">
        <v>1.7500000000000002E-2</v>
      </c>
      <c r="R214" s="1">
        <v>44923</v>
      </c>
      <c r="S214" s="1">
        <v>44925</v>
      </c>
      <c r="T214" s="1">
        <v>45015</v>
      </c>
      <c r="U214" s="1">
        <v>45015</v>
      </c>
      <c r="V214" s="5">
        <f t="shared" si="143"/>
        <v>0.24383561643835616</v>
      </c>
      <c r="W214">
        <f t="shared" si="144"/>
        <v>89</v>
      </c>
      <c r="X214" s="6">
        <v>0</v>
      </c>
      <c r="Y214" s="6">
        <v>0</v>
      </c>
      <c r="Z214" s="6">
        <v>-74088.1248165</v>
      </c>
      <c r="AA214" s="6">
        <v>-74088.1248165</v>
      </c>
      <c r="AB214">
        <v>0</v>
      </c>
      <c r="AC214">
        <v>0</v>
      </c>
      <c r="AD214" s="7">
        <v>13458333.300000001</v>
      </c>
      <c r="AE214" s="13">
        <v>2.2019999999999998E-2</v>
      </c>
      <c r="AF214" s="8">
        <v>1.7500000000000002E-2</v>
      </c>
      <c r="AG214" s="6">
        <v>0</v>
      </c>
      <c r="AH214" s="6">
        <v>-58880.208187500008</v>
      </c>
      <c r="AI214" s="9">
        <v>-132968.33300400001</v>
      </c>
      <c r="AJ214" t="s">
        <v>6</v>
      </c>
      <c r="AK214">
        <f t="shared" si="152"/>
        <v>2.202</v>
      </c>
      <c r="AL214" s="8">
        <f t="shared" si="153"/>
        <v>3.202E-2</v>
      </c>
      <c r="AM214" s="35">
        <f t="shared" si="154"/>
        <v>1.2019999999999998E-2</v>
      </c>
      <c r="AN214" s="4">
        <f t="shared" si="155"/>
        <v>1.2019999999999998E-2</v>
      </c>
      <c r="AO214" s="45">
        <f t="shared" si="156"/>
        <v>-162505.87174362742</v>
      </c>
      <c r="AP214" s="45">
        <f t="shared" si="145"/>
        <v>-129689.66177924385</v>
      </c>
      <c r="AQ214" s="45">
        <f t="shared" si="157"/>
        <v>-96873.45181486028</v>
      </c>
      <c r="AR214" s="31">
        <v>44862</v>
      </c>
      <c r="AS214" s="32">
        <v>1.641</v>
      </c>
      <c r="AW214" s="10"/>
      <c r="BX214" s="1"/>
      <c r="CF214" s="11"/>
      <c r="CG214" s="11"/>
    </row>
    <row r="215" spans="1:85" ht="15" customHeight="1" x14ac:dyDescent="0.25">
      <c r="A215">
        <v>20421</v>
      </c>
      <c r="B215" t="s">
        <v>754</v>
      </c>
      <c r="C215" t="s">
        <v>755</v>
      </c>
      <c r="D215">
        <v>11904</v>
      </c>
      <c r="E215" t="s">
        <v>2</v>
      </c>
      <c r="F215" t="s">
        <v>3</v>
      </c>
      <c r="G215" t="s">
        <v>4</v>
      </c>
      <c r="H215" t="s">
        <v>756</v>
      </c>
      <c r="I215" s="1">
        <v>44903</v>
      </c>
      <c r="J215" s="1">
        <v>44905</v>
      </c>
      <c r="K215" s="1">
        <v>44936</v>
      </c>
      <c r="L215" s="1">
        <v>44936</v>
      </c>
      <c r="M215" s="2">
        <v>2438160.48</v>
      </c>
      <c r="N215" s="39">
        <f t="shared" si="142"/>
        <v>44926</v>
      </c>
      <c r="O215" t="s">
        <v>33</v>
      </c>
      <c r="P215" t="s">
        <v>8</v>
      </c>
      <c r="Q215" s="4">
        <v>7.4999999999999997E-3</v>
      </c>
      <c r="R215" s="1">
        <v>44903</v>
      </c>
      <c r="S215" s="1">
        <v>44905</v>
      </c>
      <c r="T215" s="1">
        <v>44936</v>
      </c>
      <c r="U215" s="1">
        <v>44936</v>
      </c>
      <c r="V215" s="5">
        <f t="shared" si="143"/>
        <v>2.7397260273972601E-2</v>
      </c>
      <c r="W215">
        <f t="shared" si="144"/>
        <v>10</v>
      </c>
      <c r="X215" s="6">
        <v>0</v>
      </c>
      <c r="Y215" s="6">
        <v>0</v>
      </c>
      <c r="Z215" s="6">
        <v>-5156.4385084799997</v>
      </c>
      <c r="AA215" s="6">
        <v>-5156.4385084799997</v>
      </c>
      <c r="AB215">
        <v>0</v>
      </c>
      <c r="AC215">
        <v>0</v>
      </c>
      <c r="AD215" s="7">
        <v>2438160.48</v>
      </c>
      <c r="AE215" s="13">
        <v>2.4559999999999998E-2</v>
      </c>
      <c r="AF215" s="8">
        <v>7.4999999999999997E-3</v>
      </c>
      <c r="AG215" s="6">
        <v>0</v>
      </c>
      <c r="AH215" s="6">
        <v>-1574.6453100000001</v>
      </c>
      <c r="AI215" s="9">
        <v>-6731.0838184799995</v>
      </c>
      <c r="AJ215" t="s">
        <v>6</v>
      </c>
      <c r="AK215">
        <f t="shared" si="152"/>
        <v>1.99</v>
      </c>
      <c r="AL215" s="8">
        <f t="shared" si="153"/>
        <v>2.9900000000000003E-2</v>
      </c>
      <c r="AM215" s="35">
        <f t="shared" si="154"/>
        <v>9.9000000000000008E-3</v>
      </c>
      <c r="AN215" s="4">
        <f t="shared" si="155"/>
        <v>9.9000000000000008E-3</v>
      </c>
      <c r="AO215" s="45">
        <f t="shared" si="156"/>
        <v>-2498.2795055342467</v>
      </c>
      <c r="AP215" s="45">
        <f t="shared" si="145"/>
        <v>-2141.5732873643833</v>
      </c>
      <c r="AQ215" s="45">
        <f t="shared" si="157"/>
        <v>-1162.3011603287669</v>
      </c>
      <c r="AR215" s="31">
        <v>44865</v>
      </c>
      <c r="AS215" s="32">
        <v>1.704</v>
      </c>
      <c r="AW215" s="10"/>
      <c r="BX215" s="1"/>
      <c r="CF215" s="11"/>
      <c r="CG215" s="11"/>
    </row>
    <row r="216" spans="1:85" ht="15" customHeight="1" x14ac:dyDescent="0.25">
      <c r="A216">
        <v>23518</v>
      </c>
      <c r="B216" t="s">
        <v>757</v>
      </c>
      <c r="C216" t="s">
        <v>758</v>
      </c>
      <c r="D216">
        <v>11905</v>
      </c>
      <c r="E216" t="s">
        <v>2</v>
      </c>
      <c r="F216" t="s">
        <v>3</v>
      </c>
      <c r="G216" t="s">
        <v>4</v>
      </c>
      <c r="H216" t="s">
        <v>759</v>
      </c>
      <c r="I216" s="1">
        <v>44861</v>
      </c>
      <c r="J216" s="1">
        <v>44925</v>
      </c>
      <c r="K216" s="1">
        <v>44956</v>
      </c>
      <c r="L216" s="1">
        <v>44956</v>
      </c>
      <c r="M216" s="2">
        <v>1659892.29</v>
      </c>
      <c r="N216" s="39">
        <f t="shared" si="142"/>
        <v>44926</v>
      </c>
      <c r="O216" t="s">
        <v>7</v>
      </c>
      <c r="P216" t="s">
        <v>8</v>
      </c>
      <c r="Q216" s="4">
        <v>2.5000000000000001E-2</v>
      </c>
      <c r="R216" s="1">
        <v>44861</v>
      </c>
      <c r="S216" s="1">
        <v>44925</v>
      </c>
      <c r="T216" s="1">
        <v>44956</v>
      </c>
      <c r="U216" s="1">
        <v>44956</v>
      </c>
      <c r="V216" s="5">
        <f t="shared" si="143"/>
        <v>8.2191780821917804E-2</v>
      </c>
      <c r="W216">
        <f t="shared" si="144"/>
        <v>30</v>
      </c>
      <c r="X216" s="6">
        <v>0</v>
      </c>
      <c r="Y216" s="6">
        <v>0</v>
      </c>
      <c r="Z216" s="6">
        <v>-2294.1094691375001</v>
      </c>
      <c r="AA216" s="6">
        <v>-2294.1094691375001</v>
      </c>
      <c r="AB216">
        <v>0</v>
      </c>
      <c r="AC216">
        <v>0</v>
      </c>
      <c r="AD216" s="7">
        <v>1659892.29</v>
      </c>
      <c r="AE216" s="13">
        <v>1.6049999999999998E-2</v>
      </c>
      <c r="AF216" s="8">
        <v>2.5000000000000001E-2</v>
      </c>
      <c r="AG216" s="6">
        <v>0</v>
      </c>
      <c r="AH216" s="6">
        <v>-3573.3792354166671</v>
      </c>
      <c r="AI216" s="9">
        <v>-5867.4887045541673</v>
      </c>
      <c r="AJ216" t="s">
        <v>6</v>
      </c>
      <c r="AK216">
        <f t="shared" si="152"/>
        <v>1.605</v>
      </c>
      <c r="AL216" s="8">
        <f t="shared" si="153"/>
        <v>2.6049999999999997E-2</v>
      </c>
      <c r="AM216" s="35">
        <f t="shared" si="154"/>
        <v>6.0499999999999981E-3</v>
      </c>
      <c r="AN216" s="4">
        <f t="shared" si="155"/>
        <v>6.0499999999999981E-3</v>
      </c>
      <c r="AO216" s="45">
        <f t="shared" si="156"/>
        <v>-6964.726142835616</v>
      </c>
      <c r="AP216" s="45">
        <f t="shared" si="145"/>
        <v>-5600.4311099589049</v>
      </c>
      <c r="AQ216" s="45">
        <f t="shared" si="157"/>
        <v>-4236.1360770821921</v>
      </c>
      <c r="AR216" s="31">
        <v>44866</v>
      </c>
      <c r="AS216" s="32">
        <v>1.7370000000000001</v>
      </c>
      <c r="AW216" s="10"/>
      <c r="BX216" s="1"/>
      <c r="CF216" s="11"/>
      <c r="CG216" s="11"/>
    </row>
    <row r="217" spans="1:85" ht="15" customHeight="1" x14ac:dyDescent="0.25">
      <c r="A217">
        <v>25302</v>
      </c>
      <c r="B217" t="s">
        <v>760</v>
      </c>
      <c r="C217" t="s">
        <v>761</v>
      </c>
      <c r="D217">
        <v>11906</v>
      </c>
      <c r="E217" t="s">
        <v>2</v>
      </c>
      <c r="F217" t="s">
        <v>3</v>
      </c>
      <c r="G217" t="s">
        <v>4</v>
      </c>
      <c r="H217" t="s">
        <v>693</v>
      </c>
      <c r="I217" s="1">
        <v>44769</v>
      </c>
      <c r="J217" s="1">
        <v>44771</v>
      </c>
      <c r="K217" s="1">
        <v>44956</v>
      </c>
      <c r="L217" s="1">
        <v>44956</v>
      </c>
      <c r="M217" s="2">
        <v>16000000</v>
      </c>
      <c r="N217" s="39">
        <f t="shared" si="142"/>
        <v>44926</v>
      </c>
      <c r="O217" t="s">
        <v>174</v>
      </c>
      <c r="P217" t="s">
        <v>8</v>
      </c>
      <c r="Q217" s="4">
        <v>1.9E-2</v>
      </c>
      <c r="R217" s="1">
        <v>44769</v>
      </c>
      <c r="S217" s="1">
        <v>44771</v>
      </c>
      <c r="T217" s="1">
        <v>44956</v>
      </c>
      <c r="U217" s="1">
        <v>44956</v>
      </c>
      <c r="V217" s="5">
        <f t="shared" si="143"/>
        <v>8.2191780821917804E-2</v>
      </c>
      <c r="W217">
        <f t="shared" si="144"/>
        <v>30</v>
      </c>
      <c r="X217" s="6">
        <v>0</v>
      </c>
      <c r="Y217" s="6">
        <v>0</v>
      </c>
      <c r="Z217" s="6">
        <v>-51882.222222222219</v>
      </c>
      <c r="AA217" s="6">
        <v>-51882.222222222219</v>
      </c>
      <c r="AB217">
        <v>0</v>
      </c>
      <c r="AC217">
        <v>0</v>
      </c>
      <c r="AD217" s="7">
        <v>16000000</v>
      </c>
      <c r="AE217" s="13">
        <v>6.3099999999999996E-3</v>
      </c>
      <c r="AF217" s="8">
        <v>1.9E-2</v>
      </c>
      <c r="AG217" s="6">
        <v>0</v>
      </c>
      <c r="AH217" s="6">
        <v>-156222.22222222222</v>
      </c>
      <c r="AI217" s="9">
        <v>-208104.44444444444</v>
      </c>
      <c r="AJ217" t="s">
        <v>6</v>
      </c>
      <c r="AK217">
        <f t="shared" si="152"/>
        <v>0.23799999999999999</v>
      </c>
      <c r="AL217" s="8">
        <f t="shared" si="153"/>
        <v>1.238E-2</v>
      </c>
      <c r="AM217" s="35">
        <f t="shared" si="154"/>
        <v>-7.62E-3</v>
      </c>
      <c r="AN217" s="4">
        <f t="shared" si="155"/>
        <v>-7.62E-3</v>
      </c>
      <c r="AO217" s="45">
        <f t="shared" si="156"/>
        <v>-41266.849315068488</v>
      </c>
      <c r="AP217" s="45">
        <f t="shared" si="145"/>
        <v>-33284.383561643837</v>
      </c>
      <c r="AQ217" s="45">
        <f t="shared" si="157"/>
        <v>-14965.479452054793</v>
      </c>
      <c r="AR217" s="31">
        <v>44867</v>
      </c>
      <c r="AS217" s="32">
        <v>1.726</v>
      </c>
      <c r="AW217" s="10"/>
      <c r="BX217" s="1"/>
      <c r="CF217" s="11"/>
      <c r="CG217" s="11"/>
    </row>
    <row r="218" spans="1:85" ht="15" customHeight="1" x14ac:dyDescent="0.25">
      <c r="A218">
        <v>23753</v>
      </c>
      <c r="B218" t="s">
        <v>762</v>
      </c>
      <c r="C218" t="s">
        <v>763</v>
      </c>
      <c r="D218">
        <v>11907</v>
      </c>
      <c r="E218" t="s">
        <v>2</v>
      </c>
      <c r="F218" t="s">
        <v>3</v>
      </c>
      <c r="G218" t="s">
        <v>4</v>
      </c>
      <c r="H218" t="s">
        <v>764</v>
      </c>
      <c r="I218" s="1">
        <v>44923</v>
      </c>
      <c r="J218" s="1">
        <v>44925</v>
      </c>
      <c r="K218" s="1">
        <v>45107</v>
      </c>
      <c r="L218" s="1">
        <v>45107</v>
      </c>
      <c r="M218" s="2">
        <v>1868805.97</v>
      </c>
      <c r="N218" s="39">
        <f t="shared" si="142"/>
        <v>44926</v>
      </c>
      <c r="O218" t="s">
        <v>33</v>
      </c>
      <c r="P218" t="s">
        <v>223</v>
      </c>
      <c r="Q218" s="4">
        <v>2.5000000000000001E-2</v>
      </c>
      <c r="R218" s="1">
        <v>44923</v>
      </c>
      <c r="S218" s="1">
        <v>44925</v>
      </c>
      <c r="T218" s="1">
        <v>45107</v>
      </c>
      <c r="U218" s="1">
        <v>45107</v>
      </c>
      <c r="V218" s="5">
        <f t="shared" si="143"/>
        <v>0.49589041095890413</v>
      </c>
      <c r="W218">
        <f t="shared" si="144"/>
        <v>181</v>
      </c>
      <c r="X218" s="6">
        <v>0</v>
      </c>
      <c r="Y218" s="6">
        <v>0</v>
      </c>
      <c r="Z218" s="6">
        <v>-25644.318722139178</v>
      </c>
      <c r="AA218" s="6">
        <v>-25644.318722139178</v>
      </c>
      <c r="AB218">
        <v>0</v>
      </c>
      <c r="AC218">
        <v>0</v>
      </c>
      <c r="AD218" s="7">
        <v>1868805.97</v>
      </c>
      <c r="AE218" s="13">
        <v>2.7519999999999999E-2</v>
      </c>
      <c r="AF218" s="8">
        <v>2.5000000000000001E-2</v>
      </c>
      <c r="AG218" s="6">
        <v>0</v>
      </c>
      <c r="AH218" s="6">
        <v>-23296.074420547946</v>
      </c>
      <c r="AI218" s="9">
        <v>-48940.393142687128</v>
      </c>
      <c r="AJ218" t="s">
        <v>6</v>
      </c>
      <c r="AK218">
        <f t="shared" si="152"/>
        <v>2.202</v>
      </c>
      <c r="AL218" s="8">
        <f t="shared" si="153"/>
        <v>3.202E-2</v>
      </c>
      <c r="AM218" s="35">
        <f t="shared" si="154"/>
        <v>1.2019999999999998E-2</v>
      </c>
      <c r="AN218" s="4">
        <f t="shared" si="155"/>
        <v>1.2019999999999998E-2</v>
      </c>
      <c r="AO218" s="45">
        <f t="shared" si="156"/>
        <v>-52841.743205757259</v>
      </c>
      <c r="AP218" s="45">
        <f t="shared" si="145"/>
        <v>-48671.489883661372</v>
      </c>
      <c r="AQ218" s="45">
        <f t="shared" si="157"/>
        <v>-34307.283996442195</v>
      </c>
      <c r="AR218" s="31">
        <v>44868</v>
      </c>
      <c r="AS218" s="32">
        <v>1.732</v>
      </c>
      <c r="AW218" s="10"/>
      <c r="BX218" s="1"/>
      <c r="CF218" s="11"/>
      <c r="CG218" s="11"/>
    </row>
    <row r="219" spans="1:85" ht="15" customHeight="1" x14ac:dyDescent="0.25">
      <c r="A219">
        <v>25276</v>
      </c>
      <c r="B219" t="s">
        <v>765</v>
      </c>
      <c r="C219" t="s">
        <v>766</v>
      </c>
      <c r="D219">
        <v>11908</v>
      </c>
      <c r="E219" t="s">
        <v>127</v>
      </c>
      <c r="F219" t="s">
        <v>3</v>
      </c>
      <c r="G219" t="s">
        <v>4</v>
      </c>
      <c r="H219" t="s">
        <v>294</v>
      </c>
      <c r="I219" s="1"/>
      <c r="J219" s="1">
        <v>44834</v>
      </c>
      <c r="K219" s="1">
        <v>44928</v>
      </c>
      <c r="L219" s="1">
        <v>44928</v>
      </c>
      <c r="M219" s="2">
        <v>925925.82</v>
      </c>
      <c r="N219" s="39">
        <f t="shared" si="142"/>
        <v>44926</v>
      </c>
      <c r="O219">
        <v>2.4899999999999999E-2</v>
      </c>
      <c r="P219" t="s">
        <v>109</v>
      </c>
      <c r="Q219" s="4"/>
      <c r="R219" s="1">
        <v>44928</v>
      </c>
      <c r="S219" s="1">
        <v>44834</v>
      </c>
      <c r="T219" s="1">
        <v>44928</v>
      </c>
      <c r="U219" s="1">
        <v>44928</v>
      </c>
      <c r="V219" s="5">
        <f t="shared" si="143"/>
        <v>5.4794520547945206E-3</v>
      </c>
      <c r="W219">
        <f t="shared" si="144"/>
        <v>2</v>
      </c>
      <c r="X219" s="6">
        <v>0</v>
      </c>
      <c r="Y219" s="6">
        <v>0</v>
      </c>
      <c r="Z219" s="6">
        <v>-5891.9746345999993</v>
      </c>
      <c r="AA219" s="6">
        <v>-5891.9746345999993</v>
      </c>
      <c r="AB219">
        <v>0</v>
      </c>
      <c r="AC219">
        <v>0</v>
      </c>
      <c r="AD219" s="7">
        <v>925925.82</v>
      </c>
      <c r="AE219" s="13">
        <v>2.4899999999999999E-2</v>
      </c>
      <c r="AF219" s="8">
        <v>0</v>
      </c>
      <c r="AG219" s="6">
        <v>0</v>
      </c>
      <c r="AH219" s="6">
        <v>0</v>
      </c>
      <c r="AI219" s="9">
        <v>-5891.9746345999993</v>
      </c>
      <c r="AJ219" t="s">
        <v>6</v>
      </c>
      <c r="AO219" s="9">
        <f>AP219</f>
        <v>-126.33179681095889</v>
      </c>
      <c r="AP219" s="2">
        <f t="shared" si="145"/>
        <v>-126.33179681095889</v>
      </c>
      <c r="AQ219" s="9">
        <f>AP219</f>
        <v>-126.33179681095889</v>
      </c>
      <c r="AR219" s="31">
        <v>44869</v>
      </c>
      <c r="AS219" s="32">
        <v>1.734</v>
      </c>
      <c r="AW219" s="10"/>
      <c r="BX219" s="1"/>
      <c r="CF219" s="11"/>
      <c r="CG219" s="11"/>
    </row>
    <row r="220" spans="1:85" ht="15" customHeight="1" x14ac:dyDescent="0.25">
      <c r="A220">
        <v>25401</v>
      </c>
      <c r="B220" t="s">
        <v>767</v>
      </c>
      <c r="C220" t="s">
        <v>768</v>
      </c>
      <c r="D220">
        <v>11912</v>
      </c>
      <c r="E220" t="s">
        <v>2</v>
      </c>
      <c r="F220" t="s">
        <v>3</v>
      </c>
      <c r="G220" t="s">
        <v>4</v>
      </c>
      <c r="H220" t="s">
        <v>769</v>
      </c>
      <c r="I220" s="1">
        <v>44769</v>
      </c>
      <c r="J220" s="1">
        <v>44771</v>
      </c>
      <c r="K220" s="1">
        <v>44956</v>
      </c>
      <c r="L220" s="1">
        <v>44956</v>
      </c>
      <c r="M220" s="2">
        <v>5000000</v>
      </c>
      <c r="N220" s="39">
        <f t="shared" si="142"/>
        <v>44926</v>
      </c>
      <c r="O220" t="s">
        <v>174</v>
      </c>
      <c r="P220" t="s">
        <v>8</v>
      </c>
      <c r="Q220" s="4">
        <v>2.1999999999999999E-2</v>
      </c>
      <c r="R220" s="1">
        <v>44769</v>
      </c>
      <c r="S220" s="1">
        <v>44771</v>
      </c>
      <c r="T220" s="1">
        <v>44956</v>
      </c>
      <c r="U220" s="1">
        <v>44956</v>
      </c>
      <c r="V220" s="5">
        <f t="shared" si="143"/>
        <v>8.2191780821917804E-2</v>
      </c>
      <c r="W220">
        <f t="shared" si="144"/>
        <v>30</v>
      </c>
      <c r="X220" s="6">
        <v>0</v>
      </c>
      <c r="Y220" s="6">
        <v>0</v>
      </c>
      <c r="Z220" s="6">
        <v>-16213.194444444443</v>
      </c>
      <c r="AA220" s="6">
        <v>-16213.194444444443</v>
      </c>
      <c r="AB220">
        <v>0</v>
      </c>
      <c r="AC220">
        <v>0</v>
      </c>
      <c r="AD220" s="7">
        <v>5000000</v>
      </c>
      <c r="AE220" s="13">
        <v>6.3099999999999996E-3</v>
      </c>
      <c r="AF220" s="8">
        <v>2.1999999999999999E-2</v>
      </c>
      <c r="AG220" s="6">
        <v>0</v>
      </c>
      <c r="AH220" s="6">
        <v>-56527.777777777774</v>
      </c>
      <c r="AI220" s="9">
        <v>-72740.972222222219</v>
      </c>
      <c r="AJ220" t="s">
        <v>6</v>
      </c>
      <c r="AK220">
        <f t="shared" ref="AK220:AK227" si="158">VLOOKUP(I220,$AR$2:$AS$603,2,FALSE)</f>
        <v>0.23799999999999999</v>
      </c>
      <c r="AL220" s="8">
        <f t="shared" ref="AL220:AL227" si="159">AK220/100+$AT$1</f>
        <v>1.238E-2</v>
      </c>
      <c r="AM220" s="35">
        <f t="shared" ref="AM220:AM227" si="160">AK220/100-$AT$1</f>
        <v>-7.62E-3</v>
      </c>
      <c r="AN220" s="4">
        <f t="shared" ref="AN220:AN227" si="161">IF(AND(RIGHT(O220,3)="Max",AM220&lt;0%),0%,AM220)</f>
        <v>-7.62E-3</v>
      </c>
      <c r="AO220" s="45">
        <f t="shared" ref="AO220:AO227" si="162">-(((AL220+AF220)*AD220*V220))</f>
        <v>-14128.767123287671</v>
      </c>
      <c r="AP220" s="45">
        <f t="shared" si="145"/>
        <v>-11634.246575342466</v>
      </c>
      <c r="AQ220" s="45">
        <f t="shared" ref="AQ220:AQ227" si="163">-(((AN220+AF220)*AD220*V220))</f>
        <v>-5909.58904109589</v>
      </c>
      <c r="AR220" s="31">
        <v>44872</v>
      </c>
      <c r="AS220" s="32">
        <v>1.742</v>
      </c>
      <c r="AW220" s="10"/>
      <c r="BX220" s="1"/>
      <c r="CF220" s="11"/>
      <c r="CG220" s="11"/>
    </row>
    <row r="221" spans="1:85" ht="15" customHeight="1" x14ac:dyDescent="0.25">
      <c r="A221">
        <v>25379</v>
      </c>
      <c r="B221" t="s">
        <v>770</v>
      </c>
      <c r="C221" t="s">
        <v>771</v>
      </c>
      <c r="D221">
        <v>11913</v>
      </c>
      <c r="E221" t="s">
        <v>2</v>
      </c>
      <c r="F221" t="s">
        <v>3</v>
      </c>
      <c r="G221" t="s">
        <v>4</v>
      </c>
      <c r="H221" t="s">
        <v>95</v>
      </c>
      <c r="I221" s="1">
        <v>44769</v>
      </c>
      <c r="J221" s="1">
        <v>44771</v>
      </c>
      <c r="K221" s="1">
        <v>44956</v>
      </c>
      <c r="L221" s="1">
        <v>44956</v>
      </c>
      <c r="M221" s="2">
        <v>148000000</v>
      </c>
      <c r="N221" s="39">
        <f t="shared" si="142"/>
        <v>44926</v>
      </c>
      <c r="O221" t="s">
        <v>174</v>
      </c>
      <c r="P221" t="s">
        <v>8</v>
      </c>
      <c r="Q221" s="4">
        <v>1.9E-2</v>
      </c>
      <c r="R221" s="1">
        <v>44769</v>
      </c>
      <c r="S221" s="1">
        <v>44771</v>
      </c>
      <c r="T221" s="1">
        <v>44956</v>
      </c>
      <c r="U221" s="1">
        <v>44956</v>
      </c>
      <c r="V221" s="5">
        <f t="shared" si="143"/>
        <v>8.2191780821917804E-2</v>
      </c>
      <c r="W221">
        <f t="shared" si="144"/>
        <v>30</v>
      </c>
      <c r="X221" s="6">
        <v>0</v>
      </c>
      <c r="Y221" s="6">
        <v>0</v>
      </c>
      <c r="Z221" s="6">
        <v>-479910.5555555555</v>
      </c>
      <c r="AA221" s="6">
        <v>-479910.5555555555</v>
      </c>
      <c r="AB221">
        <v>0</v>
      </c>
      <c r="AC221">
        <v>0</v>
      </c>
      <c r="AD221" s="7">
        <v>148000000</v>
      </c>
      <c r="AE221" s="13">
        <v>6.3099999999999996E-3</v>
      </c>
      <c r="AF221" s="8">
        <v>1.9E-2</v>
      </c>
      <c r="AG221" s="6">
        <v>0</v>
      </c>
      <c r="AH221" s="6">
        <v>-1445055.5555555555</v>
      </c>
      <c r="AI221" s="9">
        <v>-1924966.111111111</v>
      </c>
      <c r="AJ221" t="s">
        <v>6</v>
      </c>
      <c r="AK221">
        <f t="shared" si="158"/>
        <v>0.23799999999999999</v>
      </c>
      <c r="AL221" s="8">
        <f t="shared" si="159"/>
        <v>1.238E-2</v>
      </c>
      <c r="AM221" s="35">
        <f t="shared" si="160"/>
        <v>-7.62E-3</v>
      </c>
      <c r="AN221" s="4">
        <f t="shared" si="161"/>
        <v>-7.62E-3</v>
      </c>
      <c r="AO221" s="45">
        <f t="shared" si="162"/>
        <v>-381718.35616438353</v>
      </c>
      <c r="AP221" s="45">
        <f t="shared" si="145"/>
        <v>-307880.54794520547</v>
      </c>
      <c r="AQ221" s="45">
        <f t="shared" si="163"/>
        <v>-138430.68493150684</v>
      </c>
      <c r="AR221" s="31">
        <v>44873</v>
      </c>
      <c r="AS221" s="32">
        <v>1.7909999999999999</v>
      </c>
      <c r="AW221" s="10"/>
      <c r="BX221" s="1"/>
      <c r="CF221" s="11"/>
      <c r="CG221" s="11"/>
    </row>
    <row r="222" spans="1:85" ht="15" customHeight="1" x14ac:dyDescent="0.25">
      <c r="A222">
        <v>25389</v>
      </c>
      <c r="B222" t="s">
        <v>772</v>
      </c>
      <c r="C222" t="s">
        <v>773</v>
      </c>
      <c r="D222">
        <v>11915</v>
      </c>
      <c r="E222" t="s">
        <v>2</v>
      </c>
      <c r="F222" t="s">
        <v>3</v>
      </c>
      <c r="G222" t="s">
        <v>4</v>
      </c>
      <c r="H222" t="s">
        <v>769</v>
      </c>
      <c r="I222" s="1">
        <v>44769</v>
      </c>
      <c r="J222" s="1">
        <v>44771</v>
      </c>
      <c r="K222" s="1">
        <v>44956</v>
      </c>
      <c r="L222" s="1">
        <v>44956</v>
      </c>
      <c r="M222" s="2">
        <v>5000000</v>
      </c>
      <c r="N222" s="39">
        <f t="shared" si="142"/>
        <v>44926</v>
      </c>
      <c r="O222" t="s">
        <v>174</v>
      </c>
      <c r="P222" t="s">
        <v>8</v>
      </c>
      <c r="Q222" s="4">
        <v>0.02</v>
      </c>
      <c r="R222" s="1">
        <v>44769</v>
      </c>
      <c r="S222" s="1">
        <v>44771</v>
      </c>
      <c r="T222" s="1">
        <v>44956</v>
      </c>
      <c r="U222" s="1">
        <v>44956</v>
      </c>
      <c r="V222" s="5">
        <f t="shared" si="143"/>
        <v>8.2191780821917804E-2</v>
      </c>
      <c r="W222">
        <f t="shared" si="144"/>
        <v>30</v>
      </c>
      <c r="X222" s="6">
        <v>0</v>
      </c>
      <c r="Y222" s="6">
        <v>0</v>
      </c>
      <c r="Z222" s="6">
        <v>-16213.194444444443</v>
      </c>
      <c r="AA222" s="6">
        <v>-16213.194444444443</v>
      </c>
      <c r="AB222">
        <v>0</v>
      </c>
      <c r="AC222">
        <v>0</v>
      </c>
      <c r="AD222" s="7">
        <v>5000000</v>
      </c>
      <c r="AE222" s="13">
        <v>6.3099999999999996E-3</v>
      </c>
      <c r="AF222" s="8">
        <v>0.02</v>
      </c>
      <c r="AG222" s="6">
        <v>0</v>
      </c>
      <c r="AH222" s="6">
        <v>-51388.888888888883</v>
      </c>
      <c r="AI222" s="9">
        <v>-67602.083333333328</v>
      </c>
      <c r="AJ222" t="s">
        <v>6</v>
      </c>
      <c r="AK222">
        <f t="shared" si="158"/>
        <v>0.23799999999999999</v>
      </c>
      <c r="AL222" s="8">
        <f t="shared" si="159"/>
        <v>1.238E-2</v>
      </c>
      <c r="AM222" s="35">
        <f t="shared" si="160"/>
        <v>-7.62E-3</v>
      </c>
      <c r="AN222" s="4">
        <f t="shared" si="161"/>
        <v>-7.62E-3</v>
      </c>
      <c r="AO222" s="45">
        <f t="shared" si="162"/>
        <v>-13306.849315068492</v>
      </c>
      <c r="AP222" s="45">
        <f t="shared" si="145"/>
        <v>-10812.328767123287</v>
      </c>
      <c r="AQ222" s="45">
        <f t="shared" si="163"/>
        <v>-5087.6712328767117</v>
      </c>
      <c r="AR222" s="31">
        <v>44874</v>
      </c>
      <c r="AS222" s="32">
        <v>1.802</v>
      </c>
      <c r="AW222" s="10"/>
      <c r="BX222" s="1"/>
      <c r="CF222" s="11"/>
      <c r="CG222" s="11"/>
    </row>
    <row r="223" spans="1:85" ht="15" customHeight="1" x14ac:dyDescent="0.25">
      <c r="A223">
        <v>25564</v>
      </c>
      <c r="B223" t="s">
        <v>774</v>
      </c>
      <c r="C223" t="s">
        <v>775</v>
      </c>
      <c r="D223">
        <v>11916</v>
      </c>
      <c r="E223" t="s">
        <v>2</v>
      </c>
      <c r="F223" t="s">
        <v>3</v>
      </c>
      <c r="G223" t="s">
        <v>4</v>
      </c>
      <c r="H223" t="s">
        <v>776</v>
      </c>
      <c r="I223" s="1">
        <v>44874</v>
      </c>
      <c r="J223" s="1">
        <v>44876</v>
      </c>
      <c r="K223" s="1">
        <v>44970</v>
      </c>
      <c r="L223" s="1">
        <v>44970</v>
      </c>
      <c r="M223" s="2">
        <v>40000000</v>
      </c>
      <c r="N223" s="39">
        <f t="shared" si="142"/>
        <v>44926</v>
      </c>
      <c r="O223" t="s">
        <v>15</v>
      </c>
      <c r="P223" t="s">
        <v>8</v>
      </c>
      <c r="Q223" s="4">
        <v>0.03</v>
      </c>
      <c r="R223" s="1">
        <v>44874</v>
      </c>
      <c r="S223" s="1">
        <v>44876</v>
      </c>
      <c r="T223" s="1">
        <v>44970</v>
      </c>
      <c r="U223" s="1">
        <v>44970</v>
      </c>
      <c r="V223" s="5">
        <f t="shared" si="143"/>
        <v>0.12054794520547946</v>
      </c>
      <c r="W223">
        <f t="shared" si="144"/>
        <v>44</v>
      </c>
      <c r="X223" s="6">
        <v>0</v>
      </c>
      <c r="Y223" s="6">
        <v>0</v>
      </c>
      <c r="Z223" s="6">
        <v>-188208.88888888891</v>
      </c>
      <c r="AA223" s="6">
        <v>-188208.88888888891</v>
      </c>
      <c r="AB223">
        <v>0</v>
      </c>
      <c r="AC223">
        <v>0</v>
      </c>
      <c r="AD223" s="7">
        <v>40000000</v>
      </c>
      <c r="AE223" s="13">
        <v>1.8020000000000001E-2</v>
      </c>
      <c r="AF223" s="8">
        <v>0.03</v>
      </c>
      <c r="AG223" s="6">
        <v>0</v>
      </c>
      <c r="AH223" s="6">
        <v>-313333.33333333337</v>
      </c>
      <c r="AI223" s="9">
        <v>-501542.22222222225</v>
      </c>
      <c r="AJ223" t="s">
        <v>6</v>
      </c>
      <c r="AK223">
        <f t="shared" si="158"/>
        <v>1.802</v>
      </c>
      <c r="AL223" s="8">
        <f t="shared" si="159"/>
        <v>2.8020000000000003E-2</v>
      </c>
      <c r="AM223" s="35">
        <f t="shared" si="160"/>
        <v>8.0200000000000011E-3</v>
      </c>
      <c r="AN223" s="4">
        <f t="shared" si="161"/>
        <v>8.0200000000000011E-3</v>
      </c>
      <c r="AO223" s="45">
        <f t="shared" si="162"/>
        <v>-279767.67123287672</v>
      </c>
      <c r="AP223" s="45">
        <f t="shared" si="145"/>
        <v>-231548.49315068495</v>
      </c>
      <c r="AQ223" s="45">
        <f t="shared" si="163"/>
        <v>-183329.31506849316</v>
      </c>
      <c r="AR223" s="31">
        <v>44875</v>
      </c>
      <c r="AS223" s="32">
        <v>1.798</v>
      </c>
      <c r="AW223" s="10"/>
      <c r="BX223" s="1"/>
      <c r="CF223" s="11"/>
      <c r="CG223" s="11"/>
    </row>
    <row r="224" spans="1:85" ht="15" customHeight="1" x14ac:dyDescent="0.25">
      <c r="A224">
        <v>25525</v>
      </c>
      <c r="B224" t="s">
        <v>777</v>
      </c>
      <c r="C224" t="s">
        <v>778</v>
      </c>
      <c r="D224">
        <v>11919</v>
      </c>
      <c r="E224" t="s">
        <v>2</v>
      </c>
      <c r="F224" t="s">
        <v>3</v>
      </c>
      <c r="G224" t="s">
        <v>4</v>
      </c>
      <c r="H224" t="s">
        <v>703</v>
      </c>
      <c r="I224" s="1">
        <v>44923</v>
      </c>
      <c r="J224" s="1">
        <v>44925</v>
      </c>
      <c r="K224" s="1">
        <v>45016</v>
      </c>
      <c r="L224" s="1">
        <v>45016</v>
      </c>
      <c r="M224" s="2">
        <v>10200000</v>
      </c>
      <c r="N224" s="39">
        <f t="shared" si="142"/>
        <v>44926</v>
      </c>
      <c r="O224" t="s">
        <v>7</v>
      </c>
      <c r="P224" t="s">
        <v>8</v>
      </c>
      <c r="Q224" s="4">
        <v>1.7999999999999999E-2</v>
      </c>
      <c r="R224" s="1">
        <v>44923</v>
      </c>
      <c r="S224" s="1">
        <v>44925</v>
      </c>
      <c r="T224" s="1">
        <v>45016</v>
      </c>
      <c r="U224" s="1">
        <v>45016</v>
      </c>
      <c r="V224" s="5">
        <f t="shared" si="143"/>
        <v>0.24657534246575341</v>
      </c>
      <c r="W224">
        <f t="shared" si="144"/>
        <v>90</v>
      </c>
      <c r="X224" s="6">
        <v>0</v>
      </c>
      <c r="Y224" s="6">
        <v>0</v>
      </c>
      <c r="Z224" s="6">
        <v>-56774.899999999987</v>
      </c>
      <c r="AA224" s="6">
        <v>-56774.899999999987</v>
      </c>
      <c r="AB224">
        <v>0</v>
      </c>
      <c r="AC224">
        <v>0</v>
      </c>
      <c r="AD224" s="7">
        <v>10200000</v>
      </c>
      <c r="AE224" s="13">
        <v>2.2019999999999998E-2</v>
      </c>
      <c r="AF224" s="8">
        <v>1.7999999999999999E-2</v>
      </c>
      <c r="AG224" s="6">
        <v>0</v>
      </c>
      <c r="AH224" s="6">
        <v>-46410</v>
      </c>
      <c r="AI224" s="9">
        <v>-103184.9</v>
      </c>
      <c r="AJ224" t="s">
        <v>6</v>
      </c>
      <c r="AK224">
        <f t="shared" si="158"/>
        <v>2.202</v>
      </c>
      <c r="AL224" s="8">
        <f t="shared" si="159"/>
        <v>3.202E-2</v>
      </c>
      <c r="AM224" s="35">
        <f t="shared" si="160"/>
        <v>1.2019999999999998E-2</v>
      </c>
      <c r="AN224" s="4">
        <f t="shared" si="161"/>
        <v>1.2019999999999998E-2</v>
      </c>
      <c r="AO224" s="45">
        <f t="shared" si="162"/>
        <v>-125803.72602739724</v>
      </c>
      <c r="AP224" s="45">
        <f t="shared" si="145"/>
        <v>-100653.04109589041</v>
      </c>
      <c r="AQ224" s="45">
        <f t="shared" si="163"/>
        <v>-75502.356164383556</v>
      </c>
      <c r="AR224" s="31">
        <v>44876</v>
      </c>
      <c r="AS224" s="32">
        <v>1.762</v>
      </c>
      <c r="AW224" s="10"/>
      <c r="BX224" s="1"/>
      <c r="CF224" s="11"/>
      <c r="CG224" s="11"/>
    </row>
    <row r="225" spans="1:85" ht="15" customHeight="1" x14ac:dyDescent="0.25">
      <c r="A225">
        <v>26105</v>
      </c>
      <c r="B225" t="s">
        <v>779</v>
      </c>
      <c r="C225" t="s">
        <v>780</v>
      </c>
      <c r="D225">
        <v>11922</v>
      </c>
      <c r="E225" t="s">
        <v>2</v>
      </c>
      <c r="F225" t="s">
        <v>3</v>
      </c>
      <c r="G225" t="s">
        <v>4</v>
      </c>
      <c r="H225" t="s">
        <v>196</v>
      </c>
      <c r="I225" s="1">
        <v>44923</v>
      </c>
      <c r="J225" s="1">
        <v>44925</v>
      </c>
      <c r="K225" s="1">
        <v>45016</v>
      </c>
      <c r="L225" s="1">
        <v>45016</v>
      </c>
      <c r="M225" s="2">
        <v>12460000</v>
      </c>
      <c r="N225" s="39">
        <f t="shared" si="142"/>
        <v>44926</v>
      </c>
      <c r="O225" t="s">
        <v>7</v>
      </c>
      <c r="P225" t="s">
        <v>8</v>
      </c>
      <c r="Q225" s="4">
        <v>1.0999999999999999E-2</v>
      </c>
      <c r="R225" s="1">
        <v>44923</v>
      </c>
      <c r="S225" s="1">
        <v>44925</v>
      </c>
      <c r="T225" s="1">
        <v>45016</v>
      </c>
      <c r="U225" s="1">
        <v>45016</v>
      </c>
      <c r="V225" s="5">
        <f t="shared" si="143"/>
        <v>0.24657534246575341</v>
      </c>
      <c r="W225">
        <f t="shared" si="144"/>
        <v>90</v>
      </c>
      <c r="X225" s="6">
        <v>0</v>
      </c>
      <c r="Y225" s="6">
        <v>0</v>
      </c>
      <c r="Z225" s="6">
        <v>-69354.436666666646</v>
      </c>
      <c r="AA225" s="6">
        <v>-69354.436666666646</v>
      </c>
      <c r="AB225">
        <v>0</v>
      </c>
      <c r="AC225">
        <v>0</v>
      </c>
      <c r="AD225" s="7">
        <v>12460000</v>
      </c>
      <c r="AE225" s="13">
        <v>2.2019999999999998E-2</v>
      </c>
      <c r="AF225" s="8">
        <v>1.0999999999999999E-2</v>
      </c>
      <c r="AG225" s="6">
        <v>0</v>
      </c>
      <c r="AH225" s="6">
        <v>-34645.722222222219</v>
      </c>
      <c r="AI225" s="9">
        <v>-104000.15888888887</v>
      </c>
      <c r="AJ225" t="s">
        <v>6</v>
      </c>
      <c r="AK225">
        <f t="shared" si="158"/>
        <v>2.202</v>
      </c>
      <c r="AL225" s="8">
        <f t="shared" si="159"/>
        <v>3.202E-2</v>
      </c>
      <c r="AM225" s="35">
        <f t="shared" si="160"/>
        <v>1.2019999999999998E-2</v>
      </c>
      <c r="AN225" s="4">
        <f t="shared" si="161"/>
        <v>1.2019999999999998E-2</v>
      </c>
      <c r="AO225" s="45">
        <f t="shared" si="162"/>
        <v>-132171.58356164384</v>
      </c>
      <c r="AP225" s="45">
        <f t="shared" si="145"/>
        <v>-101448.29589041093</v>
      </c>
      <c r="AQ225" s="45">
        <f t="shared" si="163"/>
        <v>-70725.008219178082</v>
      </c>
      <c r="AR225" s="31">
        <v>44879</v>
      </c>
      <c r="AS225" s="32">
        <v>1.7909999999999999</v>
      </c>
      <c r="AW225" s="10"/>
      <c r="BX225" s="1"/>
      <c r="CF225" s="11"/>
      <c r="CG225" s="11"/>
    </row>
    <row r="226" spans="1:85" ht="15" customHeight="1" x14ac:dyDescent="0.25">
      <c r="A226">
        <v>26273</v>
      </c>
      <c r="B226" t="s">
        <v>781</v>
      </c>
      <c r="C226" t="s">
        <v>782</v>
      </c>
      <c r="D226">
        <v>11923</v>
      </c>
      <c r="E226" t="s">
        <v>2</v>
      </c>
      <c r="F226" t="s">
        <v>3</v>
      </c>
      <c r="G226" t="s">
        <v>4</v>
      </c>
      <c r="H226" t="s">
        <v>783</v>
      </c>
      <c r="I226" s="1">
        <v>44833</v>
      </c>
      <c r="J226" s="1">
        <v>44835</v>
      </c>
      <c r="K226" s="1">
        <v>44927</v>
      </c>
      <c r="L226" s="1">
        <v>44927</v>
      </c>
      <c r="M226" s="2">
        <v>5275000</v>
      </c>
      <c r="N226" s="39">
        <f t="shared" si="142"/>
        <v>44926</v>
      </c>
      <c r="O226" t="s">
        <v>174</v>
      </c>
      <c r="P226" t="s">
        <v>8</v>
      </c>
      <c r="Q226" s="4"/>
      <c r="R226" s="1">
        <v>44833</v>
      </c>
      <c r="S226" s="1">
        <v>44835</v>
      </c>
      <c r="T226" s="1">
        <v>44927</v>
      </c>
      <c r="U226" s="1">
        <v>44927</v>
      </c>
      <c r="V226" s="5">
        <f t="shared" si="143"/>
        <v>2.7397260273972603E-3</v>
      </c>
      <c r="W226">
        <f t="shared" si="144"/>
        <v>1</v>
      </c>
      <c r="X226" s="6">
        <v>0</v>
      </c>
      <c r="Y226" s="6">
        <v>0</v>
      </c>
      <c r="Z226" s="6">
        <v>-24265.000000000004</v>
      </c>
      <c r="AA226" s="6">
        <v>-24265.000000000004</v>
      </c>
      <c r="AB226">
        <v>0</v>
      </c>
      <c r="AC226">
        <v>0</v>
      </c>
      <c r="AD226" s="7">
        <v>5275000</v>
      </c>
      <c r="AE226" s="13">
        <v>1.8000000000000002E-2</v>
      </c>
      <c r="AF226" s="8">
        <v>0</v>
      </c>
      <c r="AG226" s="6">
        <v>0</v>
      </c>
      <c r="AH226" s="6">
        <v>0</v>
      </c>
      <c r="AI226" s="9">
        <v>-24265.000000000004</v>
      </c>
      <c r="AJ226" t="s">
        <v>6</v>
      </c>
      <c r="AK226">
        <f t="shared" si="158"/>
        <v>1.1599999999999999</v>
      </c>
      <c r="AL226" s="8">
        <f t="shared" si="159"/>
        <v>2.1600000000000001E-2</v>
      </c>
      <c r="AM226" s="35">
        <f t="shared" si="160"/>
        <v>1.599999999999999E-3</v>
      </c>
      <c r="AN226" s="4">
        <f t="shared" si="161"/>
        <v>1.599999999999999E-3</v>
      </c>
      <c r="AO226" s="45">
        <f t="shared" si="162"/>
        <v>-312.16438356164383</v>
      </c>
      <c r="AP226" s="45">
        <f t="shared" si="145"/>
        <v>-260.13698630136992</v>
      </c>
      <c r="AQ226" s="45">
        <f t="shared" si="163"/>
        <v>-23.123287671232863</v>
      </c>
      <c r="AR226" s="31">
        <v>44880</v>
      </c>
      <c r="AS226" s="32">
        <v>1.7949999999999999</v>
      </c>
      <c r="AW226" s="10"/>
      <c r="BX226" s="1"/>
      <c r="CF226" s="11"/>
      <c r="CG226" s="11"/>
    </row>
    <row r="227" spans="1:85" ht="15" customHeight="1" x14ac:dyDescent="0.25">
      <c r="A227">
        <v>26275</v>
      </c>
      <c r="B227" t="s">
        <v>781</v>
      </c>
      <c r="C227" t="s">
        <v>782</v>
      </c>
      <c r="D227">
        <v>11923</v>
      </c>
      <c r="E227" t="s">
        <v>2</v>
      </c>
      <c r="F227" t="s">
        <v>3</v>
      </c>
      <c r="G227" t="s">
        <v>4</v>
      </c>
      <c r="H227" t="s">
        <v>783</v>
      </c>
      <c r="I227" s="1">
        <v>44924</v>
      </c>
      <c r="J227" s="1">
        <v>44926</v>
      </c>
      <c r="K227" s="1">
        <v>45107</v>
      </c>
      <c r="L227" s="1">
        <v>45107</v>
      </c>
      <c r="M227" s="2">
        <v>5275000</v>
      </c>
      <c r="N227" s="39">
        <f t="shared" si="142"/>
        <v>44926</v>
      </c>
      <c r="O227" t="s">
        <v>174</v>
      </c>
      <c r="P227" t="s">
        <v>8</v>
      </c>
      <c r="Q227" s="4">
        <v>1.1950000000000001E-2</v>
      </c>
      <c r="R227" s="1">
        <v>44924</v>
      </c>
      <c r="S227" s="1">
        <v>44927</v>
      </c>
      <c r="T227" s="1">
        <v>45017</v>
      </c>
      <c r="U227" s="1">
        <v>45017</v>
      </c>
      <c r="V227" s="5">
        <f t="shared" si="143"/>
        <v>0.49589041095890413</v>
      </c>
      <c r="W227">
        <f t="shared" si="144"/>
        <v>181</v>
      </c>
      <c r="X227" s="6">
        <v>0</v>
      </c>
      <c r="Y227" s="6">
        <v>0</v>
      </c>
      <c r="Z227" s="6">
        <v>-35949.125</v>
      </c>
      <c r="AA227" s="6">
        <v>-35949.125</v>
      </c>
      <c r="AB227">
        <v>0</v>
      </c>
      <c r="AC227">
        <v>0</v>
      </c>
      <c r="AD227" s="7">
        <v>5275000</v>
      </c>
      <c r="AE227" s="13">
        <v>2.726E-2</v>
      </c>
      <c r="AF227" s="8">
        <v>1.1950000000000001E-2</v>
      </c>
      <c r="AG227" s="6">
        <v>0</v>
      </c>
      <c r="AH227" s="6">
        <v>-15759.0625</v>
      </c>
      <c r="AI227" s="9">
        <v>-51708.1875</v>
      </c>
      <c r="AJ227" t="s">
        <v>6</v>
      </c>
      <c r="AK227">
        <f t="shared" si="158"/>
        <v>2.1840000000000002</v>
      </c>
      <c r="AL227" s="8">
        <f t="shared" si="159"/>
        <v>3.184E-2</v>
      </c>
      <c r="AM227" s="35">
        <f t="shared" si="160"/>
        <v>1.1840000000000002E-2</v>
      </c>
      <c r="AN227" s="4">
        <f t="shared" si="161"/>
        <v>1.1840000000000002E-2</v>
      </c>
      <c r="AO227" s="45">
        <f t="shared" si="162"/>
        <v>-114546.84178082192</v>
      </c>
      <c r="AP227" s="45">
        <f t="shared" si="145"/>
        <v>-102566.37739726028</v>
      </c>
      <c r="AQ227" s="45">
        <f t="shared" si="163"/>
        <v>-62230.403424657547</v>
      </c>
      <c r="AR227" s="1">
        <v>44881</v>
      </c>
      <c r="AS227" s="33">
        <v>1.8029999999999999</v>
      </c>
      <c r="AW227" s="10"/>
      <c r="BX227" s="1"/>
      <c r="CF227" s="11"/>
      <c r="CG227" s="11"/>
    </row>
    <row r="228" spans="1:85" ht="15" customHeight="1" x14ac:dyDescent="0.25">
      <c r="A228">
        <v>26221</v>
      </c>
      <c r="B228" t="s">
        <v>784</v>
      </c>
      <c r="C228" t="s">
        <v>785</v>
      </c>
      <c r="D228">
        <v>11925</v>
      </c>
      <c r="E228" t="s">
        <v>127</v>
      </c>
      <c r="F228" t="s">
        <v>3</v>
      </c>
      <c r="G228" t="s">
        <v>4</v>
      </c>
      <c r="H228" t="s">
        <v>246</v>
      </c>
      <c r="I228" s="1"/>
      <c r="J228" s="1">
        <v>44925</v>
      </c>
      <c r="K228" s="1">
        <v>44956</v>
      </c>
      <c r="L228" s="1">
        <v>44956</v>
      </c>
      <c r="M228" s="2">
        <v>759382.46</v>
      </c>
      <c r="N228" s="39">
        <f t="shared" si="142"/>
        <v>44926</v>
      </c>
      <c r="O228">
        <v>0.02</v>
      </c>
      <c r="P228" t="s">
        <v>109</v>
      </c>
      <c r="Q228" s="4"/>
      <c r="R228" s="1">
        <v>44956</v>
      </c>
      <c r="S228" s="1">
        <v>44925</v>
      </c>
      <c r="T228" s="1">
        <v>44956</v>
      </c>
      <c r="U228" s="1">
        <v>44956</v>
      </c>
      <c r="V228" s="5">
        <f t="shared" si="143"/>
        <v>8.2191780821917804E-2</v>
      </c>
      <c r="W228">
        <f t="shared" si="144"/>
        <v>30</v>
      </c>
      <c r="X228" s="6">
        <v>0</v>
      </c>
      <c r="Y228" s="6">
        <v>0</v>
      </c>
      <c r="Z228" s="6">
        <v>-1265.6374333333333</v>
      </c>
      <c r="AA228" s="6">
        <v>-1265.6374333333333</v>
      </c>
      <c r="AB228">
        <v>0</v>
      </c>
      <c r="AC228">
        <v>0</v>
      </c>
      <c r="AD228" s="7">
        <v>759382.46</v>
      </c>
      <c r="AE228" s="13">
        <v>0.02</v>
      </c>
      <c r="AF228" s="8">
        <v>0</v>
      </c>
      <c r="AG228" s="6">
        <v>0</v>
      </c>
      <c r="AH228" s="6">
        <v>0</v>
      </c>
      <c r="AI228" s="9">
        <v>-1265.6374333333333</v>
      </c>
      <c r="AJ228" t="s">
        <v>6</v>
      </c>
      <c r="AO228" s="9">
        <f t="shared" ref="AO228:AO229" si="164">AP228</f>
        <v>-1248.2999342465753</v>
      </c>
      <c r="AP228" s="2">
        <f t="shared" si="145"/>
        <v>-1248.2999342465753</v>
      </c>
      <c r="AQ228" s="9">
        <f t="shared" ref="AQ228:AQ229" si="165">AP228</f>
        <v>-1248.2999342465753</v>
      </c>
      <c r="AR228" s="31">
        <v>44882</v>
      </c>
      <c r="AS228" s="32">
        <v>1.802</v>
      </c>
      <c r="AW228" s="10"/>
      <c r="BX228" s="1"/>
      <c r="CF228" s="11"/>
      <c r="CG228" s="11"/>
    </row>
    <row r="229" spans="1:85" ht="15" customHeight="1" x14ac:dyDescent="0.25">
      <c r="A229">
        <v>26322</v>
      </c>
      <c r="B229" t="s">
        <v>786</v>
      </c>
      <c r="C229" t="s">
        <v>787</v>
      </c>
      <c r="D229">
        <v>11926</v>
      </c>
      <c r="E229" t="s">
        <v>127</v>
      </c>
      <c r="F229" t="s">
        <v>3</v>
      </c>
      <c r="G229" t="s">
        <v>4</v>
      </c>
      <c r="H229" t="s">
        <v>95</v>
      </c>
      <c r="I229" s="1"/>
      <c r="J229" s="1">
        <v>44562</v>
      </c>
      <c r="K229" s="1">
        <v>44927</v>
      </c>
      <c r="L229" s="1">
        <v>44927</v>
      </c>
      <c r="M229" s="2">
        <v>77000000</v>
      </c>
      <c r="N229" s="39">
        <f t="shared" si="142"/>
        <v>44926</v>
      </c>
      <c r="O229">
        <v>2.5600000000000001E-2</v>
      </c>
      <c r="P229" t="s">
        <v>8</v>
      </c>
      <c r="Q229" s="4"/>
      <c r="R229" s="1">
        <v>44927</v>
      </c>
      <c r="S229" s="1">
        <v>44562</v>
      </c>
      <c r="T229" s="1">
        <v>44927</v>
      </c>
      <c r="U229" s="1">
        <v>44927</v>
      </c>
      <c r="V229" s="5">
        <f t="shared" si="143"/>
        <v>2.7397260273972603E-3</v>
      </c>
      <c r="W229">
        <f t="shared" si="144"/>
        <v>1</v>
      </c>
      <c r="X229" s="6">
        <v>0</v>
      </c>
      <c r="Y229" s="6">
        <v>0</v>
      </c>
      <c r="Z229" s="6">
        <v>-1998577.7777777778</v>
      </c>
      <c r="AA229" s="6">
        <v>-1998577.7777777778</v>
      </c>
      <c r="AB229">
        <v>0</v>
      </c>
      <c r="AC229">
        <v>0</v>
      </c>
      <c r="AD229" s="7">
        <v>77000000</v>
      </c>
      <c r="AE229" s="13">
        <v>2.5600000000000001E-2</v>
      </c>
      <c r="AF229" s="8">
        <v>0</v>
      </c>
      <c r="AG229" s="6">
        <v>0</v>
      </c>
      <c r="AH229" s="6">
        <v>0</v>
      </c>
      <c r="AI229" s="9">
        <v>-1998577.7777777778</v>
      </c>
      <c r="AJ229" t="s">
        <v>6</v>
      </c>
      <c r="AO229" s="9">
        <f t="shared" si="164"/>
        <v>-5400.5479452054797</v>
      </c>
      <c r="AP229" s="2">
        <f t="shared" si="145"/>
        <v>-5400.5479452054797</v>
      </c>
      <c r="AQ229" s="9">
        <f t="shared" si="165"/>
        <v>-5400.5479452054797</v>
      </c>
      <c r="AR229" s="31">
        <v>44883</v>
      </c>
      <c r="AS229" s="32">
        <v>1.821</v>
      </c>
      <c r="AW229" s="10"/>
      <c r="BX229" s="1"/>
      <c r="CF229" s="11"/>
      <c r="CG229" s="11"/>
    </row>
    <row r="230" spans="1:85" ht="15" customHeight="1" x14ac:dyDescent="0.25">
      <c r="A230">
        <v>9856</v>
      </c>
      <c r="B230" t="s">
        <v>788</v>
      </c>
      <c r="C230" t="s">
        <v>789</v>
      </c>
      <c r="D230">
        <v>11927</v>
      </c>
      <c r="E230" t="s">
        <v>2</v>
      </c>
      <c r="F230" t="s">
        <v>3</v>
      </c>
      <c r="G230" t="s">
        <v>4</v>
      </c>
      <c r="H230" t="s">
        <v>651</v>
      </c>
      <c r="I230" s="1">
        <v>44894</v>
      </c>
      <c r="J230" s="1">
        <v>44896</v>
      </c>
      <c r="K230" s="1">
        <v>44927</v>
      </c>
      <c r="L230" s="1">
        <v>44927</v>
      </c>
      <c r="M230" s="2">
        <v>1081905</v>
      </c>
      <c r="N230" s="39">
        <f t="shared" si="142"/>
        <v>44926</v>
      </c>
      <c r="O230" t="s">
        <v>7</v>
      </c>
      <c r="P230" t="s">
        <v>8</v>
      </c>
      <c r="Q230" s="4">
        <v>2.2124999999999999E-2</v>
      </c>
      <c r="R230" s="1">
        <v>44894</v>
      </c>
      <c r="S230" s="1">
        <v>44896</v>
      </c>
      <c r="T230" s="1">
        <v>44927</v>
      </c>
      <c r="U230" s="1">
        <v>44927</v>
      </c>
      <c r="V230" s="5">
        <f t="shared" si="143"/>
        <v>2.7397260273972603E-3</v>
      </c>
      <c r="W230">
        <f t="shared" si="144"/>
        <v>1</v>
      </c>
      <c r="X230" s="6">
        <v>0</v>
      </c>
      <c r="Y230" s="6">
        <v>0</v>
      </c>
      <c r="Z230" s="6">
        <v>-1848.3745866666668</v>
      </c>
      <c r="AA230" s="6">
        <v>-1848.3745866666668</v>
      </c>
      <c r="AB230">
        <v>0</v>
      </c>
      <c r="AC230">
        <v>0</v>
      </c>
      <c r="AD230" s="7">
        <v>1081905</v>
      </c>
      <c r="AE230" s="13">
        <v>1.984E-2</v>
      </c>
      <c r="AF230" s="8">
        <v>2.2124999999999999E-2</v>
      </c>
      <c r="AG230" s="6">
        <v>0</v>
      </c>
      <c r="AH230" s="6">
        <v>-2061.2544218749999</v>
      </c>
      <c r="AI230" s="9">
        <v>-3909.6290085416667</v>
      </c>
      <c r="AJ230" t="s">
        <v>6</v>
      </c>
      <c r="AK230">
        <f t="shared" ref="AK230:AK235" si="166">VLOOKUP(I230,$AR$2:$AS$603,2,FALSE)</f>
        <v>1.984</v>
      </c>
      <c r="AL230" s="8">
        <f t="shared" ref="AL230:AL235" si="167">AK230/100+$AT$1</f>
        <v>2.9839999999999998E-2</v>
      </c>
      <c r="AM230" s="35">
        <f t="shared" ref="AM230:AM235" si="168">AK230/100-$AT$1</f>
        <v>9.8399999999999998E-3</v>
      </c>
      <c r="AN230" s="4">
        <f t="shared" ref="AN230:AN235" si="169">IF(AND(RIGHT(O230,3)="Max",AM230&lt;0%),0%,AM230)</f>
        <v>9.8399999999999998E-3</v>
      </c>
      <c r="AO230" s="45">
        <f t="shared" ref="AO230:AO235" si="170">-(((AL230+AF230)*AD230*V230))</f>
        <v>-154.03066664383562</v>
      </c>
      <c r="AP230" s="45">
        <f t="shared" si="145"/>
        <v>-124.38943376712331</v>
      </c>
      <c r="AQ230" s="45">
        <f t="shared" ref="AQ230:AQ235" si="171">-(((AN230+AF230)*AD230*V230))</f>
        <v>-94.74820089041097</v>
      </c>
      <c r="AR230" s="31">
        <v>44886</v>
      </c>
      <c r="AS230" s="32">
        <v>1.8169999999999999</v>
      </c>
      <c r="AW230" s="10"/>
      <c r="BX230" s="1"/>
      <c r="CF230" s="11"/>
      <c r="CG230" s="11"/>
    </row>
    <row r="231" spans="1:85" ht="15" customHeight="1" x14ac:dyDescent="0.25">
      <c r="A231">
        <v>26682</v>
      </c>
      <c r="B231" t="s">
        <v>790</v>
      </c>
      <c r="C231" t="s">
        <v>791</v>
      </c>
      <c r="D231">
        <v>11928</v>
      </c>
      <c r="E231" t="s">
        <v>2</v>
      </c>
      <c r="F231" t="s">
        <v>3</v>
      </c>
      <c r="G231" t="s">
        <v>4</v>
      </c>
      <c r="H231" t="s">
        <v>95</v>
      </c>
      <c r="I231" s="1">
        <v>44909</v>
      </c>
      <c r="J231" s="1">
        <v>44911</v>
      </c>
      <c r="K231" s="1">
        <v>45001</v>
      </c>
      <c r="L231" s="1">
        <v>45001</v>
      </c>
      <c r="M231" s="2">
        <v>4025582.58</v>
      </c>
      <c r="N231" s="39">
        <f t="shared" si="142"/>
        <v>44926</v>
      </c>
      <c r="O231" t="s">
        <v>7</v>
      </c>
      <c r="P231" t="s">
        <v>8</v>
      </c>
      <c r="Q231" s="4">
        <v>1.15E-2</v>
      </c>
      <c r="R231" s="1">
        <v>44909</v>
      </c>
      <c r="S231" s="1">
        <v>44911</v>
      </c>
      <c r="T231" s="1">
        <v>45001</v>
      </c>
      <c r="U231" s="1">
        <v>45001</v>
      </c>
      <c r="V231" s="5">
        <f t="shared" si="143"/>
        <v>0.20547945205479451</v>
      </c>
      <c r="W231">
        <f t="shared" si="144"/>
        <v>75</v>
      </c>
      <c r="X231" s="6">
        <v>0</v>
      </c>
      <c r="Y231" s="6">
        <v>0</v>
      </c>
      <c r="Z231" s="6">
        <v>-20943.093372449999</v>
      </c>
      <c r="AA231" s="6">
        <v>-20943.093372449999</v>
      </c>
      <c r="AB231">
        <v>0</v>
      </c>
      <c r="AC231">
        <v>0</v>
      </c>
      <c r="AD231" s="7">
        <v>4025582.58</v>
      </c>
      <c r="AE231" s="13">
        <v>2.0809999999999999E-2</v>
      </c>
      <c r="AF231" s="8">
        <v>1.15E-2</v>
      </c>
      <c r="AG231" s="6">
        <v>0</v>
      </c>
      <c r="AH231" s="6">
        <v>-11573.5499175</v>
      </c>
      <c r="AI231" s="9">
        <v>-32516.64328995</v>
      </c>
      <c r="AJ231" t="s">
        <v>6</v>
      </c>
      <c r="AK231">
        <f t="shared" si="166"/>
        <v>2.081</v>
      </c>
      <c r="AL231" s="8">
        <f t="shared" si="167"/>
        <v>3.0809999999999997E-2</v>
      </c>
      <c r="AM231" s="35">
        <f t="shared" si="168"/>
        <v>1.0809999999999998E-2</v>
      </c>
      <c r="AN231" s="4">
        <f t="shared" si="169"/>
        <v>1.0809999999999998E-2</v>
      </c>
      <c r="AO231" s="45">
        <f t="shared" si="170"/>
        <v>-34997.753210917814</v>
      </c>
      <c r="AP231" s="45">
        <f t="shared" si="145"/>
        <v>-26726.008183520546</v>
      </c>
      <c r="AQ231" s="45">
        <f t="shared" si="171"/>
        <v>-18454.263156123285</v>
      </c>
      <c r="AR231" s="31">
        <v>44887</v>
      </c>
      <c r="AS231" s="32">
        <v>1.863</v>
      </c>
      <c r="AW231" s="10"/>
      <c r="BX231" s="1"/>
      <c r="CF231" s="11"/>
      <c r="CG231" s="11"/>
    </row>
    <row r="232" spans="1:85" ht="15" customHeight="1" x14ac:dyDescent="0.25">
      <c r="A232">
        <v>27201</v>
      </c>
      <c r="B232" t="s">
        <v>792</v>
      </c>
      <c r="C232" t="s">
        <v>793</v>
      </c>
      <c r="D232">
        <v>11929</v>
      </c>
      <c r="E232" t="s">
        <v>2</v>
      </c>
      <c r="F232" t="s">
        <v>3</v>
      </c>
      <c r="G232" t="s">
        <v>4</v>
      </c>
      <c r="H232" t="s">
        <v>703</v>
      </c>
      <c r="I232" s="1">
        <v>44911</v>
      </c>
      <c r="J232" s="1">
        <v>44915</v>
      </c>
      <c r="K232" s="1">
        <v>44946</v>
      </c>
      <c r="L232" s="1">
        <v>44946</v>
      </c>
      <c r="M232" s="2">
        <v>39397748.469999999</v>
      </c>
      <c r="N232" s="39">
        <f t="shared" si="142"/>
        <v>44926</v>
      </c>
      <c r="O232" t="s">
        <v>7</v>
      </c>
      <c r="P232" t="s">
        <v>8</v>
      </c>
      <c r="Q232" s="4">
        <v>1.95E-2</v>
      </c>
      <c r="R232" s="1">
        <v>44911</v>
      </c>
      <c r="S232" s="1">
        <v>44915</v>
      </c>
      <c r="T232" s="1">
        <v>44946</v>
      </c>
      <c r="U232" s="1">
        <v>44946</v>
      </c>
      <c r="V232" s="5">
        <f t="shared" si="143"/>
        <v>5.4794520547945202E-2</v>
      </c>
      <c r="W232">
        <f t="shared" si="144"/>
        <v>20</v>
      </c>
      <c r="X232" s="6">
        <v>0</v>
      </c>
      <c r="Y232" s="6">
        <v>0</v>
      </c>
      <c r="Z232" s="6">
        <v>-69446.192351688616</v>
      </c>
      <c r="AA232" s="6">
        <v>-69446.192351688616</v>
      </c>
      <c r="AB232">
        <v>0</v>
      </c>
      <c r="AC232">
        <v>0</v>
      </c>
      <c r="AD232" s="7">
        <v>39397748.469999999</v>
      </c>
      <c r="AE232" s="13">
        <v>2.0470000000000002E-2</v>
      </c>
      <c r="AF232" s="8">
        <v>1.95E-2</v>
      </c>
      <c r="AG232" s="6">
        <v>0</v>
      </c>
      <c r="AH232" s="6">
        <v>-66155.385972541655</v>
      </c>
      <c r="AI232" s="9">
        <v>-135601.57832423027</v>
      </c>
      <c r="AJ232" t="s">
        <v>6</v>
      </c>
      <c r="AK232">
        <f t="shared" si="166"/>
        <v>2.0470000000000002</v>
      </c>
      <c r="AL232" s="8">
        <f t="shared" si="167"/>
        <v>3.0470000000000004E-2</v>
      </c>
      <c r="AM232" s="35">
        <f t="shared" si="168"/>
        <v>1.0470000000000002E-2</v>
      </c>
      <c r="AN232" s="4">
        <f t="shared" si="169"/>
        <v>1.0470000000000002E-2</v>
      </c>
      <c r="AO232" s="45">
        <f t="shared" si="170"/>
        <v>-107874.27348196712</v>
      </c>
      <c r="AP232" s="45">
        <f t="shared" si="145"/>
        <v>-86286.466101145212</v>
      </c>
      <c r="AQ232" s="45">
        <f t="shared" si="171"/>
        <v>-64698.658720323292</v>
      </c>
      <c r="AR232" s="31">
        <v>44888</v>
      </c>
      <c r="AS232" s="32">
        <v>1.8979999999999999</v>
      </c>
      <c r="AW232" s="10"/>
      <c r="BX232" s="1"/>
      <c r="CF232" s="11"/>
      <c r="CG232" s="11"/>
    </row>
    <row r="233" spans="1:85" ht="15" customHeight="1" x14ac:dyDescent="0.25">
      <c r="A233">
        <v>26490</v>
      </c>
      <c r="B233" t="s">
        <v>794</v>
      </c>
      <c r="C233" t="s">
        <v>795</v>
      </c>
      <c r="D233">
        <v>11930</v>
      </c>
      <c r="E233" t="s">
        <v>2</v>
      </c>
      <c r="F233" t="s">
        <v>3</v>
      </c>
      <c r="G233" t="s">
        <v>4</v>
      </c>
      <c r="H233" t="s">
        <v>95</v>
      </c>
      <c r="I233" s="1">
        <v>44909</v>
      </c>
      <c r="J233" s="1">
        <v>44911</v>
      </c>
      <c r="K233" s="1">
        <v>45001</v>
      </c>
      <c r="L233" s="1">
        <v>45001</v>
      </c>
      <c r="M233" s="2">
        <v>19464484.670000002</v>
      </c>
      <c r="N233" s="39">
        <f t="shared" si="142"/>
        <v>44926</v>
      </c>
      <c r="O233" t="s">
        <v>7</v>
      </c>
      <c r="P233" t="s">
        <v>8</v>
      </c>
      <c r="Q233" s="4">
        <v>1.15E-2</v>
      </c>
      <c r="R233" s="1">
        <v>44909</v>
      </c>
      <c r="S233" s="1">
        <v>44911</v>
      </c>
      <c r="T233" s="1">
        <v>45001</v>
      </c>
      <c r="U233" s="1">
        <v>45001</v>
      </c>
      <c r="V233" s="5">
        <f t="shared" si="143"/>
        <v>0.20547945205479451</v>
      </c>
      <c r="W233">
        <f t="shared" si="144"/>
        <v>75</v>
      </c>
      <c r="X233" s="6">
        <v>0</v>
      </c>
      <c r="Y233" s="6">
        <v>0</v>
      </c>
      <c r="Z233" s="6">
        <v>-101263.98149567501</v>
      </c>
      <c r="AA233" s="6">
        <v>-101263.98149567501</v>
      </c>
      <c r="AB233">
        <v>0</v>
      </c>
      <c r="AC233">
        <v>0</v>
      </c>
      <c r="AD233" s="7">
        <v>19464484.670000002</v>
      </c>
      <c r="AE233" s="13">
        <v>2.0809999999999999E-2</v>
      </c>
      <c r="AF233" s="8">
        <v>1.15E-2</v>
      </c>
      <c r="AG233" s="6">
        <v>0</v>
      </c>
      <c r="AH233" s="6">
        <v>-55960.393426250004</v>
      </c>
      <c r="AI233" s="9">
        <v>-157224.37492192502</v>
      </c>
      <c r="AJ233" t="s">
        <v>6</v>
      </c>
      <c r="AK233">
        <f t="shared" si="166"/>
        <v>2.081</v>
      </c>
      <c r="AL233" s="8">
        <f t="shared" si="167"/>
        <v>3.0809999999999997E-2</v>
      </c>
      <c r="AM233" s="35">
        <f t="shared" si="168"/>
        <v>1.0809999999999998E-2</v>
      </c>
      <c r="AN233" s="4">
        <f t="shared" si="169"/>
        <v>1.0809999999999998E-2</v>
      </c>
      <c r="AO233" s="45">
        <f t="shared" si="170"/>
        <v>-169221.0300796644</v>
      </c>
      <c r="AP233" s="45">
        <f t="shared" si="145"/>
        <v>-129225.51363445891</v>
      </c>
      <c r="AQ233" s="45">
        <f t="shared" si="171"/>
        <v>-89229.997189253409</v>
      </c>
      <c r="AR233" s="31">
        <v>44889</v>
      </c>
      <c r="AS233" s="32">
        <v>1.9079999999999999</v>
      </c>
      <c r="AW233" s="10"/>
      <c r="BX233" s="1"/>
      <c r="CF233" s="11"/>
      <c r="CG233" s="11"/>
    </row>
    <row r="234" spans="1:85" ht="15" customHeight="1" x14ac:dyDescent="0.25">
      <c r="A234">
        <v>26634</v>
      </c>
      <c r="B234" t="s">
        <v>796</v>
      </c>
      <c r="C234" t="s">
        <v>797</v>
      </c>
      <c r="D234">
        <v>11931</v>
      </c>
      <c r="E234" t="s">
        <v>2</v>
      </c>
      <c r="F234" t="s">
        <v>3</v>
      </c>
      <c r="G234" t="s">
        <v>4</v>
      </c>
      <c r="H234" t="s">
        <v>95</v>
      </c>
      <c r="I234" s="1">
        <v>44909</v>
      </c>
      <c r="J234" s="1">
        <v>44911</v>
      </c>
      <c r="K234" s="1">
        <v>45001</v>
      </c>
      <c r="L234" s="1">
        <v>45001</v>
      </c>
      <c r="M234" s="2">
        <v>12381716.1</v>
      </c>
      <c r="N234" s="39">
        <f t="shared" si="142"/>
        <v>44926</v>
      </c>
      <c r="O234" t="s">
        <v>7</v>
      </c>
      <c r="P234" t="s">
        <v>8</v>
      </c>
      <c r="Q234" s="4">
        <v>1.15E-2</v>
      </c>
      <c r="R234" s="1">
        <v>44909</v>
      </c>
      <c r="S234" s="1">
        <v>44911</v>
      </c>
      <c r="T234" s="1">
        <v>45001</v>
      </c>
      <c r="U234" s="1">
        <v>45001</v>
      </c>
      <c r="V234" s="5">
        <f t="shared" si="143"/>
        <v>0.20547945205479451</v>
      </c>
      <c r="W234">
        <f t="shared" si="144"/>
        <v>75</v>
      </c>
      <c r="X234" s="6">
        <v>0</v>
      </c>
      <c r="Y234" s="6">
        <v>0</v>
      </c>
      <c r="Z234" s="6">
        <v>-64415.878010249995</v>
      </c>
      <c r="AA234" s="6">
        <v>-64415.878010249995</v>
      </c>
      <c r="AB234">
        <v>0</v>
      </c>
      <c r="AC234">
        <v>0</v>
      </c>
      <c r="AD234" s="7">
        <v>12381716.1</v>
      </c>
      <c r="AE234" s="13">
        <v>2.0809999999999999E-2</v>
      </c>
      <c r="AF234" s="8">
        <v>1.15E-2</v>
      </c>
      <c r="AG234" s="6">
        <v>0</v>
      </c>
      <c r="AH234" s="6">
        <v>-35597.433787499998</v>
      </c>
      <c r="AI234" s="9">
        <v>-100013.31179774999</v>
      </c>
      <c r="AJ234" t="s">
        <v>6</v>
      </c>
      <c r="AK234">
        <f t="shared" si="166"/>
        <v>2.081</v>
      </c>
      <c r="AL234" s="8">
        <f t="shared" si="167"/>
        <v>3.0809999999999997E-2</v>
      </c>
      <c r="AM234" s="35">
        <f t="shared" si="168"/>
        <v>1.0809999999999998E-2</v>
      </c>
      <c r="AN234" s="4">
        <f t="shared" si="169"/>
        <v>1.0809999999999998E-2</v>
      </c>
      <c r="AO234" s="45">
        <f t="shared" si="170"/>
        <v>-107644.60442280822</v>
      </c>
      <c r="AP234" s="45">
        <f t="shared" si="145"/>
        <v>-82202.722025547933</v>
      </c>
      <c r="AQ234" s="45">
        <f t="shared" si="171"/>
        <v>-56760.839628287657</v>
      </c>
      <c r="AR234" s="31">
        <v>44890</v>
      </c>
      <c r="AS234" s="32">
        <v>1.9219999999999999</v>
      </c>
      <c r="AW234" s="10"/>
      <c r="BX234" s="1"/>
      <c r="CF234" s="11"/>
      <c r="CG234" s="11"/>
    </row>
    <row r="235" spans="1:85" ht="15" customHeight="1" x14ac:dyDescent="0.25">
      <c r="A235">
        <v>26538</v>
      </c>
      <c r="B235" t="s">
        <v>798</v>
      </c>
      <c r="C235" t="s">
        <v>799</v>
      </c>
      <c r="D235">
        <v>11932</v>
      </c>
      <c r="E235" t="s">
        <v>2</v>
      </c>
      <c r="F235" t="s">
        <v>3</v>
      </c>
      <c r="G235" t="s">
        <v>4</v>
      </c>
      <c r="H235" t="s">
        <v>95</v>
      </c>
      <c r="I235" s="1">
        <v>44909</v>
      </c>
      <c r="J235" s="1">
        <v>44911</v>
      </c>
      <c r="K235" s="1">
        <v>45001</v>
      </c>
      <c r="L235" s="1">
        <v>45001</v>
      </c>
      <c r="M235" s="2">
        <v>6812566.6100000003</v>
      </c>
      <c r="N235" s="39">
        <f t="shared" si="142"/>
        <v>44926</v>
      </c>
      <c r="O235" t="s">
        <v>7</v>
      </c>
      <c r="P235" t="s">
        <v>8</v>
      </c>
      <c r="Q235" s="4">
        <v>1.15E-2</v>
      </c>
      <c r="R235" s="1">
        <v>44909</v>
      </c>
      <c r="S235" s="1">
        <v>44911</v>
      </c>
      <c r="T235" s="1">
        <v>45001</v>
      </c>
      <c r="U235" s="1">
        <v>45001</v>
      </c>
      <c r="V235" s="5">
        <f t="shared" si="143"/>
        <v>0.20547945205479451</v>
      </c>
      <c r="W235">
        <f t="shared" si="144"/>
        <v>75</v>
      </c>
      <c r="X235" s="6">
        <v>0</v>
      </c>
      <c r="Y235" s="6">
        <v>0</v>
      </c>
      <c r="Z235" s="6">
        <v>-35442.377788525002</v>
      </c>
      <c r="AA235" s="6">
        <v>-35442.377788525002</v>
      </c>
      <c r="AB235">
        <v>0</v>
      </c>
      <c r="AC235">
        <v>0</v>
      </c>
      <c r="AD235" s="7">
        <v>6812566.6100000003</v>
      </c>
      <c r="AE235" s="13">
        <v>2.0809999999999999E-2</v>
      </c>
      <c r="AF235" s="8">
        <v>1.15E-2</v>
      </c>
      <c r="AG235" s="6">
        <v>0</v>
      </c>
      <c r="AH235" s="6">
        <v>-19586.12900375</v>
      </c>
      <c r="AI235" s="9">
        <v>-55028.506792275002</v>
      </c>
      <c r="AJ235" t="s">
        <v>6</v>
      </c>
      <c r="AK235">
        <f t="shared" si="166"/>
        <v>2.081</v>
      </c>
      <c r="AL235" s="8">
        <f t="shared" si="167"/>
        <v>3.0809999999999997E-2</v>
      </c>
      <c r="AM235" s="35">
        <f t="shared" si="168"/>
        <v>1.0809999999999998E-2</v>
      </c>
      <c r="AN235" s="4">
        <f t="shared" si="169"/>
        <v>1.0809999999999998E-2</v>
      </c>
      <c r="AO235" s="45">
        <f t="shared" si="170"/>
        <v>-59227.334233376714</v>
      </c>
      <c r="AP235" s="45">
        <f t="shared" si="145"/>
        <v>-45228.909692280824</v>
      </c>
      <c r="AQ235" s="45">
        <f t="shared" si="171"/>
        <v>-31230.485151184927</v>
      </c>
      <c r="AR235" s="31">
        <v>44893</v>
      </c>
      <c r="AS235" s="32">
        <v>1.954</v>
      </c>
      <c r="AW235" s="10"/>
      <c r="BX235" s="1"/>
      <c r="CF235" s="11"/>
      <c r="CG235" s="11"/>
    </row>
    <row r="236" spans="1:85" ht="15" customHeight="1" x14ac:dyDescent="0.25">
      <c r="A236">
        <v>26839</v>
      </c>
      <c r="B236" t="s">
        <v>800</v>
      </c>
      <c r="C236" t="s">
        <v>801</v>
      </c>
      <c r="D236">
        <v>11933</v>
      </c>
      <c r="E236" t="s">
        <v>127</v>
      </c>
      <c r="F236" t="s">
        <v>3</v>
      </c>
      <c r="G236" t="s">
        <v>4</v>
      </c>
      <c r="H236" t="s">
        <v>95</v>
      </c>
      <c r="I236" s="1"/>
      <c r="J236" s="1">
        <v>44562</v>
      </c>
      <c r="K236" s="1">
        <v>44927</v>
      </c>
      <c r="L236" s="1">
        <v>44927</v>
      </c>
      <c r="M236" s="2">
        <v>60000000</v>
      </c>
      <c r="N236" s="39">
        <f t="shared" si="142"/>
        <v>44926</v>
      </c>
      <c r="O236">
        <v>2.7699999999999999E-2</v>
      </c>
      <c r="P236" t="s">
        <v>223</v>
      </c>
      <c r="Q236" s="4"/>
      <c r="R236" s="1">
        <v>44927</v>
      </c>
      <c r="S236" s="1">
        <v>44562</v>
      </c>
      <c r="T236" s="1">
        <v>44927</v>
      </c>
      <c r="U236" s="1">
        <v>44927</v>
      </c>
      <c r="V236" s="5">
        <f t="shared" si="143"/>
        <v>2.7397260273972603E-3</v>
      </c>
      <c r="W236">
        <f t="shared" si="144"/>
        <v>1</v>
      </c>
      <c r="X236" s="6">
        <v>0</v>
      </c>
      <c r="Y236" s="6">
        <v>0</v>
      </c>
      <c r="Z236" s="6">
        <v>-1662000</v>
      </c>
      <c r="AA236" s="6">
        <v>-1662000</v>
      </c>
      <c r="AB236">
        <v>0</v>
      </c>
      <c r="AC236">
        <v>0</v>
      </c>
      <c r="AD236" s="7">
        <v>60000000</v>
      </c>
      <c r="AE236" s="13">
        <v>2.7699999999999999E-2</v>
      </c>
      <c r="AF236" s="8">
        <v>0</v>
      </c>
      <c r="AG236" s="6">
        <v>0</v>
      </c>
      <c r="AH236" s="6">
        <v>0</v>
      </c>
      <c r="AI236" s="9">
        <v>-1662000</v>
      </c>
      <c r="AJ236" t="s">
        <v>6</v>
      </c>
      <c r="AO236" s="9">
        <f>AP236</f>
        <v>-4553.4246575342468</v>
      </c>
      <c r="AP236" s="2">
        <f t="shared" si="145"/>
        <v>-4553.4246575342468</v>
      </c>
      <c r="AQ236" s="9">
        <f>AP236</f>
        <v>-4553.4246575342468</v>
      </c>
      <c r="AR236" s="31">
        <v>44894</v>
      </c>
      <c r="AS236" s="32">
        <v>1.984</v>
      </c>
      <c r="AW236" s="10"/>
      <c r="BX236" s="1"/>
      <c r="CF236" s="11"/>
      <c r="CG236" s="11"/>
    </row>
    <row r="237" spans="1:85" ht="15" customHeight="1" x14ac:dyDescent="0.25">
      <c r="A237">
        <v>27152</v>
      </c>
      <c r="B237" t="s">
        <v>802</v>
      </c>
      <c r="C237" t="s">
        <v>803</v>
      </c>
      <c r="D237">
        <v>11935</v>
      </c>
      <c r="E237" t="s">
        <v>2</v>
      </c>
      <c r="F237" t="s">
        <v>3</v>
      </c>
      <c r="G237" t="s">
        <v>4</v>
      </c>
      <c r="H237" t="s">
        <v>95</v>
      </c>
      <c r="I237" s="1">
        <v>44908</v>
      </c>
      <c r="J237" s="1">
        <v>44910</v>
      </c>
      <c r="K237" s="1">
        <v>45000</v>
      </c>
      <c r="L237" s="1">
        <v>45000</v>
      </c>
      <c r="M237" s="2">
        <v>6997016</v>
      </c>
      <c r="N237" s="39">
        <f t="shared" si="142"/>
        <v>44926</v>
      </c>
      <c r="O237" t="s">
        <v>7</v>
      </c>
      <c r="P237" t="s">
        <v>8</v>
      </c>
      <c r="Q237" s="4">
        <v>1.35E-2</v>
      </c>
      <c r="R237" s="1">
        <v>44908</v>
      </c>
      <c r="S237" s="1">
        <v>44910</v>
      </c>
      <c r="T237" s="1">
        <v>45000</v>
      </c>
      <c r="U237" s="1">
        <v>45000</v>
      </c>
      <c r="V237" s="5">
        <f t="shared" si="143"/>
        <v>0.20273972602739726</v>
      </c>
      <c r="W237">
        <f t="shared" si="144"/>
        <v>74</v>
      </c>
      <c r="X237" s="6">
        <v>0</v>
      </c>
      <c r="Y237" s="6">
        <v>0</v>
      </c>
      <c r="Z237" s="6">
        <v>-35789.736839999998</v>
      </c>
      <c r="AA237" s="6">
        <v>-35789.736839999998</v>
      </c>
      <c r="AB237">
        <v>0</v>
      </c>
      <c r="AC237">
        <v>0</v>
      </c>
      <c r="AD237" s="7">
        <v>6997016</v>
      </c>
      <c r="AE237" s="13">
        <v>2.0459999999999999E-2</v>
      </c>
      <c r="AF237" s="8">
        <v>1.35E-2</v>
      </c>
      <c r="AG237" s="6">
        <v>0</v>
      </c>
      <c r="AH237" s="6">
        <v>-23614.929</v>
      </c>
      <c r="AI237" s="9">
        <v>-59404.665840000001</v>
      </c>
      <c r="AJ237" t="s">
        <v>6</v>
      </c>
      <c r="AK237">
        <f t="shared" ref="AK237:AK248" si="172">VLOOKUP(I237,$AR$2:$AS$603,2,FALSE)</f>
        <v>2.0459999999999998</v>
      </c>
      <c r="AL237" s="8">
        <f t="shared" ref="AL237:AL248" si="173">AK237/100+$AT$1</f>
        <v>3.0460000000000001E-2</v>
      </c>
      <c r="AM237" s="35">
        <f t="shared" ref="AM237:AM248" si="174">AK237/100-$AT$1</f>
        <v>1.0459999999999999E-2</v>
      </c>
      <c r="AN237" s="4">
        <f t="shared" ref="AN237:AN248" si="175">IF(AND(RIGHT(O237,3)="Max",AM237&lt;0%),0%,AM237)</f>
        <v>1.0459999999999999E-2</v>
      </c>
      <c r="AO237" s="45">
        <f t="shared" ref="AO237:AO248" si="176">-(((AL237+AF237)*AD237*V237))</f>
        <v>-62360.473777095889</v>
      </c>
      <c r="AP237" s="45">
        <f t="shared" si="145"/>
        <v>-48174.742708602738</v>
      </c>
      <c r="AQ237" s="45">
        <f t="shared" ref="AQ237:AQ248" si="177">-(((AN237+AF237)*AD237*V237))</f>
        <v>-33989.011640109587</v>
      </c>
      <c r="AR237" s="31">
        <v>44895</v>
      </c>
      <c r="AS237" s="32">
        <v>1.9730000000000001</v>
      </c>
      <c r="AW237" s="10"/>
      <c r="BX237" s="1"/>
      <c r="CF237" s="11"/>
      <c r="CG237" s="11"/>
    </row>
    <row r="238" spans="1:85" ht="15" customHeight="1" x14ac:dyDescent="0.25">
      <c r="A238">
        <v>26586</v>
      </c>
      <c r="B238" t="s">
        <v>804</v>
      </c>
      <c r="C238" t="s">
        <v>805</v>
      </c>
      <c r="D238">
        <v>11936</v>
      </c>
      <c r="E238" t="s">
        <v>2</v>
      </c>
      <c r="F238" t="s">
        <v>3</v>
      </c>
      <c r="G238" t="s">
        <v>4</v>
      </c>
      <c r="H238" t="s">
        <v>95</v>
      </c>
      <c r="I238" s="1">
        <v>44909</v>
      </c>
      <c r="J238" s="1">
        <v>44911</v>
      </c>
      <c r="K238" s="1">
        <v>45001</v>
      </c>
      <c r="L238" s="1">
        <v>45001</v>
      </c>
      <c r="M238" s="2">
        <v>17767457.640000001</v>
      </c>
      <c r="N238" s="39">
        <f t="shared" si="142"/>
        <v>44926</v>
      </c>
      <c r="O238" t="s">
        <v>7</v>
      </c>
      <c r="P238" t="s">
        <v>8</v>
      </c>
      <c r="Q238" s="4">
        <v>1.15E-2</v>
      </c>
      <c r="R238" s="1">
        <v>44909</v>
      </c>
      <c r="S238" s="1">
        <v>44911</v>
      </c>
      <c r="T238" s="1">
        <v>45001</v>
      </c>
      <c r="U238" s="1">
        <v>45001</v>
      </c>
      <c r="V238" s="5">
        <f t="shared" si="143"/>
        <v>0.20547945205479451</v>
      </c>
      <c r="W238">
        <f t="shared" si="144"/>
        <v>75</v>
      </c>
      <c r="X238" s="6">
        <v>0</v>
      </c>
      <c r="Y238" s="6">
        <v>0</v>
      </c>
      <c r="Z238" s="6">
        <v>-92435.1983721</v>
      </c>
      <c r="AA238" s="6">
        <v>-92435.1983721</v>
      </c>
      <c r="AB238">
        <v>0</v>
      </c>
      <c r="AC238">
        <v>0</v>
      </c>
      <c r="AD238" s="7">
        <v>17767457.640000001</v>
      </c>
      <c r="AE238" s="13">
        <v>2.0809999999999999E-2</v>
      </c>
      <c r="AF238" s="8">
        <v>1.15E-2</v>
      </c>
      <c r="AG238" s="6">
        <v>0</v>
      </c>
      <c r="AH238" s="6">
        <v>-51081.440715000004</v>
      </c>
      <c r="AI238" s="9">
        <v>-143516.63908709999</v>
      </c>
      <c r="AJ238" t="s">
        <v>6</v>
      </c>
      <c r="AK238">
        <f t="shared" si="172"/>
        <v>2.081</v>
      </c>
      <c r="AL238" s="8">
        <f t="shared" si="173"/>
        <v>3.0809999999999997E-2</v>
      </c>
      <c r="AM238" s="35">
        <f t="shared" si="174"/>
        <v>1.0809999999999998E-2</v>
      </c>
      <c r="AN238" s="4">
        <f t="shared" si="175"/>
        <v>1.0809999999999998E-2</v>
      </c>
      <c r="AO238" s="45">
        <f t="shared" si="176"/>
        <v>-154467.35604419178</v>
      </c>
      <c r="AP238" s="45">
        <f t="shared" si="145"/>
        <v>-117958.88144145205</v>
      </c>
      <c r="AQ238" s="45">
        <f t="shared" si="177"/>
        <v>-81450.406838712312</v>
      </c>
      <c r="AR238" s="31">
        <v>44896</v>
      </c>
      <c r="AS238" s="32">
        <v>1.972</v>
      </c>
      <c r="AW238" s="10"/>
      <c r="BX238" s="1"/>
      <c r="CF238" s="11"/>
      <c r="CG238" s="11"/>
    </row>
    <row r="239" spans="1:85" ht="15" customHeight="1" x14ac:dyDescent="0.25">
      <c r="A239">
        <v>26730</v>
      </c>
      <c r="B239" t="s">
        <v>806</v>
      </c>
      <c r="C239" t="s">
        <v>807</v>
      </c>
      <c r="D239">
        <v>11937</v>
      </c>
      <c r="E239" t="s">
        <v>2</v>
      </c>
      <c r="F239" t="s">
        <v>3</v>
      </c>
      <c r="G239" t="s">
        <v>4</v>
      </c>
      <c r="H239" t="s">
        <v>95</v>
      </c>
      <c r="I239" s="1">
        <v>44910</v>
      </c>
      <c r="J239" s="1">
        <v>44911</v>
      </c>
      <c r="K239" s="1">
        <v>45001</v>
      </c>
      <c r="L239" s="1">
        <v>45001</v>
      </c>
      <c r="M239" s="2">
        <v>7361936.5999999996</v>
      </c>
      <c r="N239" s="39">
        <f t="shared" si="142"/>
        <v>44926</v>
      </c>
      <c r="O239" t="s">
        <v>7</v>
      </c>
      <c r="P239" t="s">
        <v>8</v>
      </c>
      <c r="Q239" s="4">
        <v>1.15E-2</v>
      </c>
      <c r="R239" s="1">
        <v>44910</v>
      </c>
      <c r="S239" s="1">
        <v>44911</v>
      </c>
      <c r="T239" s="1">
        <v>45001</v>
      </c>
      <c r="U239" s="1">
        <v>45001</v>
      </c>
      <c r="V239" s="5">
        <f t="shared" si="143"/>
        <v>0.20547945205479451</v>
      </c>
      <c r="W239">
        <f t="shared" si="144"/>
        <v>75</v>
      </c>
      <c r="X239" s="6">
        <v>0</v>
      </c>
      <c r="Y239" s="6">
        <v>0</v>
      </c>
      <c r="Z239" s="6">
        <v>-37950.783172999996</v>
      </c>
      <c r="AA239" s="6">
        <v>-37950.783172999996</v>
      </c>
      <c r="AB239">
        <v>0</v>
      </c>
      <c r="AC239">
        <v>0</v>
      </c>
      <c r="AD239" s="7">
        <v>7361936.5999999996</v>
      </c>
      <c r="AE239" s="13">
        <v>2.0619999999999999E-2</v>
      </c>
      <c r="AF239" s="8">
        <v>1.15E-2</v>
      </c>
      <c r="AG239" s="6">
        <v>0</v>
      </c>
      <c r="AH239" s="6">
        <v>-21165.567724999997</v>
      </c>
      <c r="AI239" s="9">
        <v>-59116.35089799999</v>
      </c>
      <c r="AJ239" t="s">
        <v>6</v>
      </c>
      <c r="AK239">
        <f t="shared" si="172"/>
        <v>2.0619999999999998</v>
      </c>
      <c r="AL239" s="8">
        <f t="shared" si="173"/>
        <v>3.0620000000000001E-2</v>
      </c>
      <c r="AM239" s="35">
        <f t="shared" si="174"/>
        <v>1.0619999999999999E-2</v>
      </c>
      <c r="AN239" s="4">
        <f t="shared" si="175"/>
        <v>1.0619999999999999E-2</v>
      </c>
      <c r="AO239" s="45">
        <f t="shared" si="176"/>
        <v>-63716.048546301368</v>
      </c>
      <c r="AP239" s="45">
        <f t="shared" si="145"/>
        <v>-48588.781559999989</v>
      </c>
      <c r="AQ239" s="45">
        <f t="shared" si="177"/>
        <v>-33461.514573698631</v>
      </c>
      <c r="AR239" s="31">
        <v>44897</v>
      </c>
      <c r="AS239" s="32">
        <v>1.9750000000000001</v>
      </c>
      <c r="AW239" s="10"/>
      <c r="BX239" s="1"/>
      <c r="CF239" s="11"/>
      <c r="CG239" s="11"/>
    </row>
    <row r="240" spans="1:85" ht="15" customHeight="1" x14ac:dyDescent="0.25">
      <c r="A240">
        <v>27104</v>
      </c>
      <c r="B240" t="s">
        <v>808</v>
      </c>
      <c r="C240" t="s">
        <v>809</v>
      </c>
      <c r="D240">
        <v>11939</v>
      </c>
      <c r="E240" t="s">
        <v>2</v>
      </c>
      <c r="F240" t="s">
        <v>3</v>
      </c>
      <c r="G240" t="s">
        <v>4</v>
      </c>
      <c r="H240" t="s">
        <v>95</v>
      </c>
      <c r="I240" s="1">
        <v>44908</v>
      </c>
      <c r="J240" s="1">
        <v>44910</v>
      </c>
      <c r="K240" s="1">
        <v>45000</v>
      </c>
      <c r="L240" s="1">
        <v>45000</v>
      </c>
      <c r="M240" s="2">
        <v>9674888</v>
      </c>
      <c r="N240" s="39">
        <f t="shared" si="142"/>
        <v>44926</v>
      </c>
      <c r="O240" t="s">
        <v>7</v>
      </c>
      <c r="P240" t="s">
        <v>8</v>
      </c>
      <c r="Q240" s="4">
        <v>1.35E-2</v>
      </c>
      <c r="R240" s="1">
        <v>44908</v>
      </c>
      <c r="S240" s="1">
        <v>44910</v>
      </c>
      <c r="T240" s="1">
        <v>45000</v>
      </c>
      <c r="U240" s="1">
        <v>45000</v>
      </c>
      <c r="V240" s="5">
        <f t="shared" si="143"/>
        <v>0.20273972602739726</v>
      </c>
      <c r="W240">
        <f t="shared" si="144"/>
        <v>74</v>
      </c>
      <c r="X240" s="6">
        <v>0</v>
      </c>
      <c r="Y240" s="6">
        <v>0</v>
      </c>
      <c r="Z240" s="6">
        <v>-49487.05212</v>
      </c>
      <c r="AA240" s="6">
        <v>-49487.05212</v>
      </c>
      <c r="AB240">
        <v>0</v>
      </c>
      <c r="AC240">
        <v>0</v>
      </c>
      <c r="AD240" s="7">
        <v>9674888</v>
      </c>
      <c r="AE240" s="13">
        <v>2.0459999999999999E-2</v>
      </c>
      <c r="AF240" s="8">
        <v>1.35E-2</v>
      </c>
      <c r="AG240" s="6">
        <v>0</v>
      </c>
      <c r="AH240" s="6">
        <v>-32652.746999999999</v>
      </c>
      <c r="AI240" s="9">
        <v>-82139.799119999996</v>
      </c>
      <c r="AJ240" t="s">
        <v>6</v>
      </c>
      <c r="AK240">
        <f t="shared" si="172"/>
        <v>2.0459999999999998</v>
      </c>
      <c r="AL240" s="8">
        <f t="shared" si="173"/>
        <v>3.0460000000000001E-2</v>
      </c>
      <c r="AM240" s="35">
        <f t="shared" si="174"/>
        <v>1.0459999999999999E-2</v>
      </c>
      <c r="AN240" s="4">
        <f t="shared" si="175"/>
        <v>1.0459999999999999E-2</v>
      </c>
      <c r="AO240" s="45">
        <f t="shared" si="176"/>
        <v>-86226.842902794524</v>
      </c>
      <c r="AP240" s="45">
        <f t="shared" si="145"/>
        <v>-66612.001478136983</v>
      </c>
      <c r="AQ240" s="45">
        <f t="shared" si="177"/>
        <v>-46997.160053479449</v>
      </c>
      <c r="AR240" s="31">
        <v>44900</v>
      </c>
      <c r="AS240" s="32">
        <v>1.9750000000000001</v>
      </c>
      <c r="AW240" s="10"/>
      <c r="BX240" s="1"/>
      <c r="CF240" s="11"/>
      <c r="CG240" s="11"/>
    </row>
    <row r="241" spans="1:85" ht="15" customHeight="1" x14ac:dyDescent="0.25">
      <c r="A241">
        <v>27056</v>
      </c>
      <c r="B241" t="s">
        <v>810</v>
      </c>
      <c r="C241" t="s">
        <v>811</v>
      </c>
      <c r="D241">
        <v>11940</v>
      </c>
      <c r="E241" t="s">
        <v>2</v>
      </c>
      <c r="F241" t="s">
        <v>3</v>
      </c>
      <c r="G241" t="s">
        <v>4</v>
      </c>
      <c r="H241" t="s">
        <v>95</v>
      </c>
      <c r="I241" s="1">
        <v>44908</v>
      </c>
      <c r="J241" s="1">
        <v>44910</v>
      </c>
      <c r="K241" s="1">
        <v>45000</v>
      </c>
      <c r="L241" s="1">
        <v>45000</v>
      </c>
      <c r="M241" s="2">
        <v>863824</v>
      </c>
      <c r="N241" s="39">
        <f t="shared" si="142"/>
        <v>44926</v>
      </c>
      <c r="O241" t="s">
        <v>7</v>
      </c>
      <c r="P241" t="s">
        <v>8</v>
      </c>
      <c r="Q241" s="4">
        <v>1.35E-2</v>
      </c>
      <c r="R241" s="1">
        <v>44908</v>
      </c>
      <c r="S241" s="1">
        <v>44910</v>
      </c>
      <c r="T241" s="1">
        <v>45000</v>
      </c>
      <c r="U241" s="1">
        <v>45000</v>
      </c>
      <c r="V241" s="5">
        <f t="shared" si="143"/>
        <v>0.20273972602739726</v>
      </c>
      <c r="W241">
        <f t="shared" si="144"/>
        <v>74</v>
      </c>
      <c r="X241" s="6">
        <v>0</v>
      </c>
      <c r="Y241" s="6">
        <v>0</v>
      </c>
      <c r="Z241" s="6">
        <v>-4418.4597599999997</v>
      </c>
      <c r="AA241" s="6">
        <v>-4418.4597599999997</v>
      </c>
      <c r="AB241">
        <v>0</v>
      </c>
      <c r="AC241">
        <v>0</v>
      </c>
      <c r="AD241" s="7">
        <v>863824</v>
      </c>
      <c r="AE241" s="13">
        <v>2.0459999999999999E-2</v>
      </c>
      <c r="AF241" s="8">
        <v>1.35E-2</v>
      </c>
      <c r="AG241" s="6">
        <v>0</v>
      </c>
      <c r="AH241" s="6">
        <v>-2915.4059999999999</v>
      </c>
      <c r="AI241" s="9">
        <v>-7333.8657599999997</v>
      </c>
      <c r="AJ241" t="s">
        <v>6</v>
      </c>
      <c r="AK241">
        <f t="shared" si="172"/>
        <v>2.0459999999999998</v>
      </c>
      <c r="AL241" s="8">
        <f t="shared" si="173"/>
        <v>3.0460000000000001E-2</v>
      </c>
      <c r="AM241" s="35">
        <f t="shared" si="174"/>
        <v>1.0459999999999999E-2</v>
      </c>
      <c r="AN241" s="4">
        <f t="shared" si="175"/>
        <v>1.0459999999999999E-2</v>
      </c>
      <c r="AO241" s="45">
        <f t="shared" si="176"/>
        <v>-7698.7781505753428</v>
      </c>
      <c r="AP241" s="45">
        <f t="shared" si="145"/>
        <v>-5947.463739616438</v>
      </c>
      <c r="AQ241" s="45">
        <f t="shared" si="177"/>
        <v>-4196.1493286575333</v>
      </c>
      <c r="AR241" s="31">
        <v>44901</v>
      </c>
      <c r="AS241" s="32">
        <v>1.9930000000000001</v>
      </c>
      <c r="AW241" s="10"/>
      <c r="BX241" s="1"/>
      <c r="CF241" s="11"/>
      <c r="CG241" s="11"/>
    </row>
    <row r="242" spans="1:85" ht="15" customHeight="1" x14ac:dyDescent="0.25">
      <c r="A242">
        <v>26442</v>
      </c>
      <c r="B242" t="s">
        <v>812</v>
      </c>
      <c r="C242" t="s">
        <v>813</v>
      </c>
      <c r="D242">
        <v>11942</v>
      </c>
      <c r="E242" t="s">
        <v>2</v>
      </c>
      <c r="F242" t="s">
        <v>3</v>
      </c>
      <c r="G242" t="s">
        <v>4</v>
      </c>
      <c r="H242" t="s">
        <v>95</v>
      </c>
      <c r="I242" s="1">
        <v>44909</v>
      </c>
      <c r="J242" s="1">
        <v>44911</v>
      </c>
      <c r="K242" s="1">
        <v>45001</v>
      </c>
      <c r="L242" s="1">
        <v>45001</v>
      </c>
      <c r="M242" s="2">
        <v>11354277.68</v>
      </c>
      <c r="N242" s="39">
        <f t="shared" si="142"/>
        <v>44926</v>
      </c>
      <c r="O242" t="s">
        <v>7</v>
      </c>
      <c r="P242" t="s">
        <v>8</v>
      </c>
      <c r="Q242" s="4">
        <v>1.15E-2</v>
      </c>
      <c r="R242" s="1">
        <v>44909</v>
      </c>
      <c r="S242" s="1">
        <v>44911</v>
      </c>
      <c r="T242" s="1">
        <v>45001</v>
      </c>
      <c r="U242" s="1">
        <v>45001</v>
      </c>
      <c r="V242" s="5">
        <f t="shared" si="143"/>
        <v>0.20547945205479451</v>
      </c>
      <c r="W242">
        <f t="shared" si="144"/>
        <v>75</v>
      </c>
      <c r="X242" s="6">
        <v>0</v>
      </c>
      <c r="Y242" s="6">
        <v>0</v>
      </c>
      <c r="Z242" s="6">
        <v>-59070.629630199997</v>
      </c>
      <c r="AA242" s="6">
        <v>-59070.629630199997</v>
      </c>
      <c r="AB242">
        <v>0</v>
      </c>
      <c r="AC242">
        <v>0</v>
      </c>
      <c r="AD242" s="7">
        <v>11354277.68</v>
      </c>
      <c r="AE242" s="13">
        <v>2.0809999999999999E-2</v>
      </c>
      <c r="AF242" s="8">
        <v>1.15E-2</v>
      </c>
      <c r="AG242" s="6">
        <v>0</v>
      </c>
      <c r="AH242" s="6">
        <v>-32643.548329999998</v>
      </c>
      <c r="AI242" s="9">
        <v>-91714.177960200002</v>
      </c>
      <c r="AJ242" t="s">
        <v>6</v>
      </c>
      <c r="AK242">
        <f t="shared" si="172"/>
        <v>2.081</v>
      </c>
      <c r="AL242" s="8">
        <f t="shared" si="173"/>
        <v>3.0809999999999997E-2</v>
      </c>
      <c r="AM242" s="35">
        <f t="shared" si="174"/>
        <v>1.0809999999999998E-2</v>
      </c>
      <c r="AN242" s="4">
        <f t="shared" si="175"/>
        <v>1.0809999999999998E-2</v>
      </c>
      <c r="AO242" s="45">
        <f t="shared" si="176"/>
        <v>-98712.223693315056</v>
      </c>
      <c r="AP242" s="45">
        <f t="shared" si="145"/>
        <v>-75381.516131671218</v>
      </c>
      <c r="AQ242" s="45">
        <f t="shared" si="177"/>
        <v>-52050.808570027388</v>
      </c>
      <c r="AR242" s="31">
        <v>44902</v>
      </c>
      <c r="AS242" s="32">
        <v>1.9770000000000001</v>
      </c>
      <c r="AW242" s="10"/>
      <c r="BX242" s="1"/>
      <c r="CF242" s="11"/>
      <c r="CG242" s="11"/>
    </row>
    <row r="243" spans="1:85" ht="15" customHeight="1" x14ac:dyDescent="0.25">
      <c r="A243">
        <v>26870</v>
      </c>
      <c r="B243" t="s">
        <v>814</v>
      </c>
      <c r="C243" t="s">
        <v>815</v>
      </c>
      <c r="D243">
        <v>11943</v>
      </c>
      <c r="E243" t="s">
        <v>2</v>
      </c>
      <c r="F243" t="s">
        <v>3</v>
      </c>
      <c r="G243" t="s">
        <v>4</v>
      </c>
      <c r="H243" t="s">
        <v>196</v>
      </c>
      <c r="I243" s="1">
        <v>44923</v>
      </c>
      <c r="J243" s="1">
        <v>44925</v>
      </c>
      <c r="K243" s="1">
        <v>45016</v>
      </c>
      <c r="L243" s="1">
        <v>45016</v>
      </c>
      <c r="M243" s="2">
        <v>3490309.3</v>
      </c>
      <c r="N243" s="39">
        <f t="shared" si="142"/>
        <v>44926</v>
      </c>
      <c r="O243" t="s">
        <v>7</v>
      </c>
      <c r="P243" t="s">
        <v>8</v>
      </c>
      <c r="Q243" s="4">
        <v>1.2500000000000001E-2</v>
      </c>
      <c r="R243" s="1">
        <v>44923</v>
      </c>
      <c r="S243" s="1">
        <v>44925</v>
      </c>
      <c r="T243" s="1">
        <v>45016</v>
      </c>
      <c r="U243" s="1">
        <v>45016</v>
      </c>
      <c r="V243" s="5">
        <f t="shared" si="143"/>
        <v>0.24657534246575341</v>
      </c>
      <c r="W243">
        <f t="shared" si="144"/>
        <v>90</v>
      </c>
      <c r="X243" s="6">
        <v>0</v>
      </c>
      <c r="Y243" s="6">
        <v>0</v>
      </c>
      <c r="Z243" s="6">
        <v>-19427.643282016663</v>
      </c>
      <c r="AA243" s="6">
        <v>-19427.643282016663</v>
      </c>
      <c r="AB243">
        <v>0</v>
      </c>
      <c r="AC243">
        <v>0</v>
      </c>
      <c r="AD243" s="7">
        <v>3490309.3</v>
      </c>
      <c r="AE243" s="13">
        <v>2.2019999999999998E-2</v>
      </c>
      <c r="AF243" s="8">
        <v>1.2500000000000001E-2</v>
      </c>
      <c r="AG243" s="6">
        <v>0</v>
      </c>
      <c r="AH243" s="6">
        <v>-11028.407857638887</v>
      </c>
      <c r="AI243" s="9">
        <v>-30456.051139655552</v>
      </c>
      <c r="AJ243" t="s">
        <v>6</v>
      </c>
      <c r="AK243">
        <f t="shared" si="172"/>
        <v>2.202</v>
      </c>
      <c r="AL243" s="8">
        <f t="shared" si="173"/>
        <v>3.202E-2</v>
      </c>
      <c r="AM243" s="35">
        <f t="shared" si="174"/>
        <v>1.2019999999999998E-2</v>
      </c>
      <c r="AN243" s="4">
        <f t="shared" si="175"/>
        <v>1.2019999999999998E-2</v>
      </c>
      <c r="AO243" s="45">
        <f t="shared" si="176"/>
        <v>-38314.989871890415</v>
      </c>
      <c r="AP243" s="45">
        <f t="shared" si="145"/>
        <v>-29708.747762301366</v>
      </c>
      <c r="AQ243" s="45">
        <f t="shared" si="177"/>
        <v>-21102.505652712327</v>
      </c>
      <c r="AR243" s="31">
        <v>44903</v>
      </c>
      <c r="AS243" s="32">
        <v>1.99</v>
      </c>
      <c r="AW243" s="10"/>
      <c r="BX243" s="1"/>
      <c r="CF243" s="11"/>
      <c r="CG243" s="11"/>
    </row>
    <row r="244" spans="1:85" ht="15" customHeight="1" x14ac:dyDescent="0.25">
      <c r="A244">
        <v>26394</v>
      </c>
      <c r="B244" t="s">
        <v>816</v>
      </c>
      <c r="C244" t="s">
        <v>817</v>
      </c>
      <c r="D244">
        <v>11944</v>
      </c>
      <c r="E244" t="s">
        <v>2</v>
      </c>
      <c r="F244" t="s">
        <v>3</v>
      </c>
      <c r="G244" t="s">
        <v>4</v>
      </c>
      <c r="H244" t="s">
        <v>95</v>
      </c>
      <c r="I244" s="1">
        <v>44909</v>
      </c>
      <c r="J244" s="1">
        <v>44911</v>
      </c>
      <c r="K244" s="1">
        <v>45001</v>
      </c>
      <c r="L244" s="1">
        <v>45001</v>
      </c>
      <c r="M244" s="2">
        <v>6325917.1200000001</v>
      </c>
      <c r="N244" s="39">
        <f t="shared" si="142"/>
        <v>44926</v>
      </c>
      <c r="O244" t="s">
        <v>7</v>
      </c>
      <c r="P244" t="s">
        <v>8</v>
      </c>
      <c r="Q244" s="4">
        <v>1.15E-2</v>
      </c>
      <c r="R244" s="1">
        <v>44909</v>
      </c>
      <c r="S244" s="1">
        <v>44911</v>
      </c>
      <c r="T244" s="1">
        <v>45001</v>
      </c>
      <c r="U244" s="1">
        <v>45001</v>
      </c>
      <c r="V244" s="5">
        <f t="shared" si="143"/>
        <v>0.20547945205479451</v>
      </c>
      <c r="W244">
        <f t="shared" si="144"/>
        <v>75</v>
      </c>
      <c r="X244" s="6">
        <v>0</v>
      </c>
      <c r="Y244" s="6">
        <v>0</v>
      </c>
      <c r="Z244" s="6">
        <v>-32910.583816799997</v>
      </c>
      <c r="AA244" s="6">
        <v>-32910.583816799997</v>
      </c>
      <c r="AB244">
        <v>0</v>
      </c>
      <c r="AC244">
        <v>0</v>
      </c>
      <c r="AD244" s="7">
        <v>6325917.1200000001</v>
      </c>
      <c r="AE244" s="13">
        <v>2.0809999999999999E-2</v>
      </c>
      <c r="AF244" s="8">
        <v>1.15E-2</v>
      </c>
      <c r="AG244" s="6">
        <v>0</v>
      </c>
      <c r="AH244" s="6">
        <v>-18187.011719999999</v>
      </c>
      <c r="AI244" s="9">
        <v>-51097.5955368</v>
      </c>
      <c r="AJ244" t="s">
        <v>6</v>
      </c>
      <c r="AK244">
        <f t="shared" si="172"/>
        <v>2.081</v>
      </c>
      <c r="AL244" s="8">
        <f t="shared" si="173"/>
        <v>3.0809999999999997E-2</v>
      </c>
      <c r="AM244" s="35">
        <f t="shared" si="174"/>
        <v>1.0809999999999998E-2</v>
      </c>
      <c r="AN244" s="4">
        <f t="shared" si="175"/>
        <v>1.0809999999999998E-2</v>
      </c>
      <c r="AO244" s="45">
        <f t="shared" si="176"/>
        <v>-54996.483564493145</v>
      </c>
      <c r="AP244" s="45">
        <f t="shared" si="145"/>
        <v>-41998.023728876709</v>
      </c>
      <c r="AQ244" s="45">
        <f t="shared" si="177"/>
        <v>-28999.563893260271</v>
      </c>
      <c r="AR244" s="31">
        <v>44904</v>
      </c>
      <c r="AS244" s="32">
        <v>2.0049999999999999</v>
      </c>
      <c r="AW244" s="10"/>
      <c r="BX244" s="1"/>
      <c r="CF244" s="11"/>
      <c r="CG244" s="11"/>
    </row>
    <row r="245" spans="1:85" ht="15" customHeight="1" x14ac:dyDescent="0.25">
      <c r="A245">
        <v>27550</v>
      </c>
      <c r="B245" t="s">
        <v>1502</v>
      </c>
      <c r="C245" t="s">
        <v>1503</v>
      </c>
      <c r="D245">
        <v>11946</v>
      </c>
      <c r="E245" t="s">
        <v>2</v>
      </c>
      <c r="F245" t="s">
        <v>3</v>
      </c>
      <c r="G245" t="s">
        <v>4</v>
      </c>
      <c r="H245" t="s">
        <v>590</v>
      </c>
      <c r="I245" s="1">
        <v>44923</v>
      </c>
      <c r="J245" s="1">
        <v>44925</v>
      </c>
      <c r="K245" s="1">
        <v>45016</v>
      </c>
      <c r="L245" s="1">
        <v>45016</v>
      </c>
      <c r="M245" s="2">
        <v>12512500</v>
      </c>
      <c r="N245" s="39">
        <f t="shared" si="142"/>
        <v>44926</v>
      </c>
      <c r="O245" t="s">
        <v>7</v>
      </c>
      <c r="P245" t="s">
        <v>8</v>
      </c>
      <c r="Q245" s="4">
        <v>1.2E-2</v>
      </c>
      <c r="R245" s="1">
        <v>44923</v>
      </c>
      <c r="S245" s="1">
        <v>44925</v>
      </c>
      <c r="T245" s="1">
        <v>45016</v>
      </c>
      <c r="U245" s="1">
        <v>45016</v>
      </c>
      <c r="V245" s="5">
        <f t="shared" si="143"/>
        <v>0.24657534246575341</v>
      </c>
      <c r="W245">
        <f t="shared" si="144"/>
        <v>90</v>
      </c>
      <c r="X245" s="6">
        <v>0</v>
      </c>
      <c r="Y245" s="6">
        <v>0</v>
      </c>
      <c r="Z245" s="6">
        <v>-69646.660416666666</v>
      </c>
      <c r="AA245" s="6">
        <v>-69646.660416666666</v>
      </c>
      <c r="AB245">
        <v>0</v>
      </c>
      <c r="AC245">
        <v>0</v>
      </c>
      <c r="AD245" s="7">
        <v>12512500</v>
      </c>
      <c r="AE245" s="13">
        <v>2.2019999999999998E-2</v>
      </c>
      <c r="AF245" s="8">
        <v>1.2E-2</v>
      </c>
      <c r="AG245" s="6">
        <v>0</v>
      </c>
      <c r="AH245" s="6">
        <v>-37954.583333333328</v>
      </c>
      <c r="AI245" s="9">
        <v>-107601.24374999999</v>
      </c>
      <c r="AJ245" t="s">
        <v>6</v>
      </c>
      <c r="AK245">
        <f t="shared" si="172"/>
        <v>2.202</v>
      </c>
      <c r="AL245" s="8">
        <f t="shared" si="173"/>
        <v>3.202E-2</v>
      </c>
      <c r="AM245" s="35">
        <f t="shared" si="174"/>
        <v>1.2019999999999998E-2</v>
      </c>
      <c r="AN245" s="4">
        <f t="shared" si="175"/>
        <v>1.2019999999999998E-2</v>
      </c>
      <c r="AO245" s="45">
        <f t="shared" si="176"/>
        <v>-135813.76027397258</v>
      </c>
      <c r="AP245" s="45">
        <f t="shared" si="145"/>
        <v>-104961.02054794518</v>
      </c>
      <c r="AQ245" s="45">
        <f t="shared" si="177"/>
        <v>-74108.280821917797</v>
      </c>
      <c r="AR245" s="31">
        <v>44907</v>
      </c>
      <c r="AS245" s="32">
        <v>2.052</v>
      </c>
      <c r="AW245" s="10"/>
      <c r="BX245" s="1"/>
      <c r="CF245" s="11"/>
      <c r="CG245" s="11"/>
    </row>
    <row r="246" spans="1:85" ht="15" customHeight="1" x14ac:dyDescent="0.25">
      <c r="A246">
        <v>13448</v>
      </c>
      <c r="B246" t="s">
        <v>821</v>
      </c>
      <c r="C246" t="s">
        <v>822</v>
      </c>
      <c r="D246">
        <v>11947</v>
      </c>
      <c r="E246" t="s">
        <v>2</v>
      </c>
      <c r="F246" t="s">
        <v>3</v>
      </c>
      <c r="G246" t="s">
        <v>4</v>
      </c>
      <c r="H246" t="s">
        <v>823</v>
      </c>
      <c r="I246" s="1">
        <v>44833</v>
      </c>
      <c r="J246" s="1">
        <v>44836</v>
      </c>
      <c r="K246" s="1">
        <v>44928</v>
      </c>
      <c r="L246" s="1">
        <v>44928</v>
      </c>
      <c r="M246" s="2">
        <v>1117223.83</v>
      </c>
      <c r="N246" s="39">
        <f t="shared" si="142"/>
        <v>44926</v>
      </c>
      <c r="O246" t="s">
        <v>7</v>
      </c>
      <c r="P246" t="s">
        <v>8</v>
      </c>
      <c r="Q246" s="4">
        <v>2.5000000000000001E-2</v>
      </c>
      <c r="R246" s="1">
        <v>44833</v>
      </c>
      <c r="S246" s="1">
        <v>44836</v>
      </c>
      <c r="T246" s="1">
        <v>44928</v>
      </c>
      <c r="U246" s="1">
        <v>44928</v>
      </c>
      <c r="V246" s="5">
        <f t="shared" si="143"/>
        <v>5.4794520547945206E-3</v>
      </c>
      <c r="W246">
        <f t="shared" si="144"/>
        <v>2</v>
      </c>
      <c r="X246" s="6">
        <v>0</v>
      </c>
      <c r="Y246" s="6">
        <v>0</v>
      </c>
      <c r="Z246" s="6">
        <v>-3311.9479760444442</v>
      </c>
      <c r="AA246" s="6">
        <v>-3311.9479760444442</v>
      </c>
      <c r="AB246">
        <v>0</v>
      </c>
      <c r="AC246">
        <v>0</v>
      </c>
      <c r="AD246" s="7">
        <v>1117223.83</v>
      </c>
      <c r="AE246" s="13">
        <v>1.1599999999999999E-2</v>
      </c>
      <c r="AF246" s="8">
        <v>2.5000000000000001E-2</v>
      </c>
      <c r="AG246" s="6">
        <v>0</v>
      </c>
      <c r="AH246" s="6">
        <v>-7137.8189138888893</v>
      </c>
      <c r="AI246" s="9">
        <v>-10449.766889933333</v>
      </c>
      <c r="AJ246" t="s">
        <v>6</v>
      </c>
      <c r="AK246">
        <f t="shared" si="172"/>
        <v>1.1599999999999999</v>
      </c>
      <c r="AL246" s="8">
        <f t="shared" si="173"/>
        <v>2.1600000000000001E-2</v>
      </c>
      <c r="AM246" s="35">
        <f t="shared" si="174"/>
        <v>1.599999999999999E-3</v>
      </c>
      <c r="AN246" s="4">
        <f t="shared" si="175"/>
        <v>1.599999999999999E-3</v>
      </c>
      <c r="AO246" s="45">
        <f t="shared" si="176"/>
        <v>-285.27468755068497</v>
      </c>
      <c r="AP246" s="45">
        <f t="shared" si="145"/>
        <v>-224.05694344109591</v>
      </c>
      <c r="AQ246" s="45">
        <f t="shared" si="177"/>
        <v>-162.83919933150685</v>
      </c>
      <c r="AR246" s="31">
        <v>44908</v>
      </c>
      <c r="AS246" s="32">
        <v>2.0459999999999998</v>
      </c>
      <c r="AW246" s="10"/>
      <c r="BX246" s="1"/>
      <c r="CF246" s="11"/>
      <c r="CG246" s="11"/>
    </row>
    <row r="247" spans="1:85" ht="15" customHeight="1" x14ac:dyDescent="0.25">
      <c r="A247">
        <v>27555</v>
      </c>
      <c r="B247" t="s">
        <v>824</v>
      </c>
      <c r="C247" t="s">
        <v>825</v>
      </c>
      <c r="D247">
        <v>11948</v>
      </c>
      <c r="E247" t="s">
        <v>2</v>
      </c>
      <c r="F247" t="s">
        <v>3</v>
      </c>
      <c r="G247" t="s">
        <v>4</v>
      </c>
      <c r="H247" t="s">
        <v>826</v>
      </c>
      <c r="I247" s="1">
        <v>44785</v>
      </c>
      <c r="J247" s="1">
        <v>44789</v>
      </c>
      <c r="K247" s="1">
        <v>44973</v>
      </c>
      <c r="L247" s="1">
        <v>44973</v>
      </c>
      <c r="M247" s="2">
        <v>30000000</v>
      </c>
      <c r="N247" s="39">
        <f t="shared" si="142"/>
        <v>44926</v>
      </c>
      <c r="O247" t="s">
        <v>174</v>
      </c>
      <c r="P247" t="s">
        <v>8</v>
      </c>
      <c r="Q247" s="4">
        <v>1.9E-2</v>
      </c>
      <c r="R247" s="1">
        <v>44785</v>
      </c>
      <c r="S247" s="1">
        <v>44789</v>
      </c>
      <c r="T247" s="1">
        <v>44973</v>
      </c>
      <c r="U247" s="1">
        <v>44973</v>
      </c>
      <c r="V247" s="5">
        <f t="shared" si="143"/>
        <v>0.12876712328767123</v>
      </c>
      <c r="W247">
        <f t="shared" si="144"/>
        <v>47</v>
      </c>
      <c r="X247" s="6">
        <v>0</v>
      </c>
      <c r="Y247" s="6">
        <v>0</v>
      </c>
      <c r="Z247" s="6">
        <v>-117453.33333333333</v>
      </c>
      <c r="AA247" s="6">
        <v>-117453.33333333333</v>
      </c>
      <c r="AB247">
        <v>0</v>
      </c>
      <c r="AC247">
        <v>0</v>
      </c>
      <c r="AD247" s="7">
        <v>30000000</v>
      </c>
      <c r="AE247" s="13">
        <v>7.6600000000000001E-3</v>
      </c>
      <c r="AF247" s="8">
        <v>1.9E-2</v>
      </c>
      <c r="AG247" s="6">
        <v>0</v>
      </c>
      <c r="AH247" s="6">
        <v>-291333.33333333331</v>
      </c>
      <c r="AI247" s="9">
        <v>-408786.66666666663</v>
      </c>
      <c r="AJ247" t="s">
        <v>6</v>
      </c>
      <c r="AK247">
        <f t="shared" si="172"/>
        <v>0.33300000000000002</v>
      </c>
      <c r="AL247" s="8">
        <f t="shared" si="173"/>
        <v>1.333E-2</v>
      </c>
      <c r="AM247" s="35">
        <f t="shared" si="174"/>
        <v>-6.6700000000000006E-3</v>
      </c>
      <c r="AN247" s="4">
        <f t="shared" si="175"/>
        <v>-6.6700000000000006E-3</v>
      </c>
      <c r="AO247" s="45">
        <f t="shared" si="176"/>
        <v>-124891.23287671231</v>
      </c>
      <c r="AP247" s="45">
        <f t="shared" si="145"/>
        <v>-102987.94520547945</v>
      </c>
      <c r="AQ247" s="45">
        <f t="shared" si="177"/>
        <v>-47630.958904109582</v>
      </c>
      <c r="AR247" s="31">
        <v>44909</v>
      </c>
      <c r="AS247" s="32">
        <v>2.081</v>
      </c>
      <c r="AW247" s="10"/>
      <c r="BX247" s="1"/>
      <c r="CF247" s="11"/>
      <c r="CG247" s="11"/>
    </row>
    <row r="248" spans="1:85" ht="15" customHeight="1" x14ac:dyDescent="0.25">
      <c r="A248">
        <v>27571</v>
      </c>
      <c r="B248" t="s">
        <v>1504</v>
      </c>
      <c r="C248" t="s">
        <v>1505</v>
      </c>
      <c r="D248">
        <v>11952</v>
      </c>
      <c r="E248" t="s">
        <v>2</v>
      </c>
      <c r="F248" t="s">
        <v>3</v>
      </c>
      <c r="G248" t="s">
        <v>4</v>
      </c>
      <c r="H248" t="s">
        <v>477</v>
      </c>
      <c r="I248" s="1">
        <v>44923</v>
      </c>
      <c r="J248" s="1">
        <v>44925</v>
      </c>
      <c r="K248" s="1">
        <v>45016</v>
      </c>
      <c r="L248" s="1">
        <v>45016</v>
      </c>
      <c r="M248" s="2">
        <v>6120000</v>
      </c>
      <c r="N248" s="39">
        <f t="shared" si="142"/>
        <v>44926</v>
      </c>
      <c r="O248" t="s">
        <v>7</v>
      </c>
      <c r="P248" t="s">
        <v>8</v>
      </c>
      <c r="Q248" s="4">
        <v>1.2999999999999999E-2</v>
      </c>
      <c r="R248" s="1">
        <v>44923</v>
      </c>
      <c r="S248" s="1">
        <v>44925</v>
      </c>
      <c r="T248" s="1">
        <v>45016</v>
      </c>
      <c r="U248" s="1">
        <v>45016</v>
      </c>
      <c r="V248" s="5">
        <f t="shared" si="143"/>
        <v>0.24657534246575341</v>
      </c>
      <c r="W248">
        <f t="shared" si="144"/>
        <v>90</v>
      </c>
      <c r="X248" s="6">
        <v>0</v>
      </c>
      <c r="Y248" s="6">
        <v>0</v>
      </c>
      <c r="Z248" s="6">
        <v>-34064.939999999995</v>
      </c>
      <c r="AA248" s="6">
        <v>-34064.939999999995</v>
      </c>
      <c r="AB248">
        <v>0</v>
      </c>
      <c r="AC248">
        <v>0</v>
      </c>
      <c r="AD248" s="7">
        <v>6120000</v>
      </c>
      <c r="AE248" s="13">
        <v>2.2019999999999998E-2</v>
      </c>
      <c r="AF248" s="8">
        <v>1.2999999999999999E-2</v>
      </c>
      <c r="AG248" s="6">
        <v>0</v>
      </c>
      <c r="AH248" s="6">
        <v>-20111</v>
      </c>
      <c r="AI248" s="9">
        <v>-54175.939999999995</v>
      </c>
      <c r="AJ248" t="s">
        <v>6</v>
      </c>
      <c r="AK248">
        <f t="shared" si="172"/>
        <v>2.202</v>
      </c>
      <c r="AL248" s="8">
        <f t="shared" si="173"/>
        <v>3.202E-2</v>
      </c>
      <c r="AM248" s="35">
        <f t="shared" si="174"/>
        <v>1.2019999999999998E-2</v>
      </c>
      <c r="AN248" s="4">
        <f t="shared" si="175"/>
        <v>1.2019999999999998E-2</v>
      </c>
      <c r="AO248" s="45">
        <f t="shared" si="176"/>
        <v>-67937.030136986286</v>
      </c>
      <c r="AP248" s="45">
        <f t="shared" si="145"/>
        <v>-52846.619178082183</v>
      </c>
      <c r="AQ248" s="45">
        <f t="shared" si="177"/>
        <v>-37756.208219178079</v>
      </c>
      <c r="AR248" s="31">
        <v>44910</v>
      </c>
      <c r="AS248" s="32">
        <v>2.0619999999999998</v>
      </c>
      <c r="AW248" s="10"/>
      <c r="BX248" s="1"/>
      <c r="CF248" s="11"/>
      <c r="CG248" s="11"/>
    </row>
    <row r="249" spans="1:85" ht="15" customHeight="1" x14ac:dyDescent="0.25">
      <c r="A249">
        <v>27862</v>
      </c>
      <c r="B249" t="s">
        <v>827</v>
      </c>
      <c r="C249" t="s">
        <v>828</v>
      </c>
      <c r="D249">
        <v>11954</v>
      </c>
      <c r="E249" t="s">
        <v>127</v>
      </c>
      <c r="F249" t="s">
        <v>3</v>
      </c>
      <c r="G249" t="s">
        <v>4</v>
      </c>
      <c r="H249" t="s">
        <v>829</v>
      </c>
      <c r="I249" s="1"/>
      <c r="J249" s="1">
        <v>44925</v>
      </c>
      <c r="K249" s="1">
        <v>45016</v>
      </c>
      <c r="L249" s="1">
        <v>45016</v>
      </c>
      <c r="M249" s="2">
        <v>20000000</v>
      </c>
      <c r="N249" s="39">
        <f t="shared" si="142"/>
        <v>44926</v>
      </c>
      <c r="O249">
        <v>2.1999999999999999E-2</v>
      </c>
      <c r="P249" t="s">
        <v>8</v>
      </c>
      <c r="Q249" s="4"/>
      <c r="R249" s="1">
        <v>45016</v>
      </c>
      <c r="S249" s="1">
        <v>44925</v>
      </c>
      <c r="T249" s="1">
        <v>45016</v>
      </c>
      <c r="U249" s="1">
        <v>45016</v>
      </c>
      <c r="V249" s="5">
        <f t="shared" si="143"/>
        <v>0.24657534246575341</v>
      </c>
      <c r="W249">
        <f t="shared" si="144"/>
        <v>90</v>
      </c>
      <c r="X249" s="6">
        <v>0</v>
      </c>
      <c r="Y249" s="6">
        <v>0</v>
      </c>
      <c r="Z249" s="6">
        <v>-111222.22222222222</v>
      </c>
      <c r="AA249" s="6">
        <v>-111222.22222222222</v>
      </c>
      <c r="AB249">
        <v>0</v>
      </c>
      <c r="AC249">
        <v>0</v>
      </c>
      <c r="AD249" s="7">
        <v>20000000</v>
      </c>
      <c r="AE249" s="13">
        <v>2.1999999999999999E-2</v>
      </c>
      <c r="AF249" s="8">
        <v>0</v>
      </c>
      <c r="AG249" s="6">
        <v>0</v>
      </c>
      <c r="AH249" s="6">
        <v>0</v>
      </c>
      <c r="AI249" s="9">
        <v>-111222.22222222222</v>
      </c>
      <c r="AJ249" t="s">
        <v>6</v>
      </c>
      <c r="AO249" s="9">
        <f t="shared" ref="AO249:AO251" si="178">AP249</f>
        <v>-108493.1506849315</v>
      </c>
      <c r="AP249" s="2">
        <f t="shared" si="145"/>
        <v>-108493.1506849315</v>
      </c>
      <c r="AQ249" s="9">
        <f t="shared" ref="AQ249:AQ251" si="179">AP249</f>
        <v>-108493.1506849315</v>
      </c>
      <c r="AR249" s="31">
        <v>44911</v>
      </c>
      <c r="AS249" s="32">
        <v>2.0470000000000002</v>
      </c>
      <c r="AW249" s="10"/>
      <c r="BX249" s="1"/>
      <c r="CF249" s="11"/>
      <c r="CG249" s="11"/>
    </row>
    <row r="250" spans="1:85" ht="15" customHeight="1" x14ac:dyDescent="0.25">
      <c r="A250">
        <v>27600</v>
      </c>
      <c r="B250" t="s">
        <v>830</v>
      </c>
      <c r="C250" t="s">
        <v>831</v>
      </c>
      <c r="D250">
        <v>11955</v>
      </c>
      <c r="E250" t="s">
        <v>127</v>
      </c>
      <c r="F250" t="s">
        <v>3</v>
      </c>
      <c r="G250" t="s">
        <v>4</v>
      </c>
      <c r="H250" t="s">
        <v>327</v>
      </c>
      <c r="I250" s="1"/>
      <c r="J250" s="1">
        <v>44564</v>
      </c>
      <c r="K250" s="1">
        <v>44928</v>
      </c>
      <c r="L250" s="1">
        <v>44928</v>
      </c>
      <c r="M250" s="2">
        <v>500000000</v>
      </c>
      <c r="N250" s="39">
        <f t="shared" si="142"/>
        <v>44926</v>
      </c>
      <c r="O250">
        <v>0.02</v>
      </c>
      <c r="P250" t="s">
        <v>223</v>
      </c>
      <c r="Q250" s="4"/>
      <c r="R250" s="1">
        <v>44928</v>
      </c>
      <c r="S250" s="1">
        <v>44564</v>
      </c>
      <c r="T250" s="1">
        <v>44928</v>
      </c>
      <c r="U250" s="1">
        <v>44928</v>
      </c>
      <c r="V250" s="5">
        <f t="shared" si="143"/>
        <v>5.4794520547945206E-3</v>
      </c>
      <c r="W250">
        <f t="shared" si="144"/>
        <v>2</v>
      </c>
      <c r="X250" s="6">
        <v>0</v>
      </c>
      <c r="Y250" s="6">
        <v>0</v>
      </c>
      <c r="Z250" s="6">
        <v>-9972602.7397260275</v>
      </c>
      <c r="AA250" s="6">
        <v>-9972602.7397260275</v>
      </c>
      <c r="AB250">
        <v>0</v>
      </c>
      <c r="AC250">
        <v>0</v>
      </c>
      <c r="AD250" s="7">
        <v>500000000</v>
      </c>
      <c r="AE250" s="13">
        <v>0.02</v>
      </c>
      <c r="AF250" s="8">
        <v>0</v>
      </c>
      <c r="AG250" s="6">
        <v>0</v>
      </c>
      <c r="AH250" s="6">
        <v>0</v>
      </c>
      <c r="AI250" s="9">
        <v>-9972602.7397260275</v>
      </c>
      <c r="AJ250" t="s">
        <v>6</v>
      </c>
      <c r="AO250" s="9">
        <f t="shared" si="178"/>
        <v>-54794.520547945205</v>
      </c>
      <c r="AP250" s="2">
        <f t="shared" si="145"/>
        <v>-54794.520547945205</v>
      </c>
      <c r="AQ250" s="9">
        <f t="shared" si="179"/>
        <v>-54794.520547945205</v>
      </c>
      <c r="AR250" s="31">
        <v>44914</v>
      </c>
      <c r="AS250" s="32">
        <v>2.0630000000000002</v>
      </c>
      <c r="AW250" s="10"/>
      <c r="BX250" s="1"/>
      <c r="CF250" s="11"/>
      <c r="CG250" s="11"/>
    </row>
    <row r="251" spans="1:85" ht="15" customHeight="1" x14ac:dyDescent="0.25">
      <c r="A251">
        <v>27601</v>
      </c>
      <c r="B251" t="s">
        <v>830</v>
      </c>
      <c r="C251" t="s">
        <v>831</v>
      </c>
      <c r="D251">
        <v>11955</v>
      </c>
      <c r="E251" t="s">
        <v>127</v>
      </c>
      <c r="F251" t="s">
        <v>3</v>
      </c>
      <c r="G251" t="s">
        <v>4</v>
      </c>
      <c r="H251" t="s">
        <v>327</v>
      </c>
      <c r="I251" s="1"/>
      <c r="J251" s="1">
        <v>44652</v>
      </c>
      <c r="K251" s="1">
        <v>45017</v>
      </c>
      <c r="L251" s="1">
        <v>45017</v>
      </c>
      <c r="M251" s="2">
        <v>500000000</v>
      </c>
      <c r="N251" s="39">
        <f t="shared" si="142"/>
        <v>44926</v>
      </c>
      <c r="O251">
        <v>0.02</v>
      </c>
      <c r="P251" t="s">
        <v>223</v>
      </c>
      <c r="Q251" s="4"/>
      <c r="R251" s="1">
        <v>45017</v>
      </c>
      <c r="S251" s="1">
        <v>44652</v>
      </c>
      <c r="T251" s="1">
        <v>45017</v>
      </c>
      <c r="U251" s="1">
        <v>45017</v>
      </c>
      <c r="V251" s="5">
        <f t="shared" si="143"/>
        <v>0.24931506849315069</v>
      </c>
      <c r="W251">
        <f t="shared" si="144"/>
        <v>91</v>
      </c>
      <c r="X251" s="6">
        <v>0</v>
      </c>
      <c r="Y251" s="6">
        <v>0</v>
      </c>
      <c r="Z251" s="6">
        <v>-10000000</v>
      </c>
      <c r="AA251" s="6">
        <v>-10000000</v>
      </c>
      <c r="AB251">
        <v>0</v>
      </c>
      <c r="AC251">
        <v>0</v>
      </c>
      <c r="AD251" s="7">
        <v>500000000</v>
      </c>
      <c r="AE251" s="13">
        <v>0.02</v>
      </c>
      <c r="AF251" s="8">
        <v>0</v>
      </c>
      <c r="AG251" s="6">
        <v>0</v>
      </c>
      <c r="AH251" s="6">
        <v>0</v>
      </c>
      <c r="AI251" s="9">
        <v>-10000000</v>
      </c>
      <c r="AJ251" t="s">
        <v>6</v>
      </c>
      <c r="AO251" s="9">
        <f t="shared" si="178"/>
        <v>-2493150.6849315069</v>
      </c>
      <c r="AP251" s="2">
        <f t="shared" si="145"/>
        <v>-2493150.6849315069</v>
      </c>
      <c r="AQ251" s="9">
        <f t="shared" si="179"/>
        <v>-2493150.6849315069</v>
      </c>
      <c r="AR251" s="31">
        <v>44915</v>
      </c>
      <c r="AS251" s="32">
        <v>2.081</v>
      </c>
      <c r="AW251" s="10"/>
      <c r="BX251" s="1"/>
      <c r="CF251" s="11"/>
      <c r="CG251" s="11"/>
    </row>
    <row r="252" spans="1:85" ht="15" customHeight="1" x14ac:dyDescent="0.25">
      <c r="A252">
        <v>26972</v>
      </c>
      <c r="B252" t="s">
        <v>832</v>
      </c>
      <c r="C252" t="s">
        <v>833</v>
      </c>
      <c r="D252">
        <v>11956</v>
      </c>
      <c r="E252" t="s">
        <v>2</v>
      </c>
      <c r="F252" t="s">
        <v>3</v>
      </c>
      <c r="G252" t="s">
        <v>4</v>
      </c>
      <c r="H252" t="s">
        <v>642</v>
      </c>
      <c r="I252" s="1">
        <v>44923</v>
      </c>
      <c r="J252" s="1">
        <v>44925</v>
      </c>
      <c r="K252" s="1">
        <v>45016</v>
      </c>
      <c r="L252" s="1">
        <v>45016</v>
      </c>
      <c r="M252" s="2">
        <v>2479500</v>
      </c>
      <c r="N252" s="39">
        <f t="shared" si="142"/>
        <v>44926</v>
      </c>
      <c r="O252" t="s">
        <v>7</v>
      </c>
      <c r="P252" t="s">
        <v>8</v>
      </c>
      <c r="Q252" s="4">
        <v>1.4999999999999999E-2</v>
      </c>
      <c r="R252" s="1">
        <v>44923</v>
      </c>
      <c r="S252" s="1">
        <v>44925</v>
      </c>
      <c r="T252" s="1">
        <v>45016</v>
      </c>
      <c r="U252" s="1">
        <v>45016</v>
      </c>
      <c r="V252" s="5">
        <f t="shared" si="143"/>
        <v>0.24657534246575341</v>
      </c>
      <c r="W252">
        <f t="shared" si="144"/>
        <v>90</v>
      </c>
      <c r="X252" s="6">
        <v>0</v>
      </c>
      <c r="Y252" s="6">
        <v>0</v>
      </c>
      <c r="Z252" s="6">
        <v>-13801.310249999999</v>
      </c>
      <c r="AA252" s="6">
        <v>-13801.310249999999</v>
      </c>
      <c r="AB252">
        <v>0</v>
      </c>
      <c r="AC252">
        <v>0</v>
      </c>
      <c r="AD252" s="7">
        <v>2479500</v>
      </c>
      <c r="AE252" s="13">
        <v>2.2019999999999998E-2</v>
      </c>
      <c r="AF252" s="8">
        <v>1.4999999999999999E-2</v>
      </c>
      <c r="AG252" s="6">
        <v>0</v>
      </c>
      <c r="AH252" s="6">
        <v>-9401.4375</v>
      </c>
      <c r="AI252" s="9">
        <v>-23202.747749999999</v>
      </c>
      <c r="AJ252" t="s">
        <v>6</v>
      </c>
      <c r="AK252">
        <f t="shared" ref="AK252:AK253" si="180">VLOOKUP(I252,$AR$2:$AS$603,2,FALSE)</f>
        <v>2.202</v>
      </c>
      <c r="AL252" s="8">
        <f t="shared" ref="AL252:AL253" si="181">AK252/100+$AT$1</f>
        <v>3.202E-2</v>
      </c>
      <c r="AM252" s="35">
        <f t="shared" ref="AM252:AM253" si="182">AK252/100-$AT$1</f>
        <v>1.2019999999999998E-2</v>
      </c>
      <c r="AN252" s="4">
        <f t="shared" ref="AN252:AN253" si="183">IF(AND(RIGHT(O252,3)="Max",AM252&lt;0%),0%,AM252)</f>
        <v>1.2019999999999998E-2</v>
      </c>
      <c r="AO252" s="45">
        <f t="shared" ref="AO252:AO253" si="184">-(((AL252+AF252)*AD252*V252))</f>
        <v>-28747.255068493148</v>
      </c>
      <c r="AP252" s="45">
        <f t="shared" si="145"/>
        <v>-22633.419452054794</v>
      </c>
      <c r="AQ252" s="45">
        <f t="shared" ref="AQ252:AQ253" si="185">-(((AN252+AF252)*AD252*V252))</f>
        <v>-16519.583835616431</v>
      </c>
      <c r="AR252" s="31">
        <v>44916</v>
      </c>
      <c r="AS252" s="32">
        <v>2.1019999999999999</v>
      </c>
      <c r="AW252" s="10"/>
      <c r="BX252" s="1"/>
      <c r="CF252" s="11"/>
      <c r="CG252" s="11"/>
    </row>
    <row r="253" spans="1:85" ht="15" customHeight="1" x14ac:dyDescent="0.25">
      <c r="A253">
        <v>27790</v>
      </c>
      <c r="B253" t="s">
        <v>834</v>
      </c>
      <c r="C253" t="s">
        <v>835</v>
      </c>
      <c r="D253">
        <v>11957</v>
      </c>
      <c r="E253" t="s">
        <v>2</v>
      </c>
      <c r="F253" t="s">
        <v>3</v>
      </c>
      <c r="G253" t="s">
        <v>4</v>
      </c>
      <c r="H253" t="s">
        <v>196</v>
      </c>
      <c r="I253" s="1">
        <v>44923</v>
      </c>
      <c r="J253" s="1">
        <v>44925</v>
      </c>
      <c r="K253" s="1">
        <v>45015</v>
      </c>
      <c r="L253" s="1">
        <v>45015</v>
      </c>
      <c r="M253" s="2">
        <v>4200000</v>
      </c>
      <c r="N253" s="39">
        <f t="shared" si="142"/>
        <v>44926</v>
      </c>
      <c r="O253" t="s">
        <v>7</v>
      </c>
      <c r="P253" t="s">
        <v>8</v>
      </c>
      <c r="Q253" s="4">
        <v>1.2500000000000001E-2</v>
      </c>
      <c r="R253" s="1">
        <v>44923</v>
      </c>
      <c r="S253" s="1">
        <v>44925</v>
      </c>
      <c r="T253" s="1">
        <v>45015</v>
      </c>
      <c r="U253" s="1">
        <v>45015</v>
      </c>
      <c r="V253" s="5">
        <f t="shared" si="143"/>
        <v>0.24383561643835616</v>
      </c>
      <c r="W253">
        <f t="shared" si="144"/>
        <v>89</v>
      </c>
      <c r="X253" s="6">
        <v>0</v>
      </c>
      <c r="Y253" s="6">
        <v>0</v>
      </c>
      <c r="Z253" s="6">
        <v>-23120.999999999996</v>
      </c>
      <c r="AA253" s="6">
        <v>-23120.999999999996</v>
      </c>
      <c r="AB253">
        <v>0</v>
      </c>
      <c r="AC253">
        <v>0</v>
      </c>
      <c r="AD253" s="7">
        <v>4200000</v>
      </c>
      <c r="AE253" s="13">
        <v>2.2019999999999998E-2</v>
      </c>
      <c r="AF253" s="8">
        <v>1.2500000000000001E-2</v>
      </c>
      <c r="AG253" s="6">
        <v>0</v>
      </c>
      <c r="AH253" s="6">
        <v>-13125</v>
      </c>
      <c r="AI253" s="9">
        <v>-36246</v>
      </c>
      <c r="AJ253" t="s">
        <v>6</v>
      </c>
      <c r="AK253">
        <f t="shared" si="180"/>
        <v>2.202</v>
      </c>
      <c r="AL253" s="8">
        <f t="shared" si="181"/>
        <v>3.202E-2</v>
      </c>
      <c r="AM253" s="35">
        <f t="shared" si="182"/>
        <v>1.2019999999999998E-2</v>
      </c>
      <c r="AN253" s="4">
        <f t="shared" si="183"/>
        <v>1.2019999999999998E-2</v>
      </c>
      <c r="AO253" s="45">
        <f t="shared" si="184"/>
        <v>-45593.358904109598</v>
      </c>
      <c r="AP253" s="45">
        <f t="shared" si="145"/>
        <v>-35352.263013698626</v>
      </c>
      <c r="AQ253" s="45">
        <f t="shared" si="185"/>
        <v>-25111.167123287672</v>
      </c>
      <c r="AR253" s="31">
        <v>44917</v>
      </c>
      <c r="AS253" s="32">
        <v>2.125</v>
      </c>
      <c r="AW253" s="10"/>
      <c r="BX253" s="1"/>
      <c r="CF253" s="11"/>
      <c r="CG253" s="11"/>
    </row>
    <row r="254" spans="1:85" ht="15" customHeight="1" x14ac:dyDescent="0.25">
      <c r="A254">
        <v>1814</v>
      </c>
      <c r="B254" t="s">
        <v>836</v>
      </c>
      <c r="C254" t="s">
        <v>837</v>
      </c>
      <c r="D254">
        <v>30025</v>
      </c>
      <c r="E254" t="s">
        <v>55</v>
      </c>
      <c r="F254" t="s">
        <v>3</v>
      </c>
      <c r="G254" t="s">
        <v>4</v>
      </c>
      <c r="H254" t="s">
        <v>108</v>
      </c>
      <c r="I254" s="1">
        <v>44834</v>
      </c>
      <c r="J254" s="1">
        <v>44834</v>
      </c>
      <c r="K254" s="1">
        <v>44928</v>
      </c>
      <c r="L254" s="1">
        <v>44928</v>
      </c>
      <c r="M254" s="2">
        <v>361791.45</v>
      </c>
      <c r="N254" s="39">
        <f t="shared" si="142"/>
        <v>44926</v>
      </c>
      <c r="O254">
        <v>0</v>
      </c>
      <c r="P254" t="s">
        <v>109</v>
      </c>
      <c r="Q254" s="4">
        <v>1.49E-2</v>
      </c>
      <c r="R254" s="1">
        <v>44834</v>
      </c>
      <c r="S254" s="1">
        <v>44834</v>
      </c>
      <c r="T254" s="1">
        <v>44928</v>
      </c>
      <c r="U254" s="1">
        <v>44928</v>
      </c>
      <c r="V254" s="5">
        <f t="shared" si="143"/>
        <v>5.4794520547945206E-3</v>
      </c>
      <c r="W254">
        <f t="shared" si="144"/>
        <v>2</v>
      </c>
      <c r="X254" s="6">
        <v>0</v>
      </c>
      <c r="Y254" s="6">
        <v>0</v>
      </c>
      <c r="Z254" s="6">
        <v>0</v>
      </c>
      <c r="AA254" s="6">
        <v>0</v>
      </c>
      <c r="AB254">
        <v>0</v>
      </c>
      <c r="AC254">
        <v>0</v>
      </c>
      <c r="AD254" s="7">
        <v>361791.45</v>
      </c>
      <c r="AE254" s="13">
        <v>0</v>
      </c>
      <c r="AF254" s="8">
        <v>1.49E-2</v>
      </c>
      <c r="AG254" s="6">
        <v>0</v>
      </c>
      <c r="AH254" s="6">
        <v>-1377.6214434999999</v>
      </c>
      <c r="AI254" s="9">
        <v>-1377.6214434999999</v>
      </c>
      <c r="AJ254" t="s">
        <v>6</v>
      </c>
      <c r="AO254"/>
      <c r="AP254" s="2">
        <f t="shared" si="145"/>
        <v>-29.538041671232879</v>
      </c>
      <c r="AQ254"/>
      <c r="AR254" s="31">
        <v>44918</v>
      </c>
      <c r="AS254" s="32">
        <v>2.141</v>
      </c>
      <c r="AW254" s="10"/>
      <c r="BX254" s="1"/>
      <c r="CF254" s="11"/>
      <c r="CG254" s="11"/>
    </row>
    <row r="255" spans="1:85" ht="15" customHeight="1" x14ac:dyDescent="0.25">
      <c r="A255">
        <v>4599</v>
      </c>
      <c r="B255" t="s">
        <v>1506</v>
      </c>
      <c r="C255" t="s">
        <v>1507</v>
      </c>
      <c r="D255">
        <v>30177</v>
      </c>
      <c r="E255" t="s">
        <v>127</v>
      </c>
      <c r="F255" t="s">
        <v>3</v>
      </c>
      <c r="G255" t="s">
        <v>4</v>
      </c>
      <c r="H255" t="s">
        <v>56</v>
      </c>
      <c r="I255" s="1"/>
      <c r="J255" s="1">
        <v>44926</v>
      </c>
      <c r="K255" s="1">
        <v>44941</v>
      </c>
      <c r="L255" s="1">
        <v>44941</v>
      </c>
      <c r="M255" s="2">
        <v>4306326.97</v>
      </c>
      <c r="N255" s="39">
        <f t="shared" si="142"/>
        <v>44926</v>
      </c>
      <c r="O255">
        <v>0</v>
      </c>
      <c r="P255" t="s">
        <v>8</v>
      </c>
      <c r="Q255" s="4"/>
      <c r="R255" s="1">
        <v>44941</v>
      </c>
      <c r="S255" s="1">
        <v>44926</v>
      </c>
      <c r="T255" s="1">
        <v>44941</v>
      </c>
      <c r="U255" s="1">
        <v>44941</v>
      </c>
      <c r="V255" s="5">
        <f t="shared" si="143"/>
        <v>4.1095890410958902E-2</v>
      </c>
      <c r="W255">
        <f t="shared" si="144"/>
        <v>15</v>
      </c>
      <c r="X255" s="6">
        <v>0</v>
      </c>
      <c r="Y255" s="6">
        <v>0</v>
      </c>
      <c r="Z255" s="6">
        <v>0</v>
      </c>
      <c r="AA255" s="6">
        <v>0</v>
      </c>
      <c r="AB255">
        <v>0</v>
      </c>
      <c r="AC255">
        <v>0</v>
      </c>
      <c r="AD255" s="7">
        <v>4306326.97</v>
      </c>
      <c r="AE255" s="13">
        <v>0</v>
      </c>
      <c r="AF255" s="8">
        <v>0</v>
      </c>
      <c r="AG255" s="6">
        <v>0</v>
      </c>
      <c r="AH255" s="6">
        <v>0</v>
      </c>
      <c r="AI255" s="9">
        <v>0</v>
      </c>
      <c r="AJ255" t="s">
        <v>6</v>
      </c>
      <c r="AO255" s="9">
        <f t="shared" ref="AO255:AO256" si="186">AP255</f>
        <v>0</v>
      </c>
      <c r="AP255" s="2">
        <f t="shared" si="145"/>
        <v>0</v>
      </c>
      <c r="AQ255" s="9">
        <f t="shared" ref="AQ255:AQ256" si="187">AP255</f>
        <v>0</v>
      </c>
      <c r="AR255" s="31">
        <v>44922</v>
      </c>
      <c r="AS255" s="32">
        <v>2.1280000000000001</v>
      </c>
      <c r="AW255" s="10"/>
      <c r="BX255" s="1"/>
      <c r="CF255" s="11"/>
      <c r="CG255" s="11"/>
    </row>
    <row r="256" spans="1:85" ht="15" customHeight="1" x14ac:dyDescent="0.25">
      <c r="A256">
        <v>5101</v>
      </c>
      <c r="B256" t="s">
        <v>1508</v>
      </c>
      <c r="C256" t="s">
        <v>1509</v>
      </c>
      <c r="D256">
        <v>30203</v>
      </c>
      <c r="E256" t="s">
        <v>127</v>
      </c>
      <c r="F256" t="s">
        <v>3</v>
      </c>
      <c r="G256" t="s">
        <v>4</v>
      </c>
      <c r="H256" t="s">
        <v>95</v>
      </c>
      <c r="I256" s="1"/>
      <c r="J256" s="1">
        <v>44926</v>
      </c>
      <c r="K256" s="1">
        <v>44941</v>
      </c>
      <c r="L256" s="1">
        <v>44941</v>
      </c>
      <c r="M256" s="2">
        <v>10226023.630000001</v>
      </c>
      <c r="N256" s="39">
        <f t="shared" si="142"/>
        <v>44926</v>
      </c>
      <c r="O256">
        <v>0</v>
      </c>
      <c r="P256" t="s">
        <v>8</v>
      </c>
      <c r="Q256" s="4"/>
      <c r="R256" s="1">
        <v>44941</v>
      </c>
      <c r="S256" s="1">
        <v>44926</v>
      </c>
      <c r="T256" s="1">
        <v>44941</v>
      </c>
      <c r="U256" s="1">
        <v>44941</v>
      </c>
      <c r="V256" s="5">
        <f t="shared" si="143"/>
        <v>4.1095890410958902E-2</v>
      </c>
      <c r="W256">
        <f t="shared" si="144"/>
        <v>15</v>
      </c>
      <c r="X256" s="6">
        <v>0</v>
      </c>
      <c r="Y256" s="6">
        <v>0</v>
      </c>
      <c r="Z256" s="6">
        <v>0</v>
      </c>
      <c r="AA256" s="6">
        <v>0</v>
      </c>
      <c r="AB256">
        <v>0</v>
      </c>
      <c r="AC256">
        <v>0</v>
      </c>
      <c r="AD256" s="7">
        <v>10226023.630000001</v>
      </c>
      <c r="AE256" s="13">
        <v>0</v>
      </c>
      <c r="AF256" s="8">
        <v>0</v>
      </c>
      <c r="AG256" s="6">
        <v>0</v>
      </c>
      <c r="AH256" s="6">
        <v>0</v>
      </c>
      <c r="AI256" s="9">
        <v>0</v>
      </c>
      <c r="AJ256" t="s">
        <v>6</v>
      </c>
      <c r="AO256" s="9">
        <f t="shared" si="186"/>
        <v>0</v>
      </c>
      <c r="AP256" s="2">
        <f t="shared" si="145"/>
        <v>0</v>
      </c>
      <c r="AQ256" s="9">
        <f t="shared" si="187"/>
        <v>0</v>
      </c>
      <c r="AR256" s="31">
        <v>44923</v>
      </c>
      <c r="AS256" s="32">
        <v>2.202</v>
      </c>
      <c r="AW256" s="10"/>
      <c r="BX256" s="1"/>
      <c r="CF256" s="11"/>
      <c r="CG256" s="11"/>
    </row>
    <row r="257" spans="1:85" ht="15" customHeight="1" x14ac:dyDescent="0.25">
      <c r="A257">
        <v>7173</v>
      </c>
      <c r="B257" t="s">
        <v>1510</v>
      </c>
      <c r="C257" t="s">
        <v>1511</v>
      </c>
      <c r="D257">
        <v>30319</v>
      </c>
      <c r="E257" t="s">
        <v>2</v>
      </c>
      <c r="F257" t="s">
        <v>3</v>
      </c>
      <c r="G257" t="s">
        <v>4</v>
      </c>
      <c r="H257" t="s">
        <v>266</v>
      </c>
      <c r="I257" s="1">
        <v>44760</v>
      </c>
      <c r="J257" s="1">
        <v>44762</v>
      </c>
      <c r="K257" s="1">
        <v>44946</v>
      </c>
      <c r="L257" s="1">
        <v>44946</v>
      </c>
      <c r="M257" s="2">
        <v>5000000</v>
      </c>
      <c r="N257" s="39">
        <f t="shared" si="142"/>
        <v>44926</v>
      </c>
      <c r="O257" t="s">
        <v>174</v>
      </c>
      <c r="P257" t="s">
        <v>8</v>
      </c>
      <c r="Q257" s="4">
        <v>1.7500000000000002E-2</v>
      </c>
      <c r="R257" s="1">
        <v>44760</v>
      </c>
      <c r="S257" s="1">
        <v>44762</v>
      </c>
      <c r="T257" s="1">
        <v>44946</v>
      </c>
      <c r="U257" s="1">
        <v>44946</v>
      </c>
      <c r="V257" s="5">
        <f t="shared" si="143"/>
        <v>5.4794520547945202E-2</v>
      </c>
      <c r="W257">
        <f t="shared" si="144"/>
        <v>20</v>
      </c>
      <c r="X257" s="6">
        <v>0</v>
      </c>
      <c r="Y257" s="6">
        <v>0</v>
      </c>
      <c r="Z257" s="6">
        <v>-12854.444444444443</v>
      </c>
      <c r="AA257" s="6">
        <v>-12854.444444444443</v>
      </c>
      <c r="AB257">
        <v>0</v>
      </c>
      <c r="AC257">
        <v>0</v>
      </c>
      <c r="AD257" s="7">
        <v>5000000</v>
      </c>
      <c r="AE257" s="13">
        <v>5.0299999999999997E-3</v>
      </c>
      <c r="AF257" s="8">
        <v>1.7500000000000002E-2</v>
      </c>
      <c r="AG257" s="6">
        <v>0</v>
      </c>
      <c r="AH257" s="6">
        <v>-44722.222222222226</v>
      </c>
      <c r="AI257" s="9">
        <v>-57576.666666666672</v>
      </c>
      <c r="AJ257" t="s">
        <v>6</v>
      </c>
      <c r="AK257">
        <f t="shared" ref="AK257:AK258" si="188">VLOOKUP(I257,$AR$2:$AS$603,2,FALSE)</f>
        <v>4.7E-2</v>
      </c>
      <c r="AL257" s="8">
        <f t="shared" ref="AL257:AL258" si="189">AK257/100+$AT$1</f>
        <v>1.047E-2</v>
      </c>
      <c r="AM257" s="35">
        <f t="shared" ref="AM257:AM258" si="190">AK257/100-$AT$1</f>
        <v>-9.5300000000000003E-3</v>
      </c>
      <c r="AN257" s="4">
        <f t="shared" ref="AN257:AN258" si="191">IF(AND(RIGHT(O257,3)="Max",AM257&lt;0%),0%,AM257)</f>
        <v>-9.5300000000000003E-3</v>
      </c>
      <c r="AO257" s="45">
        <f t="shared" ref="AO257:AO258" si="192">-(((AL257+AF257)*AD257*V257))</f>
        <v>-7663.0136986301368</v>
      </c>
      <c r="AP257" s="45">
        <f t="shared" si="145"/>
        <v>-6172.6027397260268</v>
      </c>
      <c r="AQ257" s="45">
        <f t="shared" ref="AQ257:AQ258" si="193">-(((AN257+AF257)*AD257*V257))</f>
        <v>-2183.5616438356169</v>
      </c>
      <c r="AR257" s="31">
        <v>44924</v>
      </c>
      <c r="AS257" s="32">
        <v>2.1840000000000002</v>
      </c>
      <c r="AW257" s="10"/>
      <c r="BX257" s="1"/>
      <c r="CF257" s="11"/>
      <c r="CG257" s="11"/>
    </row>
    <row r="258" spans="1:85" ht="15" customHeight="1" x14ac:dyDescent="0.25">
      <c r="A258">
        <v>7174</v>
      </c>
      <c r="B258" t="s">
        <v>1512</v>
      </c>
      <c r="C258" t="s">
        <v>1513</v>
      </c>
      <c r="D258">
        <v>30320</v>
      </c>
      <c r="E258" t="s">
        <v>2</v>
      </c>
      <c r="F258" t="s">
        <v>3</v>
      </c>
      <c r="G258" t="s">
        <v>4</v>
      </c>
      <c r="H258" t="s">
        <v>266</v>
      </c>
      <c r="I258" s="1">
        <v>44853</v>
      </c>
      <c r="J258" s="1">
        <v>44855</v>
      </c>
      <c r="K258" s="1">
        <v>45037</v>
      </c>
      <c r="L258" s="1">
        <v>45037</v>
      </c>
      <c r="M258" s="2">
        <v>5000000</v>
      </c>
      <c r="N258" s="39">
        <f t="shared" si="142"/>
        <v>44926</v>
      </c>
      <c r="O258" t="s">
        <v>33</v>
      </c>
      <c r="P258" t="s">
        <v>8</v>
      </c>
      <c r="Q258" s="4">
        <v>1.7500000000000002E-2</v>
      </c>
      <c r="R258" s="1">
        <v>44853</v>
      </c>
      <c r="S258" s="1">
        <v>44855</v>
      </c>
      <c r="T258" s="1">
        <v>45037</v>
      </c>
      <c r="U258" s="1">
        <v>45037</v>
      </c>
      <c r="V258" s="5">
        <f t="shared" si="143"/>
        <v>0.30410958904109592</v>
      </c>
      <c r="W258">
        <f t="shared" si="144"/>
        <v>111</v>
      </c>
      <c r="X258" s="6">
        <v>0</v>
      </c>
      <c r="Y258" s="6">
        <v>0</v>
      </c>
      <c r="Z258" s="6">
        <v>-51996.388888888876</v>
      </c>
      <c r="AA258" s="6">
        <v>-51996.388888888876</v>
      </c>
      <c r="AB258">
        <v>0</v>
      </c>
      <c r="AC258">
        <v>0</v>
      </c>
      <c r="AD258" s="7">
        <v>5000000</v>
      </c>
      <c r="AE258" s="13">
        <v>2.0569999999999998E-2</v>
      </c>
      <c r="AF258" s="8">
        <v>1.7500000000000002E-2</v>
      </c>
      <c r="AG258" s="6">
        <v>0</v>
      </c>
      <c r="AH258" s="6">
        <v>-44236.111111111117</v>
      </c>
      <c r="AI258" s="9">
        <v>-96232.5</v>
      </c>
      <c r="AJ258" t="s">
        <v>6</v>
      </c>
      <c r="AK258">
        <f t="shared" si="188"/>
        <v>1.462</v>
      </c>
      <c r="AL258" s="8">
        <f t="shared" si="189"/>
        <v>2.462E-2</v>
      </c>
      <c r="AM258" s="35">
        <f t="shared" si="190"/>
        <v>4.6199999999999991E-3</v>
      </c>
      <c r="AN258" s="4">
        <f t="shared" si="191"/>
        <v>4.6199999999999991E-3</v>
      </c>
      <c r="AO258" s="45">
        <f t="shared" si="192"/>
        <v>-64045.479452054809</v>
      </c>
      <c r="AP258" s="45">
        <f t="shared" si="145"/>
        <v>-57887.260273972606</v>
      </c>
      <c r="AQ258" s="45">
        <f t="shared" si="193"/>
        <v>-33634.520547945205</v>
      </c>
      <c r="AR258" s="31">
        <v>44925</v>
      </c>
      <c r="AS258" s="32">
        <v>2.1320000000000001</v>
      </c>
      <c r="AW258" s="10"/>
      <c r="BX258" s="1"/>
      <c r="CF258" s="11"/>
      <c r="CG258" s="11"/>
    </row>
    <row r="259" spans="1:85" ht="15" customHeight="1" x14ac:dyDescent="0.25">
      <c r="A259">
        <v>8197</v>
      </c>
      <c r="B259" t="s">
        <v>840</v>
      </c>
      <c r="C259" t="s">
        <v>841</v>
      </c>
      <c r="D259">
        <v>30324</v>
      </c>
      <c r="E259" t="s">
        <v>127</v>
      </c>
      <c r="F259" t="s">
        <v>3</v>
      </c>
      <c r="G259" t="s">
        <v>4</v>
      </c>
      <c r="H259" t="s">
        <v>362</v>
      </c>
      <c r="I259" s="1"/>
      <c r="J259" s="1">
        <v>44896</v>
      </c>
      <c r="K259" s="1">
        <v>44927</v>
      </c>
      <c r="L259" s="1">
        <v>44927</v>
      </c>
      <c r="M259" s="2">
        <v>516834.36</v>
      </c>
      <c r="N259" s="39">
        <f t="shared" ref="N259:N322" si="194">$B$1</f>
        <v>44926</v>
      </c>
      <c r="O259">
        <v>2.35E-2</v>
      </c>
      <c r="P259" t="s">
        <v>109</v>
      </c>
      <c r="Q259" s="4"/>
      <c r="R259" s="1">
        <v>44927</v>
      </c>
      <c r="S259" s="1">
        <v>44896</v>
      </c>
      <c r="T259" s="1">
        <v>44927</v>
      </c>
      <c r="U259" s="1">
        <v>44927</v>
      </c>
      <c r="V259" s="5">
        <f t="shared" ref="V259:V322" si="195">W259/365</f>
        <v>2.7397260273972603E-3</v>
      </c>
      <c r="W259">
        <f t="shared" ref="W259:W322" si="196">L259-N259</f>
        <v>1</v>
      </c>
      <c r="X259" s="6">
        <v>0</v>
      </c>
      <c r="Y259" s="6">
        <v>0</v>
      </c>
      <c r="Z259" s="6">
        <v>-1012.1339549999999</v>
      </c>
      <c r="AA259" s="6">
        <v>-1012.1339549999999</v>
      </c>
      <c r="AB259">
        <v>0</v>
      </c>
      <c r="AC259">
        <v>0</v>
      </c>
      <c r="AD259" s="7">
        <v>516834.36</v>
      </c>
      <c r="AE259" s="13">
        <v>2.35E-2</v>
      </c>
      <c r="AF259" s="8">
        <v>0</v>
      </c>
      <c r="AG259" s="6">
        <v>0</v>
      </c>
      <c r="AH259" s="6">
        <v>0</v>
      </c>
      <c r="AI259" s="9">
        <v>-1012.1339549999999</v>
      </c>
      <c r="AJ259" t="s">
        <v>6</v>
      </c>
      <c r="AO259" s="9">
        <f t="shared" ref="AO259:AO267" si="197">AP259</f>
        <v>-33.275636876712326</v>
      </c>
      <c r="AP259" s="2">
        <f t="shared" ref="AP259:AP322" si="198">-(((AE259+AF259)*AD259*V259))</f>
        <v>-33.275636876712326</v>
      </c>
      <c r="AQ259" s="9">
        <f t="shared" ref="AQ259:AQ267" si="199">AP259</f>
        <v>-33.275636876712326</v>
      </c>
      <c r="AR259" s="31">
        <v>44928</v>
      </c>
      <c r="AS259" s="32">
        <v>2.1619999999999999</v>
      </c>
      <c r="AW259" s="10"/>
      <c r="BX259" s="1"/>
      <c r="CF259" s="11"/>
      <c r="CG259" s="11"/>
    </row>
    <row r="260" spans="1:85" ht="15" customHeight="1" x14ac:dyDescent="0.25">
      <c r="A260">
        <v>9654</v>
      </c>
      <c r="B260" t="s">
        <v>842</v>
      </c>
      <c r="C260" t="s">
        <v>843</v>
      </c>
      <c r="D260">
        <v>30334</v>
      </c>
      <c r="E260" t="s">
        <v>127</v>
      </c>
      <c r="F260" t="s">
        <v>3</v>
      </c>
      <c r="G260" t="s">
        <v>4</v>
      </c>
      <c r="H260" t="s">
        <v>642</v>
      </c>
      <c r="I260" s="1"/>
      <c r="J260" s="1">
        <v>44926</v>
      </c>
      <c r="K260" s="1">
        <v>45016</v>
      </c>
      <c r="L260" s="1">
        <v>45000</v>
      </c>
      <c r="M260" s="2">
        <v>84991.27</v>
      </c>
      <c r="N260" s="39">
        <f t="shared" si="194"/>
        <v>44926</v>
      </c>
      <c r="O260">
        <v>0</v>
      </c>
      <c r="P260" t="s">
        <v>109</v>
      </c>
      <c r="Q260" s="4"/>
      <c r="R260" s="1">
        <v>44941</v>
      </c>
      <c r="S260" s="1">
        <v>44926</v>
      </c>
      <c r="T260" s="1">
        <v>45016</v>
      </c>
      <c r="U260" s="1">
        <v>44941</v>
      </c>
      <c r="V260" s="5">
        <f t="shared" si="195"/>
        <v>0.20273972602739726</v>
      </c>
      <c r="W260">
        <f t="shared" si="196"/>
        <v>74</v>
      </c>
      <c r="X260" s="6">
        <v>0</v>
      </c>
      <c r="Y260" s="6">
        <v>0</v>
      </c>
      <c r="Z260" s="6">
        <v>0</v>
      </c>
      <c r="AA260" s="6">
        <v>0</v>
      </c>
      <c r="AB260">
        <v>0</v>
      </c>
      <c r="AC260">
        <v>0</v>
      </c>
      <c r="AD260" s="7">
        <v>87116.77</v>
      </c>
      <c r="AE260" s="13">
        <v>0</v>
      </c>
      <c r="AF260" s="8">
        <v>0</v>
      </c>
      <c r="AG260" s="6">
        <v>0</v>
      </c>
      <c r="AH260" s="6">
        <v>0</v>
      </c>
      <c r="AI260" s="9">
        <v>0</v>
      </c>
      <c r="AJ260" t="s">
        <v>6</v>
      </c>
      <c r="AO260" s="9">
        <f t="shared" si="197"/>
        <v>0</v>
      </c>
      <c r="AP260" s="2">
        <f t="shared" si="198"/>
        <v>0</v>
      </c>
      <c r="AQ260" s="9">
        <f t="shared" si="199"/>
        <v>0</v>
      </c>
      <c r="AR260" s="31">
        <v>44929</v>
      </c>
      <c r="AS260" s="32">
        <v>2.1720000000000002</v>
      </c>
      <c r="AW260" s="10"/>
      <c r="BX260" s="1"/>
      <c r="CF260" s="11"/>
      <c r="CG260" s="11"/>
    </row>
    <row r="261" spans="1:85" ht="15" customHeight="1" x14ac:dyDescent="0.25">
      <c r="A261">
        <v>9655</v>
      </c>
      <c r="B261" t="s">
        <v>842</v>
      </c>
      <c r="C261" t="s">
        <v>843</v>
      </c>
      <c r="D261">
        <v>30334</v>
      </c>
      <c r="E261" t="s">
        <v>127</v>
      </c>
      <c r="F261" t="s">
        <v>3</v>
      </c>
      <c r="G261" t="s">
        <v>4</v>
      </c>
      <c r="H261" t="s">
        <v>642</v>
      </c>
      <c r="I261" s="1"/>
      <c r="J261" s="1">
        <v>44926</v>
      </c>
      <c r="K261" s="1">
        <v>45016</v>
      </c>
      <c r="L261" s="1">
        <v>45016</v>
      </c>
      <c r="M261" s="2">
        <v>83928.52</v>
      </c>
      <c r="N261" s="39">
        <f t="shared" si="194"/>
        <v>44926</v>
      </c>
      <c r="O261">
        <v>0</v>
      </c>
      <c r="P261" t="s">
        <v>109</v>
      </c>
      <c r="Q261" s="4"/>
      <c r="R261" s="1">
        <v>44972</v>
      </c>
      <c r="S261" s="1">
        <v>44926</v>
      </c>
      <c r="T261" s="1">
        <v>45016</v>
      </c>
      <c r="U261" s="1">
        <v>44972</v>
      </c>
      <c r="V261" s="5">
        <f t="shared" si="195"/>
        <v>0.24657534246575341</v>
      </c>
      <c r="W261">
        <f t="shared" si="196"/>
        <v>90</v>
      </c>
      <c r="X261" s="6">
        <v>0</v>
      </c>
      <c r="Y261" s="6">
        <v>0</v>
      </c>
      <c r="Z261" s="6">
        <v>0</v>
      </c>
      <c r="AA261" s="6">
        <v>0</v>
      </c>
      <c r="AB261">
        <v>0</v>
      </c>
      <c r="AC261">
        <v>0</v>
      </c>
      <c r="AD261" s="7">
        <v>86054.02</v>
      </c>
      <c r="AE261" s="13">
        <v>0</v>
      </c>
      <c r="AF261" s="8">
        <v>0</v>
      </c>
      <c r="AG261" s="6">
        <v>0</v>
      </c>
      <c r="AH261" s="6">
        <v>0</v>
      </c>
      <c r="AI261" s="9">
        <v>0</v>
      </c>
      <c r="AJ261" t="s">
        <v>6</v>
      </c>
      <c r="AO261" s="9">
        <f t="shared" si="197"/>
        <v>0</v>
      </c>
      <c r="AP261" s="2">
        <f t="shared" si="198"/>
        <v>0</v>
      </c>
      <c r="AQ261" s="9">
        <f t="shared" si="199"/>
        <v>0</v>
      </c>
      <c r="AR261" s="31">
        <v>44930</v>
      </c>
      <c r="AS261" s="32">
        <v>2.17</v>
      </c>
      <c r="AW261" s="10"/>
      <c r="BX261" s="1"/>
      <c r="CF261" s="11"/>
      <c r="CG261" s="11"/>
    </row>
    <row r="262" spans="1:85" ht="15" customHeight="1" x14ac:dyDescent="0.25">
      <c r="A262">
        <v>9653</v>
      </c>
      <c r="B262" t="s">
        <v>842</v>
      </c>
      <c r="C262" t="s">
        <v>843</v>
      </c>
      <c r="D262">
        <v>30334</v>
      </c>
      <c r="E262" t="s">
        <v>127</v>
      </c>
      <c r="F262" t="s">
        <v>3</v>
      </c>
      <c r="G262" t="s">
        <v>4</v>
      </c>
      <c r="H262" t="s">
        <v>642</v>
      </c>
      <c r="I262" s="1"/>
      <c r="J262" s="1">
        <v>44926</v>
      </c>
      <c r="K262" s="1">
        <v>45016</v>
      </c>
      <c r="L262" s="1">
        <v>44972</v>
      </c>
      <c r="M262" s="2">
        <v>86054.02</v>
      </c>
      <c r="N262" s="39">
        <f t="shared" si="194"/>
        <v>44926</v>
      </c>
      <c r="O262">
        <v>0</v>
      </c>
      <c r="P262" t="s">
        <v>109</v>
      </c>
      <c r="Q262" s="4"/>
      <c r="R262" s="1">
        <v>45000</v>
      </c>
      <c r="S262" s="1">
        <v>44926</v>
      </c>
      <c r="T262" s="1">
        <v>45016</v>
      </c>
      <c r="U262" s="1">
        <v>45000</v>
      </c>
      <c r="V262" s="5">
        <f t="shared" si="195"/>
        <v>0.12602739726027398</v>
      </c>
      <c r="W262">
        <f t="shared" si="196"/>
        <v>46</v>
      </c>
      <c r="X262" s="6">
        <v>0</v>
      </c>
      <c r="Y262" s="6">
        <v>0</v>
      </c>
      <c r="Z262" s="6">
        <v>0</v>
      </c>
      <c r="AA262" s="6">
        <v>0</v>
      </c>
      <c r="AB262">
        <v>0</v>
      </c>
      <c r="AC262">
        <v>0</v>
      </c>
      <c r="AD262" s="7">
        <v>84991.27</v>
      </c>
      <c r="AE262" s="13">
        <v>0</v>
      </c>
      <c r="AF262" s="8">
        <v>0</v>
      </c>
      <c r="AG262" s="6">
        <v>0</v>
      </c>
      <c r="AH262" s="6">
        <v>0</v>
      </c>
      <c r="AI262" s="9">
        <v>0</v>
      </c>
      <c r="AJ262" t="s">
        <v>6</v>
      </c>
      <c r="AO262" s="9">
        <f t="shared" si="197"/>
        <v>0</v>
      </c>
      <c r="AP262" s="2">
        <f t="shared" si="198"/>
        <v>0</v>
      </c>
      <c r="AQ262" s="9">
        <f t="shared" si="199"/>
        <v>0</v>
      </c>
      <c r="AR262" s="31">
        <v>44931</v>
      </c>
      <c r="AS262" s="32">
        <v>2.1779999999999999</v>
      </c>
      <c r="AW262" s="10"/>
      <c r="BX262" s="1"/>
      <c r="CF262" s="11"/>
      <c r="CG262" s="11"/>
    </row>
    <row r="263" spans="1:85" ht="15" customHeight="1" x14ac:dyDescent="0.25">
      <c r="A263">
        <v>9652</v>
      </c>
      <c r="B263" t="s">
        <v>842</v>
      </c>
      <c r="C263" t="s">
        <v>843</v>
      </c>
      <c r="D263">
        <v>30334</v>
      </c>
      <c r="E263" t="s">
        <v>127</v>
      </c>
      <c r="F263" t="s">
        <v>3</v>
      </c>
      <c r="G263" t="s">
        <v>4</v>
      </c>
      <c r="H263" t="s">
        <v>642</v>
      </c>
      <c r="I263" s="1"/>
      <c r="J263" s="1">
        <v>44926</v>
      </c>
      <c r="K263" s="1">
        <v>45016</v>
      </c>
      <c r="L263" s="1">
        <v>44941</v>
      </c>
      <c r="M263" s="2">
        <v>87116.77</v>
      </c>
      <c r="N263" s="39">
        <f t="shared" si="194"/>
        <v>44926</v>
      </c>
      <c r="O263">
        <v>0</v>
      </c>
      <c r="P263" t="s">
        <v>109</v>
      </c>
      <c r="Q263" s="4"/>
      <c r="R263" s="1">
        <v>45016</v>
      </c>
      <c r="S263" s="1">
        <v>44926</v>
      </c>
      <c r="T263" s="1">
        <v>45016</v>
      </c>
      <c r="U263" s="1">
        <v>45016</v>
      </c>
      <c r="V263" s="5">
        <f t="shared" si="195"/>
        <v>4.1095890410958902E-2</v>
      </c>
      <c r="W263">
        <f t="shared" si="196"/>
        <v>15</v>
      </c>
      <c r="X263" s="6">
        <v>0</v>
      </c>
      <c r="Y263" s="6">
        <v>0</v>
      </c>
      <c r="Z263" s="6">
        <v>0</v>
      </c>
      <c r="AA263" s="6">
        <v>0</v>
      </c>
      <c r="AB263">
        <v>0</v>
      </c>
      <c r="AC263">
        <v>0</v>
      </c>
      <c r="AD263" s="7">
        <v>83928.52</v>
      </c>
      <c r="AE263" s="13">
        <v>0</v>
      </c>
      <c r="AF263" s="8">
        <v>0</v>
      </c>
      <c r="AG263" s="6">
        <v>0</v>
      </c>
      <c r="AH263" s="6">
        <v>0</v>
      </c>
      <c r="AI263" s="9">
        <v>0</v>
      </c>
      <c r="AJ263" t="s">
        <v>6</v>
      </c>
      <c r="AO263" s="9">
        <f t="shared" si="197"/>
        <v>0</v>
      </c>
      <c r="AP263" s="2">
        <f t="shared" si="198"/>
        <v>0</v>
      </c>
      <c r="AQ263" s="9">
        <f t="shared" si="199"/>
        <v>0</v>
      </c>
      <c r="AR263" s="31">
        <v>44932</v>
      </c>
      <c r="AS263" s="32">
        <v>2.254</v>
      </c>
      <c r="AW263" s="10"/>
      <c r="BX263" s="1"/>
      <c r="CF263" s="11"/>
      <c r="CG263" s="11"/>
    </row>
    <row r="264" spans="1:85" ht="15" customHeight="1" x14ac:dyDescent="0.25">
      <c r="A264">
        <v>12223</v>
      </c>
      <c r="B264" t="s">
        <v>1514</v>
      </c>
      <c r="C264" t="s">
        <v>1515</v>
      </c>
      <c r="D264">
        <v>30448</v>
      </c>
      <c r="E264" t="s">
        <v>127</v>
      </c>
      <c r="F264" t="s">
        <v>3</v>
      </c>
      <c r="G264" t="s">
        <v>4</v>
      </c>
      <c r="H264" t="s">
        <v>5</v>
      </c>
      <c r="I264" s="1"/>
      <c r="J264" s="1">
        <v>44910</v>
      </c>
      <c r="K264" s="1">
        <v>44941</v>
      </c>
      <c r="L264" s="1">
        <v>44941</v>
      </c>
      <c r="M264" s="2">
        <v>34023.449999999997</v>
      </c>
      <c r="N264" s="39">
        <f t="shared" si="194"/>
        <v>44926</v>
      </c>
      <c r="O264">
        <v>1.09E-2</v>
      </c>
      <c r="P264" t="s">
        <v>109</v>
      </c>
      <c r="Q264" s="4"/>
      <c r="R264" s="1">
        <v>44941</v>
      </c>
      <c r="S264" s="1">
        <v>44910</v>
      </c>
      <c r="T264" s="1">
        <v>44941</v>
      </c>
      <c r="U264" s="1">
        <v>44941</v>
      </c>
      <c r="V264" s="5">
        <f t="shared" si="195"/>
        <v>4.1095890410958902E-2</v>
      </c>
      <c r="W264">
        <f t="shared" si="196"/>
        <v>15</v>
      </c>
      <c r="X264" s="6">
        <v>0</v>
      </c>
      <c r="Y264" s="6">
        <v>0</v>
      </c>
      <c r="Z264" s="6">
        <v>-30.904633749999995</v>
      </c>
      <c r="AA264" s="6">
        <v>-30.904633749999995</v>
      </c>
      <c r="AB264">
        <v>0</v>
      </c>
      <c r="AC264">
        <v>0</v>
      </c>
      <c r="AD264" s="7">
        <v>34023.449999999997</v>
      </c>
      <c r="AE264" s="13">
        <v>1.09E-2</v>
      </c>
      <c r="AF264" s="8">
        <v>0</v>
      </c>
      <c r="AG264" s="6">
        <v>0</v>
      </c>
      <c r="AH264" s="6">
        <v>0</v>
      </c>
      <c r="AI264" s="9">
        <v>-30.904633749999995</v>
      </c>
      <c r="AJ264" t="s">
        <v>6</v>
      </c>
      <c r="AO264" s="9">
        <f t="shared" si="197"/>
        <v>-15.240641301369861</v>
      </c>
      <c r="AP264" s="2">
        <f t="shared" si="198"/>
        <v>-15.240641301369861</v>
      </c>
      <c r="AQ264" s="9">
        <f t="shared" si="199"/>
        <v>-15.240641301369861</v>
      </c>
      <c r="AR264" s="31">
        <v>44935</v>
      </c>
      <c r="AS264" s="32">
        <v>2.27</v>
      </c>
      <c r="AW264" s="10"/>
      <c r="BX264" s="1"/>
      <c r="CF264" s="11"/>
      <c r="CG264" s="11"/>
    </row>
    <row r="265" spans="1:85" ht="15" customHeight="1" x14ac:dyDescent="0.25">
      <c r="A265">
        <v>12283</v>
      </c>
      <c r="B265" t="s">
        <v>1516</v>
      </c>
      <c r="C265" t="s">
        <v>1517</v>
      </c>
      <c r="D265">
        <v>30449</v>
      </c>
      <c r="E265" t="s">
        <v>127</v>
      </c>
      <c r="F265" t="s">
        <v>3</v>
      </c>
      <c r="G265" t="s">
        <v>4</v>
      </c>
      <c r="H265" t="s">
        <v>5</v>
      </c>
      <c r="I265" s="1"/>
      <c r="J265" s="1">
        <v>44910</v>
      </c>
      <c r="K265" s="1">
        <v>44941</v>
      </c>
      <c r="L265" s="1">
        <v>44941</v>
      </c>
      <c r="M265" s="2">
        <v>8198.4599999999991</v>
      </c>
      <c r="N265" s="39">
        <f t="shared" si="194"/>
        <v>44926</v>
      </c>
      <c r="O265">
        <v>1.09E-2</v>
      </c>
      <c r="P265" t="s">
        <v>109</v>
      </c>
      <c r="Q265" s="4"/>
      <c r="R265" s="1">
        <v>44941</v>
      </c>
      <c r="S265" s="1">
        <v>44910</v>
      </c>
      <c r="T265" s="1">
        <v>44941</v>
      </c>
      <c r="U265" s="1">
        <v>44941</v>
      </c>
      <c r="V265" s="5">
        <f t="shared" si="195"/>
        <v>4.1095890410958902E-2</v>
      </c>
      <c r="W265">
        <f t="shared" si="196"/>
        <v>15</v>
      </c>
      <c r="X265" s="6">
        <v>0</v>
      </c>
      <c r="Y265" s="6">
        <v>0</v>
      </c>
      <c r="Z265" s="6">
        <v>-7.4469344999999985</v>
      </c>
      <c r="AA265" s="6">
        <v>-7.4469344999999985</v>
      </c>
      <c r="AB265">
        <v>0</v>
      </c>
      <c r="AC265">
        <v>0</v>
      </c>
      <c r="AD265" s="7">
        <v>8198.4599999999991</v>
      </c>
      <c r="AE265" s="13">
        <v>1.09E-2</v>
      </c>
      <c r="AF265" s="8">
        <v>0</v>
      </c>
      <c r="AG265" s="6">
        <v>0</v>
      </c>
      <c r="AH265" s="6">
        <v>0</v>
      </c>
      <c r="AI265" s="9">
        <v>-7.4469344999999985</v>
      </c>
      <c r="AJ265" t="s">
        <v>6</v>
      </c>
      <c r="AO265" s="9">
        <f t="shared" si="197"/>
        <v>-3.6724608493150677</v>
      </c>
      <c r="AP265" s="2">
        <f t="shared" si="198"/>
        <v>-3.6724608493150677</v>
      </c>
      <c r="AQ265" s="9">
        <f t="shared" si="199"/>
        <v>-3.6724608493150677</v>
      </c>
      <c r="AR265" s="31">
        <v>44936</v>
      </c>
      <c r="AS265" s="32">
        <v>2.2839999999999998</v>
      </c>
      <c r="AW265" s="10"/>
      <c r="BX265" s="1"/>
      <c r="CF265" s="11"/>
      <c r="CG265" s="11"/>
    </row>
    <row r="266" spans="1:85" ht="15" customHeight="1" x14ac:dyDescent="0.25">
      <c r="A266">
        <v>12560</v>
      </c>
      <c r="B266" t="s">
        <v>1518</v>
      </c>
      <c r="C266" t="s">
        <v>1519</v>
      </c>
      <c r="D266">
        <v>30451</v>
      </c>
      <c r="E266" t="s">
        <v>127</v>
      </c>
      <c r="F266" t="s">
        <v>3</v>
      </c>
      <c r="G266" t="s">
        <v>4</v>
      </c>
      <c r="H266" t="s">
        <v>5</v>
      </c>
      <c r="I266" s="1"/>
      <c r="J266" s="1">
        <v>44910</v>
      </c>
      <c r="K266" s="1">
        <v>44941</v>
      </c>
      <c r="L266" s="1">
        <v>44941</v>
      </c>
      <c r="M266" s="2">
        <v>22955.5</v>
      </c>
      <c r="N266" s="39">
        <f t="shared" si="194"/>
        <v>44926</v>
      </c>
      <c r="O266">
        <v>1.09E-2</v>
      </c>
      <c r="P266" t="s">
        <v>109</v>
      </c>
      <c r="Q266" s="4"/>
      <c r="R266" s="1">
        <v>44941</v>
      </c>
      <c r="S266" s="1">
        <v>44910</v>
      </c>
      <c r="T266" s="1">
        <v>44941</v>
      </c>
      <c r="U266" s="1">
        <v>44941</v>
      </c>
      <c r="V266" s="5">
        <f t="shared" si="195"/>
        <v>4.1095890410958902E-2</v>
      </c>
      <c r="W266">
        <f t="shared" si="196"/>
        <v>15</v>
      </c>
      <c r="X266" s="6">
        <v>0</v>
      </c>
      <c r="Y266" s="6">
        <v>0</v>
      </c>
      <c r="Z266" s="6">
        <v>-20.85124583333333</v>
      </c>
      <c r="AA266" s="6">
        <v>-20.85124583333333</v>
      </c>
      <c r="AB266">
        <v>0</v>
      </c>
      <c r="AC266">
        <v>0</v>
      </c>
      <c r="AD266" s="7">
        <v>22955.5</v>
      </c>
      <c r="AE266" s="13">
        <v>1.09E-2</v>
      </c>
      <c r="AF266" s="8">
        <v>0</v>
      </c>
      <c r="AG266" s="6">
        <v>0</v>
      </c>
      <c r="AH266" s="6">
        <v>0</v>
      </c>
      <c r="AI266" s="9">
        <v>-20.85124583333333</v>
      </c>
      <c r="AJ266" t="s">
        <v>6</v>
      </c>
      <c r="AO266" s="9">
        <f t="shared" si="197"/>
        <v>-10.28280616438356</v>
      </c>
      <c r="AP266" s="2">
        <f t="shared" si="198"/>
        <v>-10.28280616438356</v>
      </c>
      <c r="AQ266" s="9">
        <f t="shared" si="199"/>
        <v>-10.28280616438356</v>
      </c>
      <c r="AR266" s="31">
        <v>44937</v>
      </c>
      <c r="AS266" s="32">
        <v>2.298</v>
      </c>
      <c r="AW266" s="10"/>
      <c r="BX266" s="1"/>
      <c r="CF266" s="11"/>
      <c r="CG266" s="11"/>
    </row>
    <row r="267" spans="1:85" ht="15" customHeight="1" x14ac:dyDescent="0.25">
      <c r="A267">
        <v>12620</v>
      </c>
      <c r="B267" t="s">
        <v>1520</v>
      </c>
      <c r="C267" t="s">
        <v>1521</v>
      </c>
      <c r="D267">
        <v>30452</v>
      </c>
      <c r="E267" t="s">
        <v>127</v>
      </c>
      <c r="F267" t="s">
        <v>3</v>
      </c>
      <c r="G267" t="s">
        <v>4</v>
      </c>
      <c r="H267" t="s">
        <v>5</v>
      </c>
      <c r="I267" s="1"/>
      <c r="J267" s="1">
        <v>44910</v>
      </c>
      <c r="K267" s="1">
        <v>44941</v>
      </c>
      <c r="L267" s="1">
        <v>44941</v>
      </c>
      <c r="M267" s="2">
        <v>21008.46</v>
      </c>
      <c r="N267" s="39">
        <f t="shared" si="194"/>
        <v>44926</v>
      </c>
      <c r="O267" s="12">
        <v>1.09E-2</v>
      </c>
      <c r="P267" t="s">
        <v>109</v>
      </c>
      <c r="Q267" s="4"/>
      <c r="R267" s="1">
        <v>44941</v>
      </c>
      <c r="S267" s="1">
        <v>44910</v>
      </c>
      <c r="T267" s="1">
        <v>44941</v>
      </c>
      <c r="U267" s="1">
        <v>44941</v>
      </c>
      <c r="V267" s="5">
        <f t="shared" si="195"/>
        <v>4.1095890410958902E-2</v>
      </c>
      <c r="W267">
        <f t="shared" si="196"/>
        <v>15</v>
      </c>
      <c r="X267" s="6">
        <v>0</v>
      </c>
      <c r="Y267" s="6">
        <v>0</v>
      </c>
      <c r="Z267" s="6">
        <v>-19.082684499999999</v>
      </c>
      <c r="AA267" s="6">
        <v>-19.082684499999999</v>
      </c>
      <c r="AB267">
        <v>0</v>
      </c>
      <c r="AC267">
        <v>0</v>
      </c>
      <c r="AD267" s="7">
        <v>21008.46</v>
      </c>
      <c r="AE267" s="13">
        <v>1.09E-2</v>
      </c>
      <c r="AF267" s="8">
        <v>0</v>
      </c>
      <c r="AG267" s="6">
        <v>0</v>
      </c>
      <c r="AH267" s="6">
        <v>0</v>
      </c>
      <c r="AI267" s="9">
        <v>-19.082684499999999</v>
      </c>
      <c r="AJ267" t="s">
        <v>6</v>
      </c>
      <c r="AO267" s="9">
        <f t="shared" si="197"/>
        <v>-9.410638931506849</v>
      </c>
      <c r="AP267" s="2">
        <f t="shared" si="198"/>
        <v>-9.410638931506849</v>
      </c>
      <c r="AQ267" s="9">
        <f t="shared" si="199"/>
        <v>-9.410638931506849</v>
      </c>
      <c r="AR267" s="31">
        <v>44938</v>
      </c>
      <c r="AS267" s="32">
        <v>2.2879999999999998</v>
      </c>
      <c r="AW267" s="10"/>
      <c r="BX267" s="1"/>
      <c r="CF267" s="11"/>
      <c r="CG267" s="11"/>
    </row>
    <row r="268" spans="1:85" ht="15" customHeight="1" x14ac:dyDescent="0.25">
      <c r="A268">
        <v>12738</v>
      </c>
      <c r="B268" t="s">
        <v>854</v>
      </c>
      <c r="C268" t="s">
        <v>855</v>
      </c>
      <c r="D268">
        <v>30454</v>
      </c>
      <c r="E268" t="s">
        <v>2</v>
      </c>
      <c r="F268" t="s">
        <v>3</v>
      </c>
      <c r="G268" t="s">
        <v>4</v>
      </c>
      <c r="H268" t="s">
        <v>226</v>
      </c>
      <c r="I268" s="1">
        <v>44833</v>
      </c>
      <c r="J268" s="1">
        <v>44835</v>
      </c>
      <c r="K268" s="1">
        <v>44927</v>
      </c>
      <c r="L268" s="1">
        <v>44927</v>
      </c>
      <c r="M268" s="2">
        <v>8699750.0299999993</v>
      </c>
      <c r="N268" s="39">
        <f t="shared" si="194"/>
        <v>44926</v>
      </c>
      <c r="O268" s="12" t="s">
        <v>7</v>
      </c>
      <c r="P268" t="s">
        <v>8</v>
      </c>
      <c r="Q268" s="4">
        <v>1.4999999999999999E-2</v>
      </c>
      <c r="R268" s="1">
        <v>44833</v>
      </c>
      <c r="S268" s="1">
        <v>44835</v>
      </c>
      <c r="T268" s="1">
        <v>44927</v>
      </c>
      <c r="U268" s="1">
        <v>44927</v>
      </c>
      <c r="V268" s="5">
        <f t="shared" si="195"/>
        <v>2.7397260273972603E-3</v>
      </c>
      <c r="W268">
        <f t="shared" si="196"/>
        <v>1</v>
      </c>
      <c r="X268" s="6">
        <v>0</v>
      </c>
      <c r="Y268" s="6">
        <v>0</v>
      </c>
      <c r="Z268" s="6">
        <v>-25789.925644488882</v>
      </c>
      <c r="AA268" s="6">
        <v>-25789.925644488882</v>
      </c>
      <c r="AB268">
        <v>0</v>
      </c>
      <c r="AC268">
        <v>0</v>
      </c>
      <c r="AD268" s="7">
        <v>8699750.0299999993</v>
      </c>
      <c r="AE268" s="13">
        <v>1.1599999999999999E-2</v>
      </c>
      <c r="AF268" s="8">
        <v>1.4999999999999999E-2</v>
      </c>
      <c r="AG268" s="6">
        <v>0</v>
      </c>
      <c r="AH268" s="6">
        <v>-33349.04178166666</v>
      </c>
      <c r="AI268" s="9">
        <v>-59138.967426155541</v>
      </c>
      <c r="AJ268" t="s">
        <v>6</v>
      </c>
      <c r="AK268">
        <f t="shared" ref="AK268:AK273" si="200">VLOOKUP(I268,$AR$2:$AS$603,2,FALSE)</f>
        <v>1.1599999999999999</v>
      </c>
      <c r="AL268" s="8">
        <f t="shared" ref="AL268:AL273" si="201">AK268/100+$AT$1</f>
        <v>2.1600000000000001E-2</v>
      </c>
      <c r="AM268" s="35">
        <f t="shared" ref="AM268:AM273" si="202">AK268/100-$AT$1</f>
        <v>1.599999999999999E-3</v>
      </c>
      <c r="AN268" s="4">
        <f t="shared" ref="AN268:AN273" si="203">IF(AND(RIGHT(O268,3)="Max",AM268&lt;0%),0%,AM268)</f>
        <v>1.599999999999999E-3</v>
      </c>
      <c r="AO268" s="45">
        <f t="shared" ref="AO268:AO273" si="204">-(((AL268+AF268)*AD268*V268))</f>
        <v>-872.35849615890402</v>
      </c>
      <c r="AP268" s="45">
        <f t="shared" si="198"/>
        <v>-634.00918026849308</v>
      </c>
      <c r="AQ268" s="45">
        <f t="shared" ref="AQ268:AQ273" si="205">-(((AN268+AF268)*AD268*V268))</f>
        <v>-395.65986437808209</v>
      </c>
      <c r="AR268" s="31">
        <v>44939</v>
      </c>
      <c r="AS268" s="32">
        <v>2.3279999999999998</v>
      </c>
      <c r="AW268" s="10"/>
      <c r="BX268" s="1"/>
      <c r="CF268" s="11"/>
      <c r="CG268" s="11"/>
    </row>
    <row r="269" spans="1:85" ht="15" customHeight="1" x14ac:dyDescent="0.25">
      <c r="A269">
        <v>12793</v>
      </c>
      <c r="B269" t="s">
        <v>1522</v>
      </c>
      <c r="C269" t="s">
        <v>1523</v>
      </c>
      <c r="D269">
        <v>30456</v>
      </c>
      <c r="E269" t="s">
        <v>2</v>
      </c>
      <c r="F269" t="s">
        <v>3</v>
      </c>
      <c r="G269" t="s">
        <v>4</v>
      </c>
      <c r="H269" t="s">
        <v>226</v>
      </c>
      <c r="I269" s="1">
        <v>44922</v>
      </c>
      <c r="J269" s="1">
        <v>44924</v>
      </c>
      <c r="K269" s="1">
        <v>45014</v>
      </c>
      <c r="L269" s="1">
        <v>45014</v>
      </c>
      <c r="M269" s="2">
        <v>6063000</v>
      </c>
      <c r="N269" s="39">
        <f t="shared" si="194"/>
        <v>44926</v>
      </c>
      <c r="O269" s="12" t="s">
        <v>7</v>
      </c>
      <c r="P269" t="s">
        <v>8</v>
      </c>
      <c r="Q269" s="4">
        <v>1.2500000000000001E-2</v>
      </c>
      <c r="R269" s="1">
        <v>44922</v>
      </c>
      <c r="S269" s="1">
        <v>44924</v>
      </c>
      <c r="T269" s="1">
        <v>45014</v>
      </c>
      <c r="U269" s="1">
        <v>45014</v>
      </c>
      <c r="V269" s="5">
        <f t="shared" si="195"/>
        <v>0.24109589041095891</v>
      </c>
      <c r="W269">
        <f t="shared" si="196"/>
        <v>88</v>
      </c>
      <c r="X269" s="6">
        <v>0</v>
      </c>
      <c r="Y269" s="6">
        <v>0</v>
      </c>
      <c r="Z269" s="6">
        <v>-32255.16</v>
      </c>
      <c r="AA269" s="6">
        <v>-32255.16</v>
      </c>
      <c r="AB269">
        <v>0</v>
      </c>
      <c r="AC269">
        <v>0</v>
      </c>
      <c r="AD269" s="7">
        <v>6063000</v>
      </c>
      <c r="AE269" s="13">
        <v>2.128E-2</v>
      </c>
      <c r="AF269" s="8">
        <v>1.2500000000000001E-2</v>
      </c>
      <c r="AG269" s="6">
        <v>0</v>
      </c>
      <c r="AH269" s="6">
        <v>-18946.875</v>
      </c>
      <c r="AI269" s="9">
        <v>-51202.035000000003</v>
      </c>
      <c r="AJ269" t="s">
        <v>6</v>
      </c>
      <c r="AK269">
        <f t="shared" si="200"/>
        <v>2.1280000000000001</v>
      </c>
      <c r="AL269" s="8">
        <f t="shared" si="201"/>
        <v>3.1280000000000002E-2</v>
      </c>
      <c r="AM269" s="35">
        <f t="shared" si="202"/>
        <v>1.128E-2</v>
      </c>
      <c r="AN269" s="4">
        <f t="shared" si="203"/>
        <v>1.128E-2</v>
      </c>
      <c r="AO269" s="45">
        <f t="shared" si="204"/>
        <v>-63996.044712328774</v>
      </c>
      <c r="AP269" s="45">
        <f t="shared" si="198"/>
        <v>-49378.400876712331</v>
      </c>
      <c r="AQ269" s="45">
        <f t="shared" si="205"/>
        <v>-34760.757041095894</v>
      </c>
      <c r="AR269" s="31">
        <v>44942</v>
      </c>
      <c r="AS269" s="32">
        <v>2.3340000000000001</v>
      </c>
      <c r="AW269" s="10"/>
      <c r="BX269" s="1"/>
      <c r="CF269" s="11"/>
      <c r="CG269" s="11"/>
    </row>
    <row r="270" spans="1:85" ht="15" customHeight="1" x14ac:dyDescent="0.25">
      <c r="A270">
        <v>14477</v>
      </c>
      <c r="B270" t="s">
        <v>860</v>
      </c>
      <c r="C270" t="s">
        <v>861</v>
      </c>
      <c r="D270">
        <v>30478</v>
      </c>
      <c r="E270" t="s">
        <v>2</v>
      </c>
      <c r="F270" t="s">
        <v>3</v>
      </c>
      <c r="G270" t="s">
        <v>4</v>
      </c>
      <c r="H270" t="s">
        <v>56</v>
      </c>
      <c r="I270" s="1">
        <v>44924</v>
      </c>
      <c r="J270" s="1">
        <v>44926</v>
      </c>
      <c r="K270" s="1">
        <v>45016</v>
      </c>
      <c r="L270" s="1">
        <v>45016</v>
      </c>
      <c r="M270" s="2">
        <v>25853968.809999999</v>
      </c>
      <c r="N270" s="39">
        <f t="shared" si="194"/>
        <v>44926</v>
      </c>
      <c r="O270" t="s">
        <v>7</v>
      </c>
      <c r="P270" t="s">
        <v>8</v>
      </c>
      <c r="Q270" s="4">
        <v>1.0500000000000001E-2</v>
      </c>
      <c r="R270" s="1">
        <v>44924</v>
      </c>
      <c r="S270" s="1">
        <v>44926</v>
      </c>
      <c r="T270" s="1">
        <v>45016</v>
      </c>
      <c r="U270" s="1">
        <v>45016</v>
      </c>
      <c r="V270" s="5">
        <f t="shared" si="195"/>
        <v>0.24657534246575341</v>
      </c>
      <c r="W270">
        <f t="shared" si="196"/>
        <v>90</v>
      </c>
      <c r="X270" s="6">
        <v>0</v>
      </c>
      <c r="Y270" s="6">
        <v>0</v>
      </c>
      <c r="Z270" s="6">
        <v>-141162.66970260002</v>
      </c>
      <c r="AA270" s="6">
        <v>-141162.66970260002</v>
      </c>
      <c r="AB270">
        <v>0</v>
      </c>
      <c r="AC270">
        <v>0</v>
      </c>
      <c r="AD270" s="7">
        <v>25853968.809999999</v>
      </c>
      <c r="AE270" s="13">
        <v>2.1840000000000002E-2</v>
      </c>
      <c r="AF270" s="8">
        <v>1.0500000000000001E-2</v>
      </c>
      <c r="AG270" s="6">
        <v>0</v>
      </c>
      <c r="AH270" s="6">
        <v>-67866.668126250006</v>
      </c>
      <c r="AI270" s="9">
        <v>-209029.33782885002</v>
      </c>
      <c r="AJ270" t="s">
        <v>6</v>
      </c>
      <c r="AK270">
        <f t="shared" si="200"/>
        <v>2.1840000000000002</v>
      </c>
      <c r="AL270" s="8">
        <f t="shared" si="201"/>
        <v>3.184E-2</v>
      </c>
      <c r="AM270" s="35">
        <f t="shared" si="202"/>
        <v>1.1840000000000002E-2</v>
      </c>
      <c r="AN270" s="4">
        <f t="shared" si="203"/>
        <v>1.1840000000000002E-2</v>
      </c>
      <c r="AO270" s="45">
        <f t="shared" si="204"/>
        <v>-269915.43437639996</v>
      </c>
      <c r="AP270" s="45">
        <f t="shared" si="198"/>
        <v>-206165.92224215341</v>
      </c>
      <c r="AQ270" s="45">
        <f t="shared" si="205"/>
        <v>-142416.41010790685</v>
      </c>
      <c r="AR270" s="31">
        <v>44943</v>
      </c>
      <c r="AS270" s="32">
        <v>2.335</v>
      </c>
      <c r="AW270" s="10"/>
      <c r="BX270" s="1"/>
      <c r="CF270" s="11"/>
      <c r="CG270" s="11"/>
    </row>
    <row r="271" spans="1:85" ht="15" customHeight="1" x14ac:dyDescent="0.25">
      <c r="A271">
        <v>14968</v>
      </c>
      <c r="B271" t="s">
        <v>862</v>
      </c>
      <c r="C271" t="s">
        <v>863</v>
      </c>
      <c r="D271">
        <v>30500</v>
      </c>
      <c r="E271" t="s">
        <v>2</v>
      </c>
      <c r="F271" t="s">
        <v>3</v>
      </c>
      <c r="G271" t="s">
        <v>4</v>
      </c>
      <c r="H271" t="s">
        <v>56</v>
      </c>
      <c r="I271" s="1">
        <v>44811</v>
      </c>
      <c r="J271" s="1">
        <v>44813</v>
      </c>
      <c r="K271" s="1">
        <v>44927</v>
      </c>
      <c r="L271" s="1">
        <v>44927</v>
      </c>
      <c r="M271" s="2">
        <v>13723145.460000001</v>
      </c>
      <c r="N271" s="39">
        <f t="shared" si="194"/>
        <v>44926</v>
      </c>
      <c r="O271" t="s">
        <v>15</v>
      </c>
      <c r="P271" t="s">
        <v>8</v>
      </c>
      <c r="Q271" s="4"/>
      <c r="R271" s="1">
        <v>44811</v>
      </c>
      <c r="S271" s="1">
        <v>44813</v>
      </c>
      <c r="T271" s="1">
        <v>44834</v>
      </c>
      <c r="U271" s="1">
        <v>44834</v>
      </c>
      <c r="V271" s="5">
        <f t="shared" si="195"/>
        <v>2.7397260273972603E-3</v>
      </c>
      <c r="W271">
        <f t="shared" si="196"/>
        <v>1</v>
      </c>
      <c r="X271" s="6">
        <v>0</v>
      </c>
      <c r="Y271" s="6">
        <v>0</v>
      </c>
      <c r="Z271" s="6">
        <v>-6709.2985620850004</v>
      </c>
      <c r="AA271" s="6">
        <v>-6709.2985620850004</v>
      </c>
      <c r="AB271">
        <v>0</v>
      </c>
      <c r="AC271">
        <v>0</v>
      </c>
      <c r="AD271" s="7">
        <v>13992280.630000001</v>
      </c>
      <c r="AE271" s="13">
        <v>8.2199999999999999E-3</v>
      </c>
      <c r="AF271" s="8">
        <v>0</v>
      </c>
      <c r="AG271" s="6">
        <v>0</v>
      </c>
      <c r="AH271" s="6">
        <v>0</v>
      </c>
      <c r="AI271" s="9">
        <v>-6709.2985620850004</v>
      </c>
      <c r="AJ271" t="s">
        <v>6</v>
      </c>
      <c r="AK271">
        <f t="shared" si="200"/>
        <v>0.82199999999999995</v>
      </c>
      <c r="AL271" s="8">
        <f t="shared" si="201"/>
        <v>1.822E-2</v>
      </c>
      <c r="AM271" s="35">
        <f t="shared" si="202"/>
        <v>-1.7800000000000003E-3</v>
      </c>
      <c r="AN271" s="4">
        <f t="shared" si="203"/>
        <v>-1.7800000000000003E-3</v>
      </c>
      <c r="AO271" s="45">
        <f t="shared" si="204"/>
        <v>-698.46398103726028</v>
      </c>
      <c r="AP271" s="45">
        <f t="shared" si="198"/>
        <v>-315.11382679068498</v>
      </c>
      <c r="AQ271" s="45">
        <f t="shared" si="205"/>
        <v>68.236327455890432</v>
      </c>
      <c r="AR271" s="31">
        <v>44944</v>
      </c>
      <c r="AS271" s="32">
        <v>2.3420000000000001</v>
      </c>
      <c r="AW271" s="10"/>
      <c r="BX271" s="1"/>
      <c r="CF271" s="11"/>
      <c r="CG271" s="11"/>
    </row>
    <row r="272" spans="1:85" ht="15" customHeight="1" x14ac:dyDescent="0.25">
      <c r="A272">
        <v>14969</v>
      </c>
      <c r="B272" t="s">
        <v>862</v>
      </c>
      <c r="C272" t="s">
        <v>863</v>
      </c>
      <c r="D272">
        <v>30500</v>
      </c>
      <c r="E272" t="s">
        <v>2</v>
      </c>
      <c r="F272" t="s">
        <v>3</v>
      </c>
      <c r="G272" t="s">
        <v>4</v>
      </c>
      <c r="H272" t="s">
        <v>56</v>
      </c>
      <c r="I272" s="1">
        <v>44923</v>
      </c>
      <c r="J272" s="1">
        <v>44925</v>
      </c>
      <c r="K272" s="1">
        <v>45015</v>
      </c>
      <c r="L272" s="1">
        <v>45015</v>
      </c>
      <c r="M272" s="2">
        <v>13723145.460000001</v>
      </c>
      <c r="N272" s="39">
        <f t="shared" si="194"/>
        <v>44926</v>
      </c>
      <c r="O272" t="s">
        <v>15</v>
      </c>
      <c r="P272" t="s">
        <v>8</v>
      </c>
      <c r="Q272" s="4">
        <v>1.0500000000000001E-2</v>
      </c>
      <c r="R272" s="1">
        <v>44923</v>
      </c>
      <c r="S272" s="1">
        <v>44925</v>
      </c>
      <c r="T272" s="1">
        <v>45015</v>
      </c>
      <c r="U272" s="1">
        <v>45015</v>
      </c>
      <c r="V272" s="5">
        <f t="shared" si="195"/>
        <v>0.24383561643835616</v>
      </c>
      <c r="W272">
        <f t="shared" si="196"/>
        <v>89</v>
      </c>
      <c r="X272" s="6">
        <v>0</v>
      </c>
      <c r="Y272" s="6">
        <v>0</v>
      </c>
      <c r="Z272" s="6">
        <v>-75545.915757299997</v>
      </c>
      <c r="AA272" s="6">
        <v>-75545.915757299997</v>
      </c>
      <c r="AB272">
        <v>0</v>
      </c>
      <c r="AC272">
        <v>0</v>
      </c>
      <c r="AD272" s="7">
        <v>13723145.460000001</v>
      </c>
      <c r="AE272" s="13">
        <v>2.2019999999999998E-2</v>
      </c>
      <c r="AF272" s="8">
        <v>1.0500000000000001E-2</v>
      </c>
      <c r="AG272" s="6">
        <v>0</v>
      </c>
      <c r="AH272" s="6">
        <v>-36023.256832500003</v>
      </c>
      <c r="AI272" s="9">
        <v>-111569.1725898</v>
      </c>
      <c r="AJ272" t="s">
        <v>6</v>
      </c>
      <c r="AK272">
        <f t="shared" si="200"/>
        <v>2.202</v>
      </c>
      <c r="AL272" s="8">
        <f t="shared" si="201"/>
        <v>3.202E-2</v>
      </c>
      <c r="AM272" s="35">
        <f t="shared" si="202"/>
        <v>1.2019999999999998E-2</v>
      </c>
      <c r="AN272" s="4">
        <f t="shared" si="203"/>
        <v>1.2019999999999998E-2</v>
      </c>
      <c r="AO272" s="45">
        <f t="shared" si="204"/>
        <v>-142280.06822292824</v>
      </c>
      <c r="AP272" s="45">
        <f t="shared" si="198"/>
        <v>-108818.15189580494</v>
      </c>
      <c r="AQ272" s="45">
        <f t="shared" si="205"/>
        <v>-75356.235568681645</v>
      </c>
      <c r="AR272" s="31">
        <v>44945</v>
      </c>
      <c r="AS272" s="32">
        <v>2.3929999999999998</v>
      </c>
      <c r="AW272" s="10"/>
      <c r="BX272" s="1"/>
      <c r="CF272" s="11"/>
      <c r="CG272" s="11"/>
    </row>
    <row r="273" spans="1:85" ht="15" customHeight="1" x14ac:dyDescent="0.25">
      <c r="A273">
        <v>16524</v>
      </c>
      <c r="B273" t="s">
        <v>1524</v>
      </c>
      <c r="C273" t="s">
        <v>1525</v>
      </c>
      <c r="D273">
        <v>30619</v>
      </c>
      <c r="E273" t="s">
        <v>55</v>
      </c>
      <c r="F273" t="s">
        <v>3</v>
      </c>
      <c r="G273" t="s">
        <v>4</v>
      </c>
      <c r="H273" t="s">
        <v>1526</v>
      </c>
      <c r="I273" s="1">
        <v>44911</v>
      </c>
      <c r="J273" s="1">
        <v>44915</v>
      </c>
      <c r="K273" s="1">
        <v>44946</v>
      </c>
      <c r="L273" s="1">
        <v>44946</v>
      </c>
      <c r="M273" s="2">
        <v>26435.49</v>
      </c>
      <c r="N273" s="39">
        <f t="shared" si="194"/>
        <v>44926</v>
      </c>
      <c r="O273" t="s">
        <v>57</v>
      </c>
      <c r="P273" t="s">
        <v>8</v>
      </c>
      <c r="Q273" s="4">
        <v>2.3640000000000001E-2</v>
      </c>
      <c r="R273" s="1">
        <v>44911</v>
      </c>
      <c r="S273" s="1">
        <v>44915</v>
      </c>
      <c r="T273" s="1">
        <v>44946</v>
      </c>
      <c r="U273" s="1">
        <v>44946</v>
      </c>
      <c r="V273" s="5">
        <f t="shared" si="195"/>
        <v>5.4794520547945202E-2</v>
      </c>
      <c r="W273">
        <f t="shared" si="196"/>
        <v>20</v>
      </c>
      <c r="X273" s="6">
        <v>0</v>
      </c>
      <c r="Y273" s="6">
        <v>0</v>
      </c>
      <c r="Z273" s="6">
        <v>-39.791287003333338</v>
      </c>
      <c r="AA273" s="6">
        <v>-39.791287003333338</v>
      </c>
      <c r="AB273">
        <v>0</v>
      </c>
      <c r="AC273">
        <v>0</v>
      </c>
      <c r="AD273" s="7">
        <v>26435.49</v>
      </c>
      <c r="AE273" s="13">
        <v>1.7479999999999999E-2</v>
      </c>
      <c r="AF273" s="8">
        <v>2.3640000000000001E-2</v>
      </c>
      <c r="AG273" s="6">
        <v>0</v>
      </c>
      <c r="AH273" s="6">
        <v>-53.813845810000011</v>
      </c>
      <c r="AI273" s="9">
        <v>-93.605132813333341</v>
      </c>
      <c r="AJ273" t="s">
        <v>6</v>
      </c>
      <c r="AK273">
        <f t="shared" si="200"/>
        <v>2.0470000000000002</v>
      </c>
      <c r="AL273" s="8">
        <f t="shared" si="201"/>
        <v>3.0470000000000004E-2</v>
      </c>
      <c r="AM273" s="35">
        <f t="shared" si="202"/>
        <v>1.0470000000000002E-2</v>
      </c>
      <c r="AN273" s="4">
        <f t="shared" si="203"/>
        <v>1.0470000000000002E-2</v>
      </c>
      <c r="AO273" s="45">
        <f t="shared" si="204"/>
        <v>-78.379417200000006</v>
      </c>
      <c r="AP273" s="45">
        <f t="shared" si="198"/>
        <v>-59.563142400000011</v>
      </c>
      <c r="AQ273" s="45">
        <f t="shared" si="205"/>
        <v>-49.409017200000008</v>
      </c>
      <c r="AR273" s="31">
        <v>44946</v>
      </c>
      <c r="AS273" s="32">
        <v>2.4169999999999998</v>
      </c>
      <c r="AW273" s="10"/>
      <c r="BX273" s="1"/>
      <c r="CF273" s="11"/>
      <c r="CG273" s="11"/>
    </row>
    <row r="274" spans="1:85" ht="15" customHeight="1" x14ac:dyDescent="0.25">
      <c r="A274">
        <v>16733</v>
      </c>
      <c r="B274" t="s">
        <v>866</v>
      </c>
      <c r="C274" t="s">
        <v>867</v>
      </c>
      <c r="D274">
        <v>30621</v>
      </c>
      <c r="E274" t="s">
        <v>127</v>
      </c>
      <c r="F274" t="s">
        <v>3</v>
      </c>
      <c r="G274" t="s">
        <v>4</v>
      </c>
      <c r="H274" t="s">
        <v>868</v>
      </c>
      <c r="I274" s="1"/>
      <c r="J274" s="1">
        <v>44926</v>
      </c>
      <c r="K274" s="1">
        <v>44957</v>
      </c>
      <c r="L274" s="1">
        <v>44957</v>
      </c>
      <c r="M274" s="2">
        <v>23025.99</v>
      </c>
      <c r="N274" s="39">
        <f t="shared" si="194"/>
        <v>44926</v>
      </c>
      <c r="O274">
        <v>7.4999999999999997E-3</v>
      </c>
      <c r="P274" t="s">
        <v>109</v>
      </c>
      <c r="Q274" s="4"/>
      <c r="R274" s="1">
        <v>44957</v>
      </c>
      <c r="S274" s="1">
        <v>44926</v>
      </c>
      <c r="T274" s="1">
        <v>44957</v>
      </c>
      <c r="U274" s="1">
        <v>44957</v>
      </c>
      <c r="V274" s="5">
        <f t="shared" si="195"/>
        <v>8.4931506849315067E-2</v>
      </c>
      <c r="W274">
        <f t="shared" si="196"/>
        <v>31</v>
      </c>
      <c r="X274" s="6">
        <v>0</v>
      </c>
      <c r="Y274" s="6">
        <v>0</v>
      </c>
      <c r="Z274" s="6">
        <v>-14.391243750000001</v>
      </c>
      <c r="AA274" s="6">
        <v>-14.391243750000001</v>
      </c>
      <c r="AB274">
        <v>0</v>
      </c>
      <c r="AC274">
        <v>0</v>
      </c>
      <c r="AD274" s="7">
        <v>23025.99</v>
      </c>
      <c r="AE274" s="13">
        <v>7.4999999999999997E-3</v>
      </c>
      <c r="AF274" s="8">
        <v>0</v>
      </c>
      <c r="AG274" s="6">
        <v>0</v>
      </c>
      <c r="AH274" s="6">
        <v>0</v>
      </c>
      <c r="AI274" s="9">
        <v>-14.391243750000001</v>
      </c>
      <c r="AJ274" t="s">
        <v>6</v>
      </c>
      <c r="AO274" s="9">
        <f>AP274</f>
        <v>-14.667240205479454</v>
      </c>
      <c r="AP274" s="2">
        <f t="shared" si="198"/>
        <v>-14.667240205479454</v>
      </c>
      <c r="AQ274" s="9">
        <f>AP274</f>
        <v>-14.667240205479454</v>
      </c>
      <c r="AR274" s="31">
        <v>44949</v>
      </c>
      <c r="AS274" s="32">
        <v>2.4489999999999998</v>
      </c>
      <c r="AW274" s="10"/>
      <c r="BX274" s="1"/>
      <c r="CF274" s="11"/>
      <c r="CG274" s="11"/>
    </row>
    <row r="275" spans="1:85" ht="15" customHeight="1" x14ac:dyDescent="0.25">
      <c r="A275">
        <v>20731</v>
      </c>
      <c r="B275" t="s">
        <v>869</v>
      </c>
      <c r="C275" t="s">
        <v>870</v>
      </c>
      <c r="D275">
        <v>30724</v>
      </c>
      <c r="E275" t="s">
        <v>2</v>
      </c>
      <c r="F275" t="s">
        <v>3</v>
      </c>
      <c r="G275" t="s">
        <v>4</v>
      </c>
      <c r="H275" t="s">
        <v>196</v>
      </c>
      <c r="I275" s="1">
        <v>44923</v>
      </c>
      <c r="J275" s="1">
        <v>44925</v>
      </c>
      <c r="K275" s="1">
        <v>45016</v>
      </c>
      <c r="L275" s="1">
        <v>45016</v>
      </c>
      <c r="M275" s="2">
        <v>249998</v>
      </c>
      <c r="N275" s="39">
        <f t="shared" si="194"/>
        <v>44926</v>
      </c>
      <c r="O275" t="s">
        <v>7</v>
      </c>
      <c r="P275" t="s">
        <v>8</v>
      </c>
      <c r="Q275" s="4">
        <v>1.6500000000000001E-2</v>
      </c>
      <c r="R275" s="1">
        <v>44923</v>
      </c>
      <c r="S275" s="1">
        <v>44925</v>
      </c>
      <c r="T275" s="1">
        <v>45016</v>
      </c>
      <c r="U275" s="1">
        <v>45016</v>
      </c>
      <c r="V275" s="5">
        <f t="shared" si="195"/>
        <v>0.24657534246575341</v>
      </c>
      <c r="W275">
        <f t="shared" si="196"/>
        <v>90</v>
      </c>
      <c r="X275" s="6">
        <v>0</v>
      </c>
      <c r="Y275" s="6">
        <v>0</v>
      </c>
      <c r="Z275" s="6">
        <v>-1391.5305343333332</v>
      </c>
      <c r="AA275" s="6">
        <v>-1391.5305343333332</v>
      </c>
      <c r="AB275">
        <v>0</v>
      </c>
      <c r="AC275">
        <v>0</v>
      </c>
      <c r="AD275" s="7">
        <v>249998</v>
      </c>
      <c r="AE275" s="13">
        <v>2.2019999999999998E-2</v>
      </c>
      <c r="AF275" s="8">
        <v>1.6500000000000001E-2</v>
      </c>
      <c r="AG275" s="6">
        <v>0</v>
      </c>
      <c r="AH275" s="6">
        <v>-1042.6999916666668</v>
      </c>
      <c r="AI275" s="9">
        <v>-2434.2305260000003</v>
      </c>
      <c r="AJ275" t="s">
        <v>6</v>
      </c>
      <c r="AK275">
        <f t="shared" ref="AK275:AK276" si="206">VLOOKUP(I275,$AR$2:$AS$603,2,FALSE)</f>
        <v>2.202</v>
      </c>
      <c r="AL275" s="8">
        <f t="shared" ref="AL275:AL276" si="207">AK275/100+$AT$1</f>
        <v>3.202E-2</v>
      </c>
      <c r="AM275" s="35">
        <f t="shared" ref="AM275:AM276" si="208">AK275/100-$AT$1</f>
        <v>1.2019999999999998E-2</v>
      </c>
      <c r="AN275" s="4">
        <f t="shared" ref="AN275:AN276" si="209">IF(AND(RIGHT(O275,3)="Max",AM275&lt;0%),0%,AM275)</f>
        <v>1.2019999999999998E-2</v>
      </c>
      <c r="AO275" s="45">
        <f t="shared" ref="AO275:AO276" si="210">-(((AL275+AF275)*AD275*V275))</f>
        <v>-2990.934976438356</v>
      </c>
      <c r="AP275" s="45">
        <f t="shared" si="198"/>
        <v>-2374.501551780822</v>
      </c>
      <c r="AQ275" s="45">
        <f t="shared" ref="AQ275:AQ276" si="211">-(((AN275+AF275)*AD275*V275))</f>
        <v>-1758.0681271232875</v>
      </c>
      <c r="AR275" s="31">
        <v>44950</v>
      </c>
      <c r="AS275" s="32">
        <v>2.5009999999999999</v>
      </c>
      <c r="AW275" s="10"/>
      <c r="BX275" s="1"/>
      <c r="CF275" s="11"/>
      <c r="CG275" s="11"/>
    </row>
    <row r="276" spans="1:85" ht="15" customHeight="1" x14ac:dyDescent="0.25">
      <c r="A276">
        <v>20759</v>
      </c>
      <c r="B276" t="s">
        <v>1527</v>
      </c>
      <c r="C276" t="s">
        <v>1528</v>
      </c>
      <c r="D276">
        <v>30728</v>
      </c>
      <c r="E276" t="s">
        <v>2</v>
      </c>
      <c r="F276" t="s">
        <v>3</v>
      </c>
      <c r="G276" t="s">
        <v>4</v>
      </c>
      <c r="H276" t="s">
        <v>196</v>
      </c>
      <c r="I276" s="1">
        <v>44777</v>
      </c>
      <c r="J276" s="1">
        <v>44782</v>
      </c>
      <c r="K276" s="1">
        <v>44966</v>
      </c>
      <c r="L276" s="1">
        <v>44966</v>
      </c>
      <c r="M276" s="2">
        <v>4300000</v>
      </c>
      <c r="N276" s="39">
        <f t="shared" si="194"/>
        <v>44926</v>
      </c>
      <c r="O276" t="s">
        <v>174</v>
      </c>
      <c r="P276" t="s">
        <v>8</v>
      </c>
      <c r="Q276" s="4">
        <v>1.4999999999999999E-2</v>
      </c>
      <c r="R276" s="1">
        <v>44777</v>
      </c>
      <c r="S276" s="1">
        <v>44782</v>
      </c>
      <c r="T276" s="1">
        <v>44966</v>
      </c>
      <c r="U276" s="1">
        <v>44966</v>
      </c>
      <c r="V276" s="5">
        <f t="shared" si="195"/>
        <v>0.1095890410958904</v>
      </c>
      <c r="W276">
        <f t="shared" si="196"/>
        <v>40</v>
      </c>
      <c r="X276" s="6">
        <v>0</v>
      </c>
      <c r="Y276" s="6">
        <v>0</v>
      </c>
      <c r="Z276" s="6">
        <v>-15142.688888888886</v>
      </c>
      <c r="AA276" s="6">
        <v>-15142.688888888886</v>
      </c>
      <c r="AB276">
        <v>0</v>
      </c>
      <c r="AC276">
        <v>0</v>
      </c>
      <c r="AD276" s="7">
        <v>4300000</v>
      </c>
      <c r="AE276" s="13">
        <v>6.8899999999999994E-3</v>
      </c>
      <c r="AF276" s="8">
        <v>1.4999999999999999E-2</v>
      </c>
      <c r="AG276" s="6">
        <v>0</v>
      </c>
      <c r="AH276" s="6">
        <v>-32966.666666666664</v>
      </c>
      <c r="AI276" s="9">
        <v>-48109.35555555555</v>
      </c>
      <c r="AJ276" t="s">
        <v>6</v>
      </c>
      <c r="AK276">
        <f t="shared" si="206"/>
        <v>0.26900000000000002</v>
      </c>
      <c r="AL276" s="8">
        <f t="shared" si="207"/>
        <v>1.269E-2</v>
      </c>
      <c r="AM276" s="35">
        <f t="shared" si="208"/>
        <v>-7.3100000000000005E-3</v>
      </c>
      <c r="AN276" s="4">
        <f t="shared" si="209"/>
        <v>-7.3100000000000005E-3</v>
      </c>
      <c r="AO276" s="45">
        <f t="shared" si="210"/>
        <v>-13048.438356164383</v>
      </c>
      <c r="AP276" s="45">
        <f t="shared" si="198"/>
        <v>-10315.287671232876</v>
      </c>
      <c r="AQ276" s="45">
        <f t="shared" si="211"/>
        <v>-3623.7808219178073</v>
      </c>
      <c r="AR276" s="31">
        <v>44951</v>
      </c>
      <c r="AS276" s="32">
        <v>2.4580000000000002</v>
      </c>
      <c r="AW276" s="10"/>
      <c r="BX276" s="1"/>
      <c r="CF276" s="11"/>
      <c r="CG276" s="11"/>
    </row>
    <row r="277" spans="1:85" ht="15" customHeight="1" x14ac:dyDescent="0.25">
      <c r="A277">
        <v>21285</v>
      </c>
      <c r="B277" t="s">
        <v>873</v>
      </c>
      <c r="C277" t="s">
        <v>874</v>
      </c>
      <c r="D277">
        <v>30731</v>
      </c>
      <c r="E277" t="s">
        <v>127</v>
      </c>
      <c r="F277" t="s">
        <v>3</v>
      </c>
      <c r="G277" t="s">
        <v>4</v>
      </c>
      <c r="H277" t="s">
        <v>659</v>
      </c>
      <c r="I277" s="1"/>
      <c r="J277" s="1">
        <v>44925</v>
      </c>
      <c r="K277" s="1">
        <v>45016</v>
      </c>
      <c r="L277" s="1">
        <v>45016</v>
      </c>
      <c r="M277" s="2">
        <v>8841</v>
      </c>
      <c r="N277" s="39">
        <f t="shared" si="194"/>
        <v>44926</v>
      </c>
      <c r="O277">
        <v>0.02</v>
      </c>
      <c r="P277" t="s">
        <v>109</v>
      </c>
      <c r="Q277" s="4"/>
      <c r="R277" s="1">
        <v>45016</v>
      </c>
      <c r="S277" s="1">
        <v>44925</v>
      </c>
      <c r="T277" s="1">
        <v>45016</v>
      </c>
      <c r="U277" s="1">
        <v>45016</v>
      </c>
      <c r="V277" s="5">
        <f t="shared" si="195"/>
        <v>0.24657534246575341</v>
      </c>
      <c r="W277">
        <f t="shared" si="196"/>
        <v>90</v>
      </c>
      <c r="X277" s="6">
        <v>0</v>
      </c>
      <c r="Y277" s="6">
        <v>0</v>
      </c>
      <c r="Z277" s="6">
        <v>-44.204999999999998</v>
      </c>
      <c r="AA277" s="6">
        <v>-44.204999999999998</v>
      </c>
      <c r="AB277">
        <v>0</v>
      </c>
      <c r="AC277">
        <v>0</v>
      </c>
      <c r="AD277" s="7">
        <v>8841</v>
      </c>
      <c r="AE277" s="13">
        <v>0.02</v>
      </c>
      <c r="AF277" s="8">
        <v>0</v>
      </c>
      <c r="AG277" s="6">
        <v>0</v>
      </c>
      <c r="AH277" s="6">
        <v>0</v>
      </c>
      <c r="AI277" s="9">
        <v>-44.204999999999998</v>
      </c>
      <c r="AJ277" t="s">
        <v>6</v>
      </c>
      <c r="AO277" s="9">
        <f t="shared" ref="AO277:AO281" si="212">AP277</f>
        <v>-43.599452054794519</v>
      </c>
      <c r="AP277" s="2">
        <f t="shared" si="198"/>
        <v>-43.599452054794519</v>
      </c>
      <c r="AQ277" s="9">
        <f t="shared" ref="AQ277:AQ281" si="213">AP277</f>
        <v>-43.599452054794519</v>
      </c>
      <c r="AR277" s="31">
        <v>44952</v>
      </c>
      <c r="AS277" s="32">
        <v>2.468</v>
      </c>
      <c r="AW277" s="10"/>
      <c r="BX277" s="1"/>
      <c r="CF277" s="11"/>
      <c r="CG277" s="11"/>
    </row>
    <row r="278" spans="1:85" ht="15" customHeight="1" x14ac:dyDescent="0.25">
      <c r="A278">
        <v>21300</v>
      </c>
      <c r="B278" t="s">
        <v>875</v>
      </c>
      <c r="C278" t="s">
        <v>876</v>
      </c>
      <c r="D278">
        <v>30733</v>
      </c>
      <c r="E278" t="s">
        <v>127</v>
      </c>
      <c r="F278" t="s">
        <v>3</v>
      </c>
      <c r="G278" t="s">
        <v>4</v>
      </c>
      <c r="H278" t="s">
        <v>659</v>
      </c>
      <c r="I278" s="1"/>
      <c r="J278" s="1">
        <v>44925</v>
      </c>
      <c r="K278" s="1">
        <v>45016</v>
      </c>
      <c r="L278" s="1">
        <v>45016</v>
      </c>
      <c r="M278" s="2">
        <v>35325</v>
      </c>
      <c r="N278" s="39">
        <f t="shared" si="194"/>
        <v>44926</v>
      </c>
      <c r="O278">
        <v>0.02</v>
      </c>
      <c r="P278" t="s">
        <v>109</v>
      </c>
      <c r="Q278" s="4"/>
      <c r="R278" s="1">
        <v>45016</v>
      </c>
      <c r="S278" s="1">
        <v>44925</v>
      </c>
      <c r="T278" s="1">
        <v>45016</v>
      </c>
      <c r="U278" s="1">
        <v>45016</v>
      </c>
      <c r="V278" s="5">
        <f t="shared" si="195"/>
        <v>0.24657534246575341</v>
      </c>
      <c r="W278">
        <f t="shared" si="196"/>
        <v>90</v>
      </c>
      <c r="X278" s="6">
        <v>0</v>
      </c>
      <c r="Y278" s="6">
        <v>0</v>
      </c>
      <c r="Z278" s="6">
        <v>-176.625</v>
      </c>
      <c r="AA278" s="6">
        <v>-176.625</v>
      </c>
      <c r="AB278">
        <v>0</v>
      </c>
      <c r="AC278">
        <v>0</v>
      </c>
      <c r="AD278" s="7">
        <v>35325</v>
      </c>
      <c r="AE278" s="13">
        <v>0.02</v>
      </c>
      <c r="AF278" s="8">
        <v>0</v>
      </c>
      <c r="AG278" s="6">
        <v>0</v>
      </c>
      <c r="AH278" s="6">
        <v>0</v>
      </c>
      <c r="AI278" s="9">
        <v>-176.625</v>
      </c>
      <c r="AJ278" t="s">
        <v>6</v>
      </c>
      <c r="AO278" s="9">
        <f t="shared" si="212"/>
        <v>-174.20547945205479</v>
      </c>
      <c r="AP278" s="2">
        <f t="shared" si="198"/>
        <v>-174.20547945205479</v>
      </c>
      <c r="AQ278" s="9">
        <f t="shared" si="213"/>
        <v>-174.20547945205479</v>
      </c>
      <c r="AR278" s="31">
        <v>44953</v>
      </c>
      <c r="AS278" s="32">
        <v>2.492</v>
      </c>
      <c r="AW278" s="10"/>
      <c r="BX278" s="1"/>
      <c r="CF278" s="11"/>
      <c r="CG278" s="11"/>
    </row>
    <row r="279" spans="1:85" ht="15" customHeight="1" x14ac:dyDescent="0.25">
      <c r="A279">
        <v>21315</v>
      </c>
      <c r="B279" t="s">
        <v>877</v>
      </c>
      <c r="C279" t="s">
        <v>878</v>
      </c>
      <c r="D279">
        <v>30735</v>
      </c>
      <c r="E279" t="s">
        <v>127</v>
      </c>
      <c r="F279" t="s">
        <v>3</v>
      </c>
      <c r="G279" t="s">
        <v>4</v>
      </c>
      <c r="H279" t="s">
        <v>659</v>
      </c>
      <c r="I279" s="1"/>
      <c r="J279" s="1">
        <v>44925</v>
      </c>
      <c r="K279" s="1">
        <v>45016</v>
      </c>
      <c r="L279" s="1">
        <v>45016</v>
      </c>
      <c r="M279" s="2">
        <v>60858</v>
      </c>
      <c r="N279" s="39">
        <f t="shared" si="194"/>
        <v>44926</v>
      </c>
      <c r="O279">
        <v>0.02</v>
      </c>
      <c r="P279" t="s">
        <v>109</v>
      </c>
      <c r="Q279" s="4"/>
      <c r="R279" s="1">
        <v>45016</v>
      </c>
      <c r="S279" s="1">
        <v>44925</v>
      </c>
      <c r="T279" s="1">
        <v>45016</v>
      </c>
      <c r="U279" s="1">
        <v>45016</v>
      </c>
      <c r="V279" s="5">
        <f t="shared" si="195"/>
        <v>0.24657534246575341</v>
      </c>
      <c r="W279">
        <f t="shared" si="196"/>
        <v>90</v>
      </c>
      <c r="X279" s="6">
        <v>0</v>
      </c>
      <c r="Y279" s="6">
        <v>0</v>
      </c>
      <c r="Z279" s="6">
        <v>-304.29000000000002</v>
      </c>
      <c r="AA279" s="6">
        <v>-304.29000000000002</v>
      </c>
      <c r="AB279">
        <v>0</v>
      </c>
      <c r="AC279">
        <v>0</v>
      </c>
      <c r="AD279" s="7">
        <v>60858</v>
      </c>
      <c r="AE279" s="13">
        <v>0.02</v>
      </c>
      <c r="AF279" s="8">
        <v>0</v>
      </c>
      <c r="AG279" s="6">
        <v>0</v>
      </c>
      <c r="AH279" s="6">
        <v>0</v>
      </c>
      <c r="AI279" s="9">
        <v>-304.29000000000002</v>
      </c>
      <c r="AJ279" t="s">
        <v>6</v>
      </c>
      <c r="AO279" s="9">
        <f t="shared" si="212"/>
        <v>-300.12164383561645</v>
      </c>
      <c r="AP279" s="2">
        <f t="shared" si="198"/>
        <v>-300.12164383561645</v>
      </c>
      <c r="AQ279" s="9">
        <f t="shared" si="213"/>
        <v>-300.12164383561645</v>
      </c>
      <c r="AR279" s="31">
        <v>44956</v>
      </c>
      <c r="AS279" s="32">
        <v>2.4820000000000002</v>
      </c>
      <c r="AW279" s="10"/>
      <c r="BX279" s="1"/>
      <c r="CF279" s="11"/>
      <c r="CG279" s="11"/>
    </row>
    <row r="280" spans="1:85" ht="15" customHeight="1" x14ac:dyDescent="0.25">
      <c r="A280">
        <v>21643</v>
      </c>
      <c r="B280" t="s">
        <v>879</v>
      </c>
      <c r="C280" t="s">
        <v>880</v>
      </c>
      <c r="D280">
        <v>30740</v>
      </c>
      <c r="E280" t="s">
        <v>127</v>
      </c>
      <c r="F280" t="s">
        <v>3</v>
      </c>
      <c r="G280" t="s">
        <v>4</v>
      </c>
      <c r="H280" t="s">
        <v>294</v>
      </c>
      <c r="I280" s="1"/>
      <c r="J280" s="1">
        <v>44918</v>
      </c>
      <c r="K280" s="1">
        <v>44949</v>
      </c>
      <c r="L280" s="1">
        <v>44949</v>
      </c>
      <c r="M280" s="2">
        <v>50301.45</v>
      </c>
      <c r="N280" s="39">
        <f t="shared" si="194"/>
        <v>44926</v>
      </c>
      <c r="O280">
        <v>0.02</v>
      </c>
      <c r="P280" t="s">
        <v>109</v>
      </c>
      <c r="Q280" s="4"/>
      <c r="R280" s="1">
        <v>44949</v>
      </c>
      <c r="S280" s="1">
        <v>44918</v>
      </c>
      <c r="T280" s="1">
        <v>44949</v>
      </c>
      <c r="U280" s="1">
        <v>44949</v>
      </c>
      <c r="V280" s="5">
        <f t="shared" si="195"/>
        <v>6.3013698630136991E-2</v>
      </c>
      <c r="W280">
        <f t="shared" si="196"/>
        <v>23</v>
      </c>
      <c r="X280" s="6">
        <v>0</v>
      </c>
      <c r="Y280" s="6">
        <v>0</v>
      </c>
      <c r="Z280" s="6">
        <v>-83.83574999999999</v>
      </c>
      <c r="AA280" s="6">
        <v>-83.83574999999999</v>
      </c>
      <c r="AB280">
        <v>0</v>
      </c>
      <c r="AC280">
        <v>0</v>
      </c>
      <c r="AD280" s="7">
        <v>50301.45</v>
      </c>
      <c r="AE280" s="13">
        <v>0.02</v>
      </c>
      <c r="AF280" s="8">
        <v>0</v>
      </c>
      <c r="AG280" s="6">
        <v>0</v>
      </c>
      <c r="AH280" s="6">
        <v>0</v>
      </c>
      <c r="AI280" s="9">
        <v>-83.83574999999999</v>
      </c>
      <c r="AJ280" t="s">
        <v>6</v>
      </c>
      <c r="AO280" s="9">
        <f t="shared" si="212"/>
        <v>-63.393608219178084</v>
      </c>
      <c r="AP280" s="2">
        <f t="shared" si="198"/>
        <v>-63.393608219178084</v>
      </c>
      <c r="AQ280" s="9">
        <f t="shared" si="213"/>
        <v>-63.393608219178084</v>
      </c>
      <c r="AR280" s="31">
        <v>44957</v>
      </c>
      <c r="AS280" s="32">
        <v>2.512</v>
      </c>
      <c r="AW280" s="10"/>
      <c r="BX280" s="1"/>
      <c r="CF280" s="11"/>
      <c r="CG280" s="11"/>
    </row>
    <row r="281" spans="1:85" ht="15" customHeight="1" x14ac:dyDescent="0.25">
      <c r="A281">
        <v>21706</v>
      </c>
      <c r="B281" t="s">
        <v>881</v>
      </c>
      <c r="C281" t="s">
        <v>882</v>
      </c>
      <c r="D281">
        <v>30741</v>
      </c>
      <c r="E281" t="s">
        <v>127</v>
      </c>
      <c r="F281" t="s">
        <v>3</v>
      </c>
      <c r="G281" t="s">
        <v>4</v>
      </c>
      <c r="H281" t="s">
        <v>294</v>
      </c>
      <c r="I281" s="1"/>
      <c r="J281" s="1">
        <v>44912</v>
      </c>
      <c r="K281" s="1">
        <v>44943</v>
      </c>
      <c r="L281" s="1">
        <v>44943</v>
      </c>
      <c r="M281" s="2">
        <v>29487.91</v>
      </c>
      <c r="N281" s="39">
        <f t="shared" si="194"/>
        <v>44926</v>
      </c>
      <c r="O281">
        <v>1.8700000000000001E-2</v>
      </c>
      <c r="P281" t="s">
        <v>109</v>
      </c>
      <c r="Q281" s="4"/>
      <c r="R281" s="1">
        <v>44943</v>
      </c>
      <c r="S281" s="1">
        <v>44912</v>
      </c>
      <c r="T281" s="1">
        <v>44943</v>
      </c>
      <c r="U281" s="1">
        <v>44943</v>
      </c>
      <c r="V281" s="5">
        <f t="shared" si="195"/>
        <v>4.6575342465753428E-2</v>
      </c>
      <c r="W281">
        <f t="shared" si="196"/>
        <v>17</v>
      </c>
      <c r="X281" s="6">
        <v>0</v>
      </c>
      <c r="Y281" s="6">
        <v>0</v>
      </c>
      <c r="Z281" s="6">
        <v>-45.951993083333335</v>
      </c>
      <c r="AA281" s="6">
        <v>-45.951993083333335</v>
      </c>
      <c r="AB281">
        <v>0</v>
      </c>
      <c r="AC281">
        <v>0</v>
      </c>
      <c r="AD281" s="7">
        <v>29487.91</v>
      </c>
      <c r="AE281" s="13">
        <v>1.8700000000000001E-2</v>
      </c>
      <c r="AF281" s="8">
        <v>0</v>
      </c>
      <c r="AG281" s="6">
        <v>0</v>
      </c>
      <c r="AH281" s="6">
        <v>0</v>
      </c>
      <c r="AI281" s="9">
        <v>-45.951993083333335</v>
      </c>
      <c r="AJ281" t="s">
        <v>6</v>
      </c>
      <c r="AO281" s="9">
        <f t="shared" si="212"/>
        <v>-25.682757778082198</v>
      </c>
      <c r="AP281" s="2">
        <f t="shared" si="198"/>
        <v>-25.682757778082198</v>
      </c>
      <c r="AQ281" s="9">
        <f t="shared" si="213"/>
        <v>-25.682757778082198</v>
      </c>
      <c r="AR281" s="31">
        <v>44958</v>
      </c>
      <c r="AS281" s="32">
        <v>2.4830000000000001</v>
      </c>
      <c r="AW281" s="10"/>
      <c r="BX281" s="1"/>
      <c r="CF281" s="11"/>
      <c r="CG281" s="11"/>
    </row>
    <row r="282" spans="1:85" ht="15" customHeight="1" x14ac:dyDescent="0.25">
      <c r="A282">
        <v>22701</v>
      </c>
      <c r="B282" t="s">
        <v>883</v>
      </c>
      <c r="C282" t="s">
        <v>884</v>
      </c>
      <c r="D282">
        <v>30800</v>
      </c>
      <c r="E282" t="s">
        <v>2</v>
      </c>
      <c r="F282" t="s">
        <v>3</v>
      </c>
      <c r="G282" t="s">
        <v>4</v>
      </c>
      <c r="H282" t="s">
        <v>530</v>
      </c>
      <c r="I282" s="1">
        <v>44861</v>
      </c>
      <c r="J282" s="1">
        <v>44926</v>
      </c>
      <c r="K282" s="1">
        <v>44957</v>
      </c>
      <c r="L282" s="1">
        <v>44957</v>
      </c>
      <c r="M282" s="2">
        <v>118757.36</v>
      </c>
      <c r="N282" s="39">
        <f t="shared" si="194"/>
        <v>44926</v>
      </c>
      <c r="O282" t="s">
        <v>7</v>
      </c>
      <c r="P282" t="s">
        <v>109</v>
      </c>
      <c r="Q282" s="4">
        <v>1.55E-2</v>
      </c>
      <c r="R282" s="1">
        <v>44861</v>
      </c>
      <c r="S282" s="1">
        <v>44926</v>
      </c>
      <c r="T282" s="1">
        <v>44957</v>
      </c>
      <c r="U282" s="1">
        <v>44957</v>
      </c>
      <c r="V282" s="5">
        <f t="shared" si="195"/>
        <v>8.4931506849315067E-2</v>
      </c>
      <c r="W282">
        <f t="shared" si="196"/>
        <v>31</v>
      </c>
      <c r="X282" s="6">
        <v>0</v>
      </c>
      <c r="Y282" s="6">
        <v>0</v>
      </c>
      <c r="Z282" s="6">
        <v>-158.83796899999999</v>
      </c>
      <c r="AA282" s="6">
        <v>-158.83796899999999</v>
      </c>
      <c r="AB282">
        <v>0</v>
      </c>
      <c r="AC282">
        <v>0</v>
      </c>
      <c r="AD282" s="7">
        <v>118757.36</v>
      </c>
      <c r="AE282" s="13">
        <v>1.6049999999999998E-2</v>
      </c>
      <c r="AF282" s="8">
        <v>1.55E-2</v>
      </c>
      <c r="AG282" s="6">
        <v>0</v>
      </c>
      <c r="AH282" s="6">
        <v>-153.39492333333334</v>
      </c>
      <c r="AI282" s="9">
        <v>-312.23289233333333</v>
      </c>
      <c r="AJ282" t="s">
        <v>6</v>
      </c>
      <c r="AK282">
        <f t="shared" ref="AK282:AK285" si="214">VLOOKUP(I282,$AR$2:$AS$603,2,FALSE)</f>
        <v>1.605</v>
      </c>
      <c r="AL282" s="8">
        <f t="shared" ref="AL282:AL285" si="215">AK282/100+$AT$1</f>
        <v>2.6049999999999997E-2</v>
      </c>
      <c r="AM282" s="35">
        <f t="shared" ref="AM282:AM285" si="216">AK282/100-$AT$1</f>
        <v>6.0499999999999981E-3</v>
      </c>
      <c r="AN282" s="4">
        <f t="shared" ref="AN282:AN285" si="217">IF(AND(RIGHT(O282,3)="Max",AM282&lt;0%),0%,AM282)</f>
        <v>6.0499999999999981E-3</v>
      </c>
      <c r="AO282" s="45">
        <f t="shared" ref="AO282:AO285" si="218">-(((AL282+AF282)*AD282*V282))</f>
        <v>-419.08333574794523</v>
      </c>
      <c r="AP282" s="45">
        <f t="shared" si="198"/>
        <v>-318.22092040547938</v>
      </c>
      <c r="AQ282" s="45">
        <f t="shared" ref="AQ282:AQ285" si="219">-(((AN282+AF282)*AD282*V282))</f>
        <v>-217.35850506301372</v>
      </c>
      <c r="AR282" s="31">
        <v>44959</v>
      </c>
      <c r="AS282" s="32">
        <v>2.54</v>
      </c>
      <c r="AW282" s="10"/>
      <c r="BX282" s="1"/>
      <c r="CF282" s="11"/>
      <c r="CG282" s="11"/>
    </row>
    <row r="283" spans="1:85" ht="15" customHeight="1" x14ac:dyDescent="0.25">
      <c r="A283">
        <v>23655</v>
      </c>
      <c r="B283" t="s">
        <v>885</v>
      </c>
      <c r="C283" t="s">
        <v>886</v>
      </c>
      <c r="D283">
        <v>30816</v>
      </c>
      <c r="E283" t="s">
        <v>2</v>
      </c>
      <c r="F283" t="s">
        <v>3</v>
      </c>
      <c r="G283" t="s">
        <v>4</v>
      </c>
      <c r="H283" t="s">
        <v>764</v>
      </c>
      <c r="I283" s="1">
        <v>44924</v>
      </c>
      <c r="J283" s="1">
        <v>44926</v>
      </c>
      <c r="K283" s="1">
        <v>44957</v>
      </c>
      <c r="L283" s="1">
        <v>44957</v>
      </c>
      <c r="M283" s="2">
        <v>197447.96</v>
      </c>
      <c r="N283" s="39">
        <f t="shared" si="194"/>
        <v>44926</v>
      </c>
      <c r="O283" t="s">
        <v>33</v>
      </c>
      <c r="P283" t="s">
        <v>223</v>
      </c>
      <c r="Q283" s="4">
        <v>2.5000000000000001E-2</v>
      </c>
      <c r="R283" s="1">
        <v>44924</v>
      </c>
      <c r="S283" s="1">
        <v>44926</v>
      </c>
      <c r="T283" s="1">
        <v>44957</v>
      </c>
      <c r="U283" s="1">
        <v>44957</v>
      </c>
      <c r="V283" s="5">
        <f t="shared" si="195"/>
        <v>8.4931506849315067E-2</v>
      </c>
      <c r="W283">
        <f t="shared" si="196"/>
        <v>31</v>
      </c>
      <c r="X283" s="6">
        <v>0</v>
      </c>
      <c r="Y283" s="6">
        <v>0</v>
      </c>
      <c r="Z283" s="6">
        <v>-457.13800843178075</v>
      </c>
      <c r="AA283" s="6">
        <v>-457.13800843178075</v>
      </c>
      <c r="AB283">
        <v>0</v>
      </c>
      <c r="AC283">
        <v>0</v>
      </c>
      <c r="AD283" s="7">
        <v>197447.96</v>
      </c>
      <c r="AE283" s="13">
        <v>2.726E-2</v>
      </c>
      <c r="AF283" s="8">
        <v>2.5000000000000001E-2</v>
      </c>
      <c r="AG283" s="6">
        <v>0</v>
      </c>
      <c r="AH283" s="6">
        <v>-419.23881917808222</v>
      </c>
      <c r="AI283" s="9">
        <v>-876.37682760986297</v>
      </c>
      <c r="AJ283" t="s">
        <v>6</v>
      </c>
      <c r="AK283">
        <f t="shared" si="214"/>
        <v>2.1840000000000002</v>
      </c>
      <c r="AL283" s="8">
        <f t="shared" si="215"/>
        <v>3.184E-2</v>
      </c>
      <c r="AM283" s="35">
        <f t="shared" si="216"/>
        <v>1.1840000000000002E-2</v>
      </c>
      <c r="AN283" s="4">
        <f t="shared" si="217"/>
        <v>1.1840000000000002E-2</v>
      </c>
      <c r="AO283" s="45">
        <f t="shared" si="218"/>
        <v>-953.18137928328758</v>
      </c>
      <c r="AP283" s="45">
        <f t="shared" si="198"/>
        <v>-876.37682760986286</v>
      </c>
      <c r="AQ283" s="45">
        <f t="shared" si="219"/>
        <v>-617.79032394082196</v>
      </c>
      <c r="AR283" s="31">
        <v>44960</v>
      </c>
      <c r="AS283" s="32">
        <v>2.5449999999999999</v>
      </c>
      <c r="AW283" s="10"/>
      <c r="BX283" s="1"/>
      <c r="CF283" s="11"/>
      <c r="CG283" s="11"/>
    </row>
    <row r="284" spans="1:85" ht="15" customHeight="1" x14ac:dyDescent="0.25">
      <c r="A284">
        <v>25215</v>
      </c>
      <c r="B284" t="s">
        <v>887</v>
      </c>
      <c r="C284" t="s">
        <v>888</v>
      </c>
      <c r="D284">
        <v>30876</v>
      </c>
      <c r="E284" t="s">
        <v>2</v>
      </c>
      <c r="F284" t="s">
        <v>3</v>
      </c>
      <c r="G284" t="s">
        <v>4</v>
      </c>
      <c r="H284" t="s">
        <v>266</v>
      </c>
      <c r="I284" s="1">
        <v>44923</v>
      </c>
      <c r="J284" s="1">
        <v>44925</v>
      </c>
      <c r="K284" s="1">
        <v>45016</v>
      </c>
      <c r="L284" s="1">
        <v>45016</v>
      </c>
      <c r="M284" s="2">
        <v>11049999.970000001</v>
      </c>
      <c r="N284" s="39">
        <f t="shared" si="194"/>
        <v>44926</v>
      </c>
      <c r="O284" t="s">
        <v>15</v>
      </c>
      <c r="P284" t="s">
        <v>8</v>
      </c>
      <c r="Q284" s="4">
        <v>1.7999999999999999E-2</v>
      </c>
      <c r="R284" s="1">
        <v>44923</v>
      </c>
      <c r="S284" s="1">
        <v>44925</v>
      </c>
      <c r="T284" s="1">
        <v>45016</v>
      </c>
      <c r="U284" s="1">
        <v>45016</v>
      </c>
      <c r="V284" s="5">
        <f t="shared" si="195"/>
        <v>0.24657534246575341</v>
      </c>
      <c r="W284">
        <f t="shared" si="196"/>
        <v>90</v>
      </c>
      <c r="X284" s="6">
        <v>0</v>
      </c>
      <c r="Y284" s="6">
        <v>0</v>
      </c>
      <c r="Z284" s="6">
        <v>-61506.141499681667</v>
      </c>
      <c r="AA284" s="6">
        <v>-61506.141499681667</v>
      </c>
      <c r="AB284">
        <v>0</v>
      </c>
      <c r="AC284">
        <v>0</v>
      </c>
      <c r="AD284" s="7">
        <v>11049999.970000001</v>
      </c>
      <c r="AE284" s="13">
        <v>2.2019999999999998E-2</v>
      </c>
      <c r="AF284" s="8">
        <v>1.7999999999999999E-2</v>
      </c>
      <c r="AG284" s="6">
        <v>0</v>
      </c>
      <c r="AH284" s="6">
        <v>-50277.499863499994</v>
      </c>
      <c r="AI284" s="9">
        <v>-111783.64136318167</v>
      </c>
      <c r="AJ284" t="s">
        <v>6</v>
      </c>
      <c r="AK284">
        <f t="shared" si="214"/>
        <v>2.202</v>
      </c>
      <c r="AL284" s="8">
        <f t="shared" si="215"/>
        <v>3.202E-2</v>
      </c>
      <c r="AM284" s="35">
        <f t="shared" si="216"/>
        <v>1.2019999999999998E-2</v>
      </c>
      <c r="AN284" s="4">
        <f t="shared" si="217"/>
        <v>1.2019999999999998E-2</v>
      </c>
      <c r="AO284" s="45">
        <f t="shared" si="218"/>
        <v>-136287.36949300274</v>
      </c>
      <c r="AP284" s="45">
        <f t="shared" si="198"/>
        <v>-109040.79422450959</v>
      </c>
      <c r="AQ284" s="45">
        <f t="shared" si="219"/>
        <v>-81794.218956016441</v>
      </c>
      <c r="AR284" s="31">
        <v>44963</v>
      </c>
      <c r="AS284" s="32">
        <v>2.5649999999999999</v>
      </c>
      <c r="AW284" s="10"/>
      <c r="BX284" s="1"/>
      <c r="CF284" s="11"/>
      <c r="CG284" s="11"/>
    </row>
    <row r="285" spans="1:85" ht="15" customHeight="1" x14ac:dyDescent="0.25">
      <c r="A285">
        <v>25448</v>
      </c>
      <c r="B285" t="s">
        <v>889</v>
      </c>
      <c r="C285" t="s">
        <v>890</v>
      </c>
      <c r="D285">
        <v>30880</v>
      </c>
      <c r="E285" t="s">
        <v>2</v>
      </c>
      <c r="F285" t="s">
        <v>3</v>
      </c>
      <c r="G285" t="s">
        <v>4</v>
      </c>
      <c r="H285" t="s">
        <v>764</v>
      </c>
      <c r="I285" s="1">
        <v>44924</v>
      </c>
      <c r="J285" s="1">
        <v>44926</v>
      </c>
      <c r="K285" s="1">
        <v>44957</v>
      </c>
      <c r="L285" s="1">
        <v>44957</v>
      </c>
      <c r="M285" s="2">
        <v>89430.11</v>
      </c>
      <c r="N285" s="39">
        <f t="shared" si="194"/>
        <v>44926</v>
      </c>
      <c r="O285" t="s">
        <v>174</v>
      </c>
      <c r="P285" t="s">
        <v>223</v>
      </c>
      <c r="Q285" s="4">
        <v>3.1E-2</v>
      </c>
      <c r="R285" s="1">
        <v>44924</v>
      </c>
      <c r="S285" s="1">
        <v>44926</v>
      </c>
      <c r="T285" s="1">
        <v>44957</v>
      </c>
      <c r="U285" s="1">
        <v>44957</v>
      </c>
      <c r="V285" s="5">
        <f t="shared" si="195"/>
        <v>8.4931506849315067E-2</v>
      </c>
      <c r="W285">
        <f t="shared" si="196"/>
        <v>31</v>
      </c>
      <c r="X285" s="6">
        <v>0</v>
      </c>
      <c r="Y285" s="6">
        <v>0</v>
      </c>
      <c r="Z285" s="6">
        <v>-207.05153084</v>
      </c>
      <c r="AA285" s="6">
        <v>-207.05153084</v>
      </c>
      <c r="AB285">
        <v>0</v>
      </c>
      <c r="AC285">
        <v>0</v>
      </c>
      <c r="AD285" s="7">
        <v>89430.11</v>
      </c>
      <c r="AE285" s="13">
        <v>2.726E-2</v>
      </c>
      <c r="AF285" s="8">
        <v>3.1E-2</v>
      </c>
      <c r="AG285" s="6">
        <v>0</v>
      </c>
      <c r="AH285" s="6">
        <v>-235.45845400000002</v>
      </c>
      <c r="AI285" s="9">
        <v>-442.50998484000002</v>
      </c>
      <c r="AJ285" t="s">
        <v>6</v>
      </c>
      <c r="AK285">
        <f t="shared" si="214"/>
        <v>2.1840000000000002</v>
      </c>
      <c r="AL285" s="8">
        <f t="shared" si="215"/>
        <v>3.184E-2</v>
      </c>
      <c r="AM285" s="35">
        <f t="shared" si="216"/>
        <v>1.1840000000000002E-2</v>
      </c>
      <c r="AN285" s="4">
        <f t="shared" si="217"/>
        <v>1.1840000000000002E-2</v>
      </c>
      <c r="AO285" s="45">
        <f t="shared" si="218"/>
        <v>-477.29707256</v>
      </c>
      <c r="AP285" s="45">
        <f t="shared" si="198"/>
        <v>-442.50998483999996</v>
      </c>
      <c r="AQ285" s="45">
        <f t="shared" si="219"/>
        <v>-325.38839256</v>
      </c>
      <c r="AR285" s="31">
        <v>44964</v>
      </c>
      <c r="AS285" s="32">
        <v>2.6019999999999999</v>
      </c>
      <c r="AW285" s="10"/>
      <c r="BX285" s="1"/>
      <c r="CF285" s="11"/>
      <c r="CG285" s="11"/>
    </row>
    <row r="286" spans="1:85" ht="15" customHeight="1" x14ac:dyDescent="0.25">
      <c r="A286">
        <v>25633</v>
      </c>
      <c r="B286" t="s">
        <v>891</v>
      </c>
      <c r="C286" t="s">
        <v>892</v>
      </c>
      <c r="D286">
        <v>30882</v>
      </c>
      <c r="E286" t="s">
        <v>127</v>
      </c>
      <c r="F286" t="s">
        <v>3</v>
      </c>
      <c r="G286" t="s">
        <v>4</v>
      </c>
      <c r="H286" t="s">
        <v>893</v>
      </c>
      <c r="I286" s="1"/>
      <c r="J286" s="1">
        <v>44900</v>
      </c>
      <c r="K286" s="1">
        <v>44931</v>
      </c>
      <c r="L286" s="1">
        <v>44931</v>
      </c>
      <c r="M286" s="2">
        <v>103797.92</v>
      </c>
      <c r="N286" s="39">
        <f t="shared" si="194"/>
        <v>44926</v>
      </c>
      <c r="O286">
        <v>1.2E-2</v>
      </c>
      <c r="P286" t="s">
        <v>109</v>
      </c>
      <c r="Q286" s="4"/>
      <c r="R286" s="1">
        <v>44931</v>
      </c>
      <c r="S286" s="1">
        <v>44900</v>
      </c>
      <c r="T286" s="1">
        <v>44931</v>
      </c>
      <c r="U286" s="1">
        <v>44931</v>
      </c>
      <c r="V286" s="5">
        <f t="shared" si="195"/>
        <v>1.3698630136986301E-2</v>
      </c>
      <c r="W286">
        <f t="shared" si="196"/>
        <v>5</v>
      </c>
      <c r="X286" s="6">
        <v>0</v>
      </c>
      <c r="Y286" s="6">
        <v>0</v>
      </c>
      <c r="Z286" s="6">
        <v>-103.79791999999999</v>
      </c>
      <c r="AA286" s="6">
        <v>-103.79791999999999</v>
      </c>
      <c r="AB286">
        <v>0</v>
      </c>
      <c r="AC286">
        <v>0</v>
      </c>
      <c r="AD286" s="7">
        <v>103797.92</v>
      </c>
      <c r="AE286" s="13">
        <v>1.2E-2</v>
      </c>
      <c r="AF286" s="8">
        <v>0</v>
      </c>
      <c r="AG286" s="6">
        <v>0</v>
      </c>
      <c r="AH286" s="6">
        <v>0</v>
      </c>
      <c r="AI286" s="9">
        <v>-103.79791999999999</v>
      </c>
      <c r="AJ286" t="s">
        <v>6</v>
      </c>
      <c r="AO286" s="9">
        <f t="shared" ref="AO286:AO291" si="220">AP286</f>
        <v>-17.062671780821915</v>
      </c>
      <c r="AP286" s="2">
        <f t="shared" si="198"/>
        <v>-17.062671780821915</v>
      </c>
      <c r="AQ286" s="9">
        <f t="shared" ref="AQ286:AQ291" si="221">AP286</f>
        <v>-17.062671780821915</v>
      </c>
      <c r="AR286" s="31">
        <v>44965</v>
      </c>
      <c r="AS286" s="32">
        <v>2.6080000000000001</v>
      </c>
      <c r="AW286" s="10"/>
      <c r="BX286" s="1"/>
      <c r="CF286" s="11"/>
      <c r="CG286" s="11"/>
    </row>
    <row r="287" spans="1:85" ht="15" customHeight="1" x14ac:dyDescent="0.25">
      <c r="A287">
        <v>25683</v>
      </c>
      <c r="B287" t="s">
        <v>894</v>
      </c>
      <c r="C287" t="s">
        <v>895</v>
      </c>
      <c r="D287">
        <v>30883</v>
      </c>
      <c r="E287" t="s">
        <v>127</v>
      </c>
      <c r="F287" t="s">
        <v>3</v>
      </c>
      <c r="G287" t="s">
        <v>4</v>
      </c>
      <c r="H287" t="s">
        <v>893</v>
      </c>
      <c r="I287" s="1"/>
      <c r="J287" s="1">
        <v>44900</v>
      </c>
      <c r="K287" s="1">
        <v>44931</v>
      </c>
      <c r="L287" s="1">
        <v>44931</v>
      </c>
      <c r="M287" s="2">
        <v>69328</v>
      </c>
      <c r="N287" s="39">
        <f t="shared" si="194"/>
        <v>44926</v>
      </c>
      <c r="O287">
        <v>0.01</v>
      </c>
      <c r="P287" t="s">
        <v>109</v>
      </c>
      <c r="Q287" s="4"/>
      <c r="R287" s="1">
        <v>44931</v>
      </c>
      <c r="S287" s="1">
        <v>44900</v>
      </c>
      <c r="T287" s="1">
        <v>44931</v>
      </c>
      <c r="U287" s="1">
        <v>44931</v>
      </c>
      <c r="V287" s="5">
        <f t="shared" si="195"/>
        <v>1.3698630136986301E-2</v>
      </c>
      <c r="W287">
        <f t="shared" si="196"/>
        <v>5</v>
      </c>
      <c r="X287" s="6">
        <v>0</v>
      </c>
      <c r="Y287" s="6">
        <v>0</v>
      </c>
      <c r="Z287" s="6">
        <v>-57.773333333333326</v>
      </c>
      <c r="AA287" s="6">
        <v>-57.773333333333326</v>
      </c>
      <c r="AB287">
        <v>0</v>
      </c>
      <c r="AC287">
        <v>0</v>
      </c>
      <c r="AD287" s="7">
        <v>69328</v>
      </c>
      <c r="AE287" s="13">
        <v>0.01</v>
      </c>
      <c r="AF287" s="8">
        <v>0</v>
      </c>
      <c r="AG287" s="6">
        <v>0</v>
      </c>
      <c r="AH287" s="6">
        <v>0</v>
      </c>
      <c r="AI287" s="9">
        <v>-57.773333333333326</v>
      </c>
      <c r="AJ287" t="s">
        <v>6</v>
      </c>
      <c r="AO287" s="9">
        <f t="shared" si="220"/>
        <v>-9.4969863013698621</v>
      </c>
      <c r="AP287" s="2">
        <f t="shared" si="198"/>
        <v>-9.4969863013698621</v>
      </c>
      <c r="AQ287" s="9">
        <f t="shared" si="221"/>
        <v>-9.4969863013698621</v>
      </c>
      <c r="AR287" s="31">
        <v>44966</v>
      </c>
      <c r="AS287" s="32">
        <v>2.6070000000000002</v>
      </c>
      <c r="AW287" s="10"/>
      <c r="BX287" s="1"/>
      <c r="CF287" s="11"/>
      <c r="CG287" s="11"/>
    </row>
    <row r="288" spans="1:85" ht="15" customHeight="1" x14ac:dyDescent="0.25">
      <c r="A288">
        <v>25739</v>
      </c>
      <c r="B288" t="s">
        <v>1529</v>
      </c>
      <c r="C288" t="s">
        <v>1530</v>
      </c>
      <c r="D288">
        <v>30884</v>
      </c>
      <c r="E288" t="s">
        <v>127</v>
      </c>
      <c r="F288" t="s">
        <v>3</v>
      </c>
      <c r="G288" t="s">
        <v>4</v>
      </c>
      <c r="H288" t="s">
        <v>254</v>
      </c>
      <c r="I288" s="1"/>
      <c r="J288" s="1">
        <v>44900</v>
      </c>
      <c r="K288" s="1">
        <v>44931</v>
      </c>
      <c r="L288" s="1">
        <v>44931</v>
      </c>
      <c r="M288" s="2">
        <v>59138.39</v>
      </c>
      <c r="N288" s="39">
        <f t="shared" si="194"/>
        <v>44926</v>
      </c>
      <c r="O288">
        <v>0.01</v>
      </c>
      <c r="P288" t="s">
        <v>109</v>
      </c>
      <c r="Q288" s="4"/>
      <c r="R288" s="1">
        <v>44931</v>
      </c>
      <c r="S288" s="1">
        <v>44900</v>
      </c>
      <c r="T288" s="1">
        <v>44931</v>
      </c>
      <c r="U288" s="1">
        <v>44931</v>
      </c>
      <c r="V288" s="5">
        <f t="shared" si="195"/>
        <v>1.3698630136986301E-2</v>
      </c>
      <c r="W288">
        <f t="shared" si="196"/>
        <v>5</v>
      </c>
      <c r="X288" s="6">
        <v>0</v>
      </c>
      <c r="Y288" s="6">
        <v>0</v>
      </c>
      <c r="Z288" s="6">
        <v>-49.28199166666667</v>
      </c>
      <c r="AA288" s="6">
        <v>-49.28199166666667</v>
      </c>
      <c r="AB288">
        <v>0</v>
      </c>
      <c r="AC288">
        <v>0</v>
      </c>
      <c r="AD288" s="7">
        <v>59138.39</v>
      </c>
      <c r="AE288" s="13">
        <v>0.01</v>
      </c>
      <c r="AF288" s="8">
        <v>0</v>
      </c>
      <c r="AG288" s="6">
        <v>0</v>
      </c>
      <c r="AH288" s="6">
        <v>0</v>
      </c>
      <c r="AI288" s="9">
        <v>-49.28199166666667</v>
      </c>
      <c r="AJ288" t="s">
        <v>6</v>
      </c>
      <c r="AO288" s="9">
        <f t="shared" si="220"/>
        <v>-8.1011493150684935</v>
      </c>
      <c r="AP288" s="2">
        <f t="shared" si="198"/>
        <v>-8.1011493150684935</v>
      </c>
      <c r="AQ288" s="9">
        <f t="shared" si="221"/>
        <v>-8.1011493150684935</v>
      </c>
      <c r="AR288" s="31">
        <v>44967</v>
      </c>
      <c r="AS288" s="32">
        <v>2.621</v>
      </c>
      <c r="AW288" s="10"/>
      <c r="BX288" s="1"/>
      <c r="CF288" s="11"/>
      <c r="CG288" s="11"/>
    </row>
    <row r="289" spans="1:85" ht="15" customHeight="1" x14ac:dyDescent="0.25">
      <c r="A289">
        <v>25834</v>
      </c>
      <c r="B289" t="s">
        <v>1531</v>
      </c>
      <c r="C289" t="s">
        <v>1532</v>
      </c>
      <c r="D289">
        <v>30888</v>
      </c>
      <c r="E289" t="s">
        <v>127</v>
      </c>
      <c r="F289" t="s">
        <v>3</v>
      </c>
      <c r="G289" t="s">
        <v>4</v>
      </c>
      <c r="H289" t="s">
        <v>898</v>
      </c>
      <c r="I289" s="1"/>
      <c r="J289" s="1">
        <v>44905</v>
      </c>
      <c r="K289" s="1">
        <v>44936</v>
      </c>
      <c r="L289" s="1">
        <v>44936</v>
      </c>
      <c r="M289" s="2">
        <v>22627.360000000001</v>
      </c>
      <c r="N289" s="39">
        <f t="shared" si="194"/>
        <v>44926</v>
      </c>
      <c r="O289">
        <v>5.4999999999999997E-3</v>
      </c>
      <c r="P289" t="s">
        <v>109</v>
      </c>
      <c r="Q289" s="4"/>
      <c r="R289" s="1">
        <v>44936</v>
      </c>
      <c r="S289" s="1">
        <v>44905</v>
      </c>
      <c r="T289" s="1">
        <v>44936</v>
      </c>
      <c r="U289" s="1">
        <v>44936</v>
      </c>
      <c r="V289" s="5">
        <f t="shared" si="195"/>
        <v>2.7397260273972601E-2</v>
      </c>
      <c r="W289">
        <f t="shared" si="196"/>
        <v>10</v>
      </c>
      <c r="X289" s="6">
        <v>0</v>
      </c>
      <c r="Y289" s="6">
        <v>0</v>
      </c>
      <c r="Z289" s="6">
        <v>-10.370873333333332</v>
      </c>
      <c r="AA289" s="6">
        <v>-10.370873333333332</v>
      </c>
      <c r="AB289">
        <v>0</v>
      </c>
      <c r="AC289">
        <v>0</v>
      </c>
      <c r="AD289" s="7">
        <v>22627.360000000001</v>
      </c>
      <c r="AE289" s="13">
        <v>5.4999999999999997E-3</v>
      </c>
      <c r="AF289" s="8">
        <v>0</v>
      </c>
      <c r="AG289" s="6">
        <v>0</v>
      </c>
      <c r="AH289" s="6">
        <v>0</v>
      </c>
      <c r="AI289" s="9">
        <v>-10.370873333333332</v>
      </c>
      <c r="AJ289" t="s">
        <v>6</v>
      </c>
      <c r="AO289" s="9">
        <f t="shared" si="220"/>
        <v>-3.4096021917808219</v>
      </c>
      <c r="AP289" s="2">
        <f t="shared" si="198"/>
        <v>-3.4096021917808219</v>
      </c>
      <c r="AQ289" s="9">
        <f t="shared" si="221"/>
        <v>-3.4096021917808219</v>
      </c>
      <c r="AR289" s="31">
        <v>44970</v>
      </c>
      <c r="AS289" s="32">
        <v>2.6539999999999999</v>
      </c>
      <c r="AW289" s="10"/>
      <c r="BX289" s="1"/>
      <c r="CF289" s="11"/>
      <c r="CG289" s="11"/>
    </row>
    <row r="290" spans="1:85" ht="15" customHeight="1" x14ac:dyDescent="0.25">
      <c r="A290">
        <v>25865</v>
      </c>
      <c r="B290" t="s">
        <v>896</v>
      </c>
      <c r="C290" t="s">
        <v>897</v>
      </c>
      <c r="D290">
        <v>30889</v>
      </c>
      <c r="E290" t="s">
        <v>127</v>
      </c>
      <c r="F290" t="s">
        <v>3</v>
      </c>
      <c r="G290" t="s">
        <v>4</v>
      </c>
      <c r="H290" t="s">
        <v>898</v>
      </c>
      <c r="I290" s="1"/>
      <c r="J290" s="1">
        <v>44905</v>
      </c>
      <c r="K290" s="1">
        <v>44936</v>
      </c>
      <c r="L290" s="1">
        <v>44936</v>
      </c>
      <c r="M290" s="2">
        <v>71060.59</v>
      </c>
      <c r="N290" s="39">
        <f t="shared" si="194"/>
        <v>44926</v>
      </c>
      <c r="O290">
        <v>6.4999999999999997E-3</v>
      </c>
      <c r="P290" t="s">
        <v>109</v>
      </c>
      <c r="Q290" s="4"/>
      <c r="R290" s="1">
        <v>44936</v>
      </c>
      <c r="S290" s="1">
        <v>44905</v>
      </c>
      <c r="T290" s="1">
        <v>44936</v>
      </c>
      <c r="U290" s="1">
        <v>44936</v>
      </c>
      <c r="V290" s="5">
        <f t="shared" si="195"/>
        <v>2.7397260273972601E-2</v>
      </c>
      <c r="W290">
        <f t="shared" si="196"/>
        <v>10</v>
      </c>
      <c r="X290" s="6">
        <v>0</v>
      </c>
      <c r="Y290" s="6">
        <v>0</v>
      </c>
      <c r="Z290" s="6">
        <v>-38.491152916666664</v>
      </c>
      <c r="AA290" s="6">
        <v>-38.491152916666664</v>
      </c>
      <c r="AB290">
        <v>0</v>
      </c>
      <c r="AC290">
        <v>0</v>
      </c>
      <c r="AD290" s="7">
        <v>71060.59</v>
      </c>
      <c r="AE290" s="13">
        <v>6.4999999999999997E-3</v>
      </c>
      <c r="AF290" s="8">
        <v>0</v>
      </c>
      <c r="AG290" s="6">
        <v>0</v>
      </c>
      <c r="AH290" s="6">
        <v>0</v>
      </c>
      <c r="AI290" s="9">
        <v>-38.491152916666664</v>
      </c>
      <c r="AJ290" t="s">
        <v>6</v>
      </c>
      <c r="AO290" s="9">
        <f t="shared" si="220"/>
        <v>-12.654625616438354</v>
      </c>
      <c r="AP290" s="2">
        <f t="shared" si="198"/>
        <v>-12.654625616438354</v>
      </c>
      <c r="AQ290" s="9">
        <f t="shared" si="221"/>
        <v>-12.654625616438354</v>
      </c>
      <c r="AR290" s="31">
        <v>44971</v>
      </c>
      <c r="AS290" s="32">
        <v>2.66</v>
      </c>
      <c r="AW290" s="10"/>
      <c r="BX290" s="1"/>
      <c r="CF290" s="11"/>
      <c r="CG290" s="11"/>
    </row>
    <row r="291" spans="1:85" ht="15" customHeight="1" x14ac:dyDescent="0.25">
      <c r="A291">
        <v>25999</v>
      </c>
      <c r="B291" t="s">
        <v>899</v>
      </c>
      <c r="C291" t="s">
        <v>900</v>
      </c>
      <c r="D291">
        <v>30894</v>
      </c>
      <c r="E291" t="s">
        <v>127</v>
      </c>
      <c r="F291" t="s">
        <v>3</v>
      </c>
      <c r="G291" t="s">
        <v>4</v>
      </c>
      <c r="H291" t="s">
        <v>901</v>
      </c>
      <c r="I291" s="1"/>
      <c r="J291" s="1">
        <v>44905</v>
      </c>
      <c r="K291" s="1">
        <v>44936</v>
      </c>
      <c r="L291" s="1">
        <v>44936</v>
      </c>
      <c r="M291" s="2">
        <v>12635.58</v>
      </c>
      <c r="N291" s="39">
        <f t="shared" si="194"/>
        <v>44926</v>
      </c>
      <c r="O291">
        <v>1.4999999999999999E-2</v>
      </c>
      <c r="P291" t="s">
        <v>109</v>
      </c>
      <c r="Q291" s="4"/>
      <c r="R291" s="1">
        <v>44936</v>
      </c>
      <c r="S291" s="1">
        <v>44905</v>
      </c>
      <c r="T291" s="1">
        <v>44936</v>
      </c>
      <c r="U291" s="1">
        <v>44936</v>
      </c>
      <c r="V291" s="5">
        <f t="shared" si="195"/>
        <v>2.7397260273972601E-2</v>
      </c>
      <c r="W291">
        <f t="shared" si="196"/>
        <v>10</v>
      </c>
      <c r="X291" s="6">
        <v>0</v>
      </c>
      <c r="Y291" s="6">
        <v>0</v>
      </c>
      <c r="Z291" s="6">
        <v>-15.794474999999998</v>
      </c>
      <c r="AA291" s="6">
        <v>-15.794474999999998</v>
      </c>
      <c r="AB291">
        <v>0</v>
      </c>
      <c r="AC291">
        <v>0</v>
      </c>
      <c r="AD291" s="7">
        <v>12635.58</v>
      </c>
      <c r="AE291" s="13">
        <v>1.4999999999999999E-2</v>
      </c>
      <c r="AF291" s="8">
        <v>0</v>
      </c>
      <c r="AG291" s="6">
        <v>0</v>
      </c>
      <c r="AH291" s="6">
        <v>0</v>
      </c>
      <c r="AI291" s="9">
        <v>-15.794474999999998</v>
      </c>
      <c r="AJ291" t="s">
        <v>6</v>
      </c>
      <c r="AO291" s="9">
        <f t="shared" si="220"/>
        <v>-5.1927041095890401</v>
      </c>
      <c r="AP291" s="2">
        <f t="shared" si="198"/>
        <v>-5.1927041095890401</v>
      </c>
      <c r="AQ291" s="9">
        <f t="shared" si="221"/>
        <v>-5.1927041095890401</v>
      </c>
      <c r="AR291" s="31">
        <v>44972</v>
      </c>
      <c r="AS291" s="32">
        <v>2.6819999999999999</v>
      </c>
      <c r="AW291" s="10"/>
      <c r="BX291" s="1"/>
      <c r="CF291" s="11"/>
      <c r="CG291" s="11"/>
    </row>
    <row r="292" spans="1:85" ht="15" customHeight="1" x14ac:dyDescent="0.25">
      <c r="A292">
        <v>26346</v>
      </c>
      <c r="B292" t="s">
        <v>902</v>
      </c>
      <c r="C292" t="s">
        <v>903</v>
      </c>
      <c r="D292">
        <v>30908</v>
      </c>
      <c r="E292" t="s">
        <v>2</v>
      </c>
      <c r="F292" t="s">
        <v>3</v>
      </c>
      <c r="G292" t="s">
        <v>4</v>
      </c>
      <c r="H292" t="s">
        <v>95</v>
      </c>
      <c r="I292" s="1">
        <v>44909</v>
      </c>
      <c r="J292" s="1">
        <v>44911</v>
      </c>
      <c r="K292" s="1">
        <v>45001</v>
      </c>
      <c r="L292" s="1">
        <v>45001</v>
      </c>
      <c r="M292" s="2">
        <v>23991458.649999999</v>
      </c>
      <c r="N292" s="39">
        <f t="shared" si="194"/>
        <v>44926</v>
      </c>
      <c r="O292" t="s">
        <v>7</v>
      </c>
      <c r="P292" t="s">
        <v>8</v>
      </c>
      <c r="Q292" s="4">
        <v>1.15E-2</v>
      </c>
      <c r="R292" s="1">
        <v>44909</v>
      </c>
      <c r="S292" s="1">
        <v>44911</v>
      </c>
      <c r="T292" s="1">
        <v>45001</v>
      </c>
      <c r="U292" s="1">
        <v>45001</v>
      </c>
      <c r="V292" s="5">
        <f t="shared" si="195"/>
        <v>0.20547945205479451</v>
      </c>
      <c r="W292">
        <f t="shared" si="196"/>
        <v>75</v>
      </c>
      <c r="X292" s="6">
        <v>0</v>
      </c>
      <c r="Y292" s="6">
        <v>0</v>
      </c>
      <c r="Z292" s="6">
        <v>-124815.56362662498</v>
      </c>
      <c r="AA292" s="6">
        <v>-124815.56362662498</v>
      </c>
      <c r="AB292">
        <v>0</v>
      </c>
      <c r="AC292">
        <v>0</v>
      </c>
      <c r="AD292" s="7">
        <v>23991458.649999999</v>
      </c>
      <c r="AE292" s="13">
        <v>2.0809999999999999E-2</v>
      </c>
      <c r="AF292" s="8">
        <v>1.15E-2</v>
      </c>
      <c r="AG292" s="6">
        <v>0</v>
      </c>
      <c r="AH292" s="6">
        <v>-68975.443618749996</v>
      </c>
      <c r="AI292" s="9">
        <v>-193791.00724537496</v>
      </c>
      <c r="AJ292" t="s">
        <v>6</v>
      </c>
      <c r="AK292">
        <f>VLOOKUP(I292,$AR$2:$AS$603,2,FALSE)</f>
        <v>2.081</v>
      </c>
      <c r="AL292" s="8">
        <f>AK292/100+$AT$1</f>
        <v>3.0809999999999997E-2</v>
      </c>
      <c r="AM292" s="35">
        <f>AK292/100-$AT$1</f>
        <v>1.0809999999999998E-2</v>
      </c>
      <c r="AN292" s="4">
        <f>IF(AND(RIGHT(O292,3)="Max",AM292&lt;0%),0%,AM292)</f>
        <v>1.0809999999999998E-2</v>
      </c>
      <c r="AO292" s="45">
        <f>-(((AL292+AF292)*AD292*V292))</f>
        <v>-208577.79770167806</v>
      </c>
      <c r="AP292" s="45">
        <f t="shared" si="198"/>
        <v>-159280.27992770547</v>
      </c>
      <c r="AQ292" s="45">
        <f>-(((AN292+AF292)*AD292*V292))</f>
        <v>-109982.76215373284</v>
      </c>
      <c r="AR292" s="31">
        <v>44973</v>
      </c>
      <c r="AS292" s="32">
        <v>2.7029999999999998</v>
      </c>
      <c r="AW292" s="10"/>
      <c r="BX292" s="1"/>
      <c r="CF292" s="11"/>
      <c r="CG292" s="11"/>
    </row>
    <row r="293" spans="1:85" ht="15" customHeight="1" x14ac:dyDescent="0.25">
      <c r="A293">
        <v>27591</v>
      </c>
      <c r="B293" t="s">
        <v>904</v>
      </c>
      <c r="C293" t="s">
        <v>905</v>
      </c>
      <c r="D293">
        <v>30917</v>
      </c>
      <c r="E293" t="s">
        <v>127</v>
      </c>
      <c r="F293" t="s">
        <v>3</v>
      </c>
      <c r="G293" t="s">
        <v>4</v>
      </c>
      <c r="I293" s="1"/>
      <c r="J293" s="1">
        <v>44872</v>
      </c>
      <c r="K293" s="1">
        <v>44964</v>
      </c>
      <c r="L293" s="1">
        <v>44964</v>
      </c>
      <c r="M293" s="2">
        <v>127900000</v>
      </c>
      <c r="N293" s="39">
        <f t="shared" si="194"/>
        <v>44926</v>
      </c>
      <c r="O293">
        <v>0</v>
      </c>
      <c r="P293" t="s">
        <v>109</v>
      </c>
      <c r="Q293" s="4"/>
      <c r="R293" s="1">
        <v>44964</v>
      </c>
      <c r="S293" s="1">
        <v>44872</v>
      </c>
      <c r="T293" s="1">
        <v>44964</v>
      </c>
      <c r="U293" s="1">
        <v>44964</v>
      </c>
      <c r="V293" s="5">
        <f t="shared" si="195"/>
        <v>0.10410958904109589</v>
      </c>
      <c r="W293">
        <f t="shared" si="196"/>
        <v>38</v>
      </c>
      <c r="X293" s="6">
        <v>0</v>
      </c>
      <c r="Y293" s="6">
        <v>0</v>
      </c>
      <c r="Z293" s="6">
        <v>0</v>
      </c>
      <c r="AA293" s="6">
        <v>0</v>
      </c>
      <c r="AB293">
        <v>0</v>
      </c>
      <c r="AC293">
        <v>0</v>
      </c>
      <c r="AD293" s="7">
        <v>127900000</v>
      </c>
      <c r="AE293" s="13">
        <v>0</v>
      </c>
      <c r="AF293" s="8">
        <v>0</v>
      </c>
      <c r="AG293" s="6">
        <v>0</v>
      </c>
      <c r="AH293" s="6">
        <v>0</v>
      </c>
      <c r="AI293" s="9">
        <v>0</v>
      </c>
      <c r="AJ293" t="s">
        <v>6</v>
      </c>
      <c r="AO293" s="9">
        <f>AP293</f>
        <v>0</v>
      </c>
      <c r="AP293" s="2">
        <f t="shared" si="198"/>
        <v>0</v>
      </c>
      <c r="AQ293" s="9">
        <f>AP293</f>
        <v>0</v>
      </c>
      <c r="AR293" s="31">
        <v>44974</v>
      </c>
      <c r="AS293" s="32">
        <v>2.6669999999999998</v>
      </c>
      <c r="AW293" s="10"/>
      <c r="BX293" s="1"/>
      <c r="CF293" s="11"/>
      <c r="CG293" s="11"/>
    </row>
    <row r="294" spans="1:85" ht="15" customHeight="1" x14ac:dyDescent="0.25">
      <c r="A294">
        <v>28224</v>
      </c>
      <c r="B294" t="s">
        <v>970</v>
      </c>
      <c r="C294" t="s">
        <v>971</v>
      </c>
      <c r="D294">
        <v>31019</v>
      </c>
      <c r="E294" t="s">
        <v>2</v>
      </c>
      <c r="F294" t="s">
        <v>3</v>
      </c>
      <c r="G294" t="s">
        <v>4</v>
      </c>
      <c r="H294" t="s">
        <v>530</v>
      </c>
      <c r="I294" s="1">
        <v>44883</v>
      </c>
      <c r="J294" s="1">
        <v>44887</v>
      </c>
      <c r="K294" s="1">
        <v>44979</v>
      </c>
      <c r="L294" s="1">
        <v>44979</v>
      </c>
      <c r="M294" s="2">
        <v>19698874.239999998</v>
      </c>
      <c r="N294" s="39">
        <f t="shared" si="194"/>
        <v>44926</v>
      </c>
      <c r="O294" t="s">
        <v>7</v>
      </c>
      <c r="P294" t="s">
        <v>8</v>
      </c>
      <c r="Q294" s="4"/>
      <c r="R294" s="1">
        <v>44883</v>
      </c>
      <c r="S294" s="1">
        <v>44887</v>
      </c>
      <c r="T294" s="1">
        <v>44979</v>
      </c>
      <c r="U294" s="1">
        <v>44979</v>
      </c>
      <c r="V294" s="5">
        <f t="shared" si="195"/>
        <v>0.14520547945205478</v>
      </c>
      <c r="W294">
        <f t="shared" si="196"/>
        <v>53</v>
      </c>
      <c r="X294" s="6">
        <v>0</v>
      </c>
      <c r="Y294" s="6">
        <v>0</v>
      </c>
      <c r="Z294" s="6">
        <v>-91671.994421546653</v>
      </c>
      <c r="AA294" s="6">
        <v>-91671.994421546653</v>
      </c>
      <c r="AB294">
        <v>0</v>
      </c>
      <c r="AC294">
        <v>0</v>
      </c>
      <c r="AD294" s="7">
        <v>19698874.239999998</v>
      </c>
      <c r="AE294" s="13">
        <v>1.821E-2</v>
      </c>
      <c r="AF294" s="8">
        <v>0</v>
      </c>
      <c r="AG294" s="6">
        <v>0</v>
      </c>
      <c r="AH294" s="6">
        <v>0</v>
      </c>
      <c r="AI294" s="9">
        <v>-91671.994421546653</v>
      </c>
      <c r="AJ294" t="s">
        <v>6</v>
      </c>
      <c r="AK294">
        <f>VLOOKUP(I294,$AR$2:$AS$603,2,FALSE)</f>
        <v>1.821</v>
      </c>
      <c r="AL294" s="8">
        <f>AK294/100+$AT$1</f>
        <v>2.8209999999999999E-2</v>
      </c>
      <c r="AM294" s="35">
        <f>AK294/100-$AT$1</f>
        <v>8.2100000000000003E-3</v>
      </c>
      <c r="AN294" s="4">
        <f>IF(AND(RIGHT(O294,3)="Max",AM294&lt;0%),0%,AM294)</f>
        <v>8.2100000000000003E-3</v>
      </c>
      <c r="AO294" s="45">
        <f>-(((AL294+AF294)*AD294*V294))</f>
        <v>-80691.446143701891</v>
      </c>
      <c r="AP294" s="45">
        <f t="shared" si="198"/>
        <v>-52087.601356852589</v>
      </c>
      <c r="AQ294" s="45">
        <f>-(((AN294+AF294)*AD294*V294))</f>
        <v>-23483.756570003286</v>
      </c>
      <c r="AR294" s="31">
        <v>44977</v>
      </c>
      <c r="AS294" s="32">
        <v>2.6539999999999999</v>
      </c>
      <c r="AW294" s="10"/>
      <c r="BX294" s="1"/>
      <c r="CF294" s="11"/>
      <c r="CG294" s="11"/>
    </row>
    <row r="295" spans="1:85" ht="15" customHeight="1" x14ac:dyDescent="0.25">
      <c r="A295">
        <v>28321</v>
      </c>
      <c r="B295" t="s">
        <v>972</v>
      </c>
      <c r="C295" t="s">
        <v>973</v>
      </c>
      <c r="D295">
        <v>31020</v>
      </c>
      <c r="E295" t="s">
        <v>127</v>
      </c>
      <c r="F295" t="s">
        <v>3</v>
      </c>
      <c r="G295" t="s">
        <v>4</v>
      </c>
      <c r="H295" t="s">
        <v>327</v>
      </c>
      <c r="I295" s="1"/>
      <c r="J295" s="1">
        <v>44562</v>
      </c>
      <c r="K295" s="1">
        <v>44928</v>
      </c>
      <c r="L295" s="1">
        <v>44928</v>
      </c>
      <c r="M295" s="2">
        <v>60000000</v>
      </c>
      <c r="N295" s="39">
        <f t="shared" si="194"/>
        <v>44926</v>
      </c>
      <c r="O295">
        <v>2.75E-2</v>
      </c>
      <c r="P295" t="s">
        <v>8</v>
      </c>
      <c r="Q295" s="4"/>
      <c r="R295" s="1">
        <v>44928</v>
      </c>
      <c r="S295" s="1">
        <v>44562</v>
      </c>
      <c r="T295" s="1">
        <v>44928</v>
      </c>
      <c r="U295" s="1">
        <v>44928</v>
      </c>
      <c r="V295" s="5">
        <f t="shared" si="195"/>
        <v>5.4794520547945206E-3</v>
      </c>
      <c r="W295">
        <f t="shared" si="196"/>
        <v>2</v>
      </c>
      <c r="X295" s="6">
        <v>0</v>
      </c>
      <c r="Y295" s="6">
        <v>0</v>
      </c>
      <c r="Z295" s="6">
        <v>-1677500</v>
      </c>
      <c r="AA295" s="6">
        <v>-1677500</v>
      </c>
      <c r="AB295">
        <v>0</v>
      </c>
      <c r="AC295">
        <v>0</v>
      </c>
      <c r="AD295" s="7">
        <v>60000000</v>
      </c>
      <c r="AE295" s="13">
        <v>2.75E-2</v>
      </c>
      <c r="AF295" s="8">
        <v>0</v>
      </c>
      <c r="AG295" s="6">
        <v>0</v>
      </c>
      <c r="AH295" s="6">
        <v>0</v>
      </c>
      <c r="AI295" s="9">
        <v>-1677500</v>
      </c>
      <c r="AJ295" t="s">
        <v>6</v>
      </c>
      <c r="AO295" s="9">
        <f t="shared" ref="AO295:AO296" si="222">AP295</f>
        <v>-9041.0958904109593</v>
      </c>
      <c r="AP295" s="2">
        <f t="shared" si="198"/>
        <v>-9041.0958904109593</v>
      </c>
      <c r="AQ295" s="9">
        <f t="shared" ref="AQ295:AQ296" si="223">AP295</f>
        <v>-9041.0958904109593</v>
      </c>
      <c r="AR295" s="31">
        <v>44978</v>
      </c>
      <c r="AS295" s="32">
        <v>2.6819999999999999</v>
      </c>
      <c r="AW295" s="10"/>
      <c r="BX295" s="1"/>
      <c r="CF295" s="11"/>
      <c r="CG295" s="11"/>
    </row>
    <row r="296" spans="1:85" ht="15" customHeight="1" x14ac:dyDescent="0.25">
      <c r="A296">
        <v>28322</v>
      </c>
      <c r="B296" t="s">
        <v>972</v>
      </c>
      <c r="C296" t="s">
        <v>973</v>
      </c>
      <c r="D296">
        <v>31020</v>
      </c>
      <c r="E296" t="s">
        <v>127</v>
      </c>
      <c r="F296" t="s">
        <v>3</v>
      </c>
      <c r="G296" t="s">
        <v>4</v>
      </c>
      <c r="H296" t="s">
        <v>327</v>
      </c>
      <c r="I296" s="1"/>
      <c r="J296" s="1">
        <v>44715</v>
      </c>
      <c r="K296" s="1">
        <v>45080</v>
      </c>
      <c r="L296" s="1">
        <v>45080</v>
      </c>
      <c r="M296" s="2">
        <v>60000000</v>
      </c>
      <c r="N296" s="39">
        <f t="shared" si="194"/>
        <v>44926</v>
      </c>
      <c r="O296">
        <v>2.75E-2</v>
      </c>
      <c r="P296" t="s">
        <v>8</v>
      </c>
      <c r="Q296" s="4"/>
      <c r="R296" s="1">
        <v>45080</v>
      </c>
      <c r="S296" s="1">
        <v>44715</v>
      </c>
      <c r="T296" s="1">
        <v>45080</v>
      </c>
      <c r="U296" s="1">
        <v>45080</v>
      </c>
      <c r="V296" s="5">
        <f t="shared" si="195"/>
        <v>0.42191780821917807</v>
      </c>
      <c r="W296">
        <f t="shared" si="196"/>
        <v>154</v>
      </c>
      <c r="X296" s="6">
        <v>0</v>
      </c>
      <c r="Y296" s="6">
        <v>0</v>
      </c>
      <c r="Z296" s="6">
        <v>-1672916.6666666665</v>
      </c>
      <c r="AA296" s="6">
        <v>-1672916.6666666665</v>
      </c>
      <c r="AB296">
        <v>0</v>
      </c>
      <c r="AC296">
        <v>0</v>
      </c>
      <c r="AD296" s="7">
        <v>60000000</v>
      </c>
      <c r="AE296" s="13">
        <v>2.75E-2</v>
      </c>
      <c r="AF296" s="8">
        <v>0</v>
      </c>
      <c r="AG296" s="6">
        <v>0</v>
      </c>
      <c r="AH296" s="6">
        <v>0</v>
      </c>
      <c r="AI296" s="9">
        <v>-1672916.6666666665</v>
      </c>
      <c r="AJ296" t="s">
        <v>6</v>
      </c>
      <c r="AO296" s="9">
        <f t="shared" si="222"/>
        <v>-696164.38356164377</v>
      </c>
      <c r="AP296" s="2">
        <f t="shared" si="198"/>
        <v>-696164.38356164377</v>
      </c>
      <c r="AQ296" s="9">
        <f t="shared" si="223"/>
        <v>-696164.38356164377</v>
      </c>
      <c r="AR296" s="31">
        <v>44979</v>
      </c>
      <c r="AS296" s="32">
        <v>2.6829999999999998</v>
      </c>
      <c r="AW296" s="10"/>
      <c r="BX296" s="1"/>
      <c r="CF296" s="11"/>
      <c r="CG296" s="11"/>
    </row>
    <row r="297" spans="1:85" ht="15" customHeight="1" x14ac:dyDescent="0.25">
      <c r="A297">
        <v>28375</v>
      </c>
      <c r="B297" t="s">
        <v>974</v>
      </c>
      <c r="C297" t="s">
        <v>975</v>
      </c>
      <c r="D297">
        <v>31022</v>
      </c>
      <c r="E297" t="s">
        <v>55</v>
      </c>
      <c r="F297" t="s">
        <v>3</v>
      </c>
      <c r="G297" t="s">
        <v>4</v>
      </c>
      <c r="H297" t="s">
        <v>294</v>
      </c>
      <c r="I297" s="1">
        <v>44861</v>
      </c>
      <c r="J297" s="1">
        <v>44865</v>
      </c>
      <c r="K297" s="1">
        <v>44957</v>
      </c>
      <c r="L297" s="1">
        <v>44957</v>
      </c>
      <c r="M297" s="2">
        <v>4874734.49</v>
      </c>
      <c r="N297" s="39">
        <f t="shared" si="194"/>
        <v>44926</v>
      </c>
      <c r="O297">
        <v>0</v>
      </c>
      <c r="P297" t="s">
        <v>109</v>
      </c>
      <c r="Q297" s="4"/>
      <c r="R297" s="1">
        <v>44861</v>
      </c>
      <c r="S297" s="1">
        <v>44865</v>
      </c>
      <c r="T297" s="1">
        <v>44957</v>
      </c>
      <c r="U297" s="1">
        <v>44957</v>
      </c>
      <c r="V297" s="5">
        <f t="shared" si="195"/>
        <v>8.4931506849315067E-2</v>
      </c>
      <c r="W297">
        <f t="shared" si="196"/>
        <v>31</v>
      </c>
      <c r="X297" s="6">
        <v>0</v>
      </c>
      <c r="Y297" s="6">
        <v>0</v>
      </c>
      <c r="Z297" s="6">
        <v>0</v>
      </c>
      <c r="AA297" s="6">
        <v>0</v>
      </c>
      <c r="AB297">
        <v>0</v>
      </c>
      <c r="AC297">
        <v>0</v>
      </c>
      <c r="AD297" s="7">
        <v>4874734.49</v>
      </c>
      <c r="AE297" s="13">
        <v>0</v>
      </c>
      <c r="AF297" s="8">
        <v>0</v>
      </c>
      <c r="AG297" s="6">
        <v>0</v>
      </c>
      <c r="AH297" s="6">
        <v>0</v>
      </c>
      <c r="AI297" s="9">
        <v>0</v>
      </c>
      <c r="AJ297" t="s">
        <v>6</v>
      </c>
      <c r="AO297"/>
      <c r="AP297" s="2">
        <f t="shared" si="198"/>
        <v>0</v>
      </c>
      <c r="AQ297"/>
      <c r="AR297" s="31">
        <v>44980</v>
      </c>
      <c r="AS297" s="32">
        <v>2.6930000000000001</v>
      </c>
      <c r="AW297" s="10"/>
      <c r="BX297" s="1"/>
      <c r="CF297" s="11"/>
      <c r="CG297" s="11"/>
    </row>
    <row r="298" spans="1:85" ht="15" customHeight="1" x14ac:dyDescent="0.25">
      <c r="A298">
        <v>28430</v>
      </c>
      <c r="B298" t="s">
        <v>976</v>
      </c>
      <c r="C298" t="s">
        <v>977</v>
      </c>
      <c r="D298">
        <v>31025</v>
      </c>
      <c r="E298" t="s">
        <v>2</v>
      </c>
      <c r="F298" t="s">
        <v>3</v>
      </c>
      <c r="G298" t="s">
        <v>4</v>
      </c>
      <c r="H298" t="s">
        <v>759</v>
      </c>
      <c r="I298" s="1">
        <v>44923</v>
      </c>
      <c r="J298" s="1">
        <v>44925</v>
      </c>
      <c r="K298" s="1">
        <v>45016</v>
      </c>
      <c r="L298" s="1">
        <v>45016</v>
      </c>
      <c r="M298" s="2">
        <v>5775000</v>
      </c>
      <c r="N298" s="39">
        <f t="shared" si="194"/>
        <v>44926</v>
      </c>
      <c r="O298" t="s">
        <v>7</v>
      </c>
      <c r="P298" t="s">
        <v>8</v>
      </c>
      <c r="Q298" s="4">
        <v>1.2500000000000001E-2</v>
      </c>
      <c r="R298" s="1">
        <v>44923</v>
      </c>
      <c r="S298" s="1">
        <v>44925</v>
      </c>
      <c r="T298" s="1">
        <v>45016</v>
      </c>
      <c r="U298" s="1">
        <v>45016</v>
      </c>
      <c r="V298" s="5">
        <f t="shared" si="195"/>
        <v>0.24657534246575341</v>
      </c>
      <c r="W298">
        <f t="shared" si="196"/>
        <v>90</v>
      </c>
      <c r="X298" s="6">
        <v>0</v>
      </c>
      <c r="Y298" s="6">
        <v>0</v>
      </c>
      <c r="Z298" s="6">
        <v>-32144.612499999996</v>
      </c>
      <c r="AA298" s="6">
        <v>-32144.612499999996</v>
      </c>
      <c r="AB298">
        <v>0</v>
      </c>
      <c r="AC298">
        <v>0</v>
      </c>
      <c r="AD298" s="7">
        <v>5775000</v>
      </c>
      <c r="AE298" s="13">
        <v>2.2019999999999998E-2</v>
      </c>
      <c r="AF298" s="8">
        <v>1.2500000000000001E-2</v>
      </c>
      <c r="AG298" s="6">
        <v>0</v>
      </c>
      <c r="AH298" s="6">
        <v>-18247.395833333332</v>
      </c>
      <c r="AI298" s="9">
        <v>-50392.008333333331</v>
      </c>
      <c r="AJ298" t="s">
        <v>6</v>
      </c>
      <c r="AK298">
        <f t="shared" ref="AK298:AK301" si="224">VLOOKUP(I298,$AR$2:$AS$603,2,FALSE)</f>
        <v>2.202</v>
      </c>
      <c r="AL298" s="8">
        <f t="shared" ref="AL298:AL301" si="225">AK298/100+$AT$1</f>
        <v>3.202E-2</v>
      </c>
      <c r="AM298" s="35">
        <f t="shared" ref="AM298:AM301" si="226">AK298/100-$AT$1</f>
        <v>1.2019999999999998E-2</v>
      </c>
      <c r="AN298" s="4">
        <f t="shared" ref="AN298:AN301" si="227">IF(AND(RIGHT(O298,3)="Max",AM298&lt;0%),0%,AM298)</f>
        <v>1.2019999999999998E-2</v>
      </c>
      <c r="AO298" s="45">
        <f t="shared" ref="AO298:AO301" si="228">-(((AL298+AF298)*AD298*V298))</f>
        <v>-63395.260273972606</v>
      </c>
      <c r="AP298" s="45">
        <f t="shared" si="198"/>
        <v>-49155.534246575335</v>
      </c>
      <c r="AQ298" s="45">
        <f t="shared" ref="AQ298:AQ301" si="229">-(((AN298+AF298)*AD298*V298))</f>
        <v>-34915.808219178078</v>
      </c>
      <c r="AR298" s="31">
        <v>44981</v>
      </c>
      <c r="AS298" s="32">
        <v>2.698</v>
      </c>
      <c r="AW298" s="10"/>
      <c r="BX298" s="1"/>
      <c r="CF298" s="11"/>
      <c r="CG298" s="11"/>
    </row>
    <row r="299" spans="1:85" ht="15" customHeight="1" x14ac:dyDescent="0.25">
      <c r="A299">
        <v>28596</v>
      </c>
      <c r="B299" t="s">
        <v>978</v>
      </c>
      <c r="C299" t="s">
        <v>979</v>
      </c>
      <c r="D299">
        <v>31026</v>
      </c>
      <c r="E299" t="s">
        <v>2</v>
      </c>
      <c r="F299" t="s">
        <v>3</v>
      </c>
      <c r="G299" t="s">
        <v>4</v>
      </c>
      <c r="H299" t="s">
        <v>95</v>
      </c>
      <c r="I299" s="1">
        <v>44743</v>
      </c>
      <c r="J299" s="1">
        <v>44747</v>
      </c>
      <c r="K299" s="1">
        <v>44931</v>
      </c>
      <c r="L299" s="1">
        <v>44931</v>
      </c>
      <c r="M299" s="2">
        <v>270000000</v>
      </c>
      <c r="N299" s="39">
        <f t="shared" si="194"/>
        <v>44926</v>
      </c>
      <c r="O299" t="s">
        <v>174</v>
      </c>
      <c r="P299" t="s">
        <v>8</v>
      </c>
      <c r="Q299" s="4">
        <v>1.4E-2</v>
      </c>
      <c r="R299" s="1">
        <v>44743</v>
      </c>
      <c r="S299" s="1">
        <v>44747</v>
      </c>
      <c r="T299" s="1">
        <v>44931</v>
      </c>
      <c r="U299" s="1">
        <v>44931</v>
      </c>
      <c r="V299" s="5">
        <f t="shared" si="195"/>
        <v>1.3698630136986301E-2</v>
      </c>
      <c r="W299">
        <f t="shared" si="196"/>
        <v>5</v>
      </c>
      <c r="X299" s="6">
        <v>0</v>
      </c>
      <c r="Y299" s="6">
        <v>0</v>
      </c>
      <c r="Z299" s="6">
        <v>-328439.99999999994</v>
      </c>
      <c r="AA299" s="6">
        <v>-328439.99999999994</v>
      </c>
      <c r="AB299">
        <v>0</v>
      </c>
      <c r="AC299">
        <v>0</v>
      </c>
      <c r="AD299" s="7">
        <v>270000000</v>
      </c>
      <c r="AE299" s="13">
        <v>2.3799999999999997E-3</v>
      </c>
      <c r="AF299" s="8">
        <v>1.4E-2</v>
      </c>
      <c r="AG299" s="6">
        <v>0</v>
      </c>
      <c r="AH299" s="6">
        <v>-1931999.9999999998</v>
      </c>
      <c r="AI299" s="9">
        <v>-2260439.9999999995</v>
      </c>
      <c r="AJ299" t="s">
        <v>6</v>
      </c>
      <c r="AK299">
        <f t="shared" si="224"/>
        <v>-0.17599999999999999</v>
      </c>
      <c r="AL299" s="8">
        <f t="shared" si="225"/>
        <v>8.2400000000000008E-3</v>
      </c>
      <c r="AM299" s="35">
        <f t="shared" si="226"/>
        <v>-1.176E-2</v>
      </c>
      <c r="AN299" s="4">
        <f t="shared" si="227"/>
        <v>-1.176E-2</v>
      </c>
      <c r="AO299" s="45">
        <f t="shared" si="228"/>
        <v>-82257.534246575349</v>
      </c>
      <c r="AP299" s="45">
        <f t="shared" si="198"/>
        <v>-60583.561643835616</v>
      </c>
      <c r="AQ299" s="45">
        <f t="shared" si="229"/>
        <v>-8284.9315068493179</v>
      </c>
      <c r="AR299" s="31">
        <v>44984</v>
      </c>
      <c r="AS299" s="32">
        <v>2.7160000000000002</v>
      </c>
      <c r="AW299" s="10"/>
      <c r="BX299" s="1"/>
      <c r="CF299" s="11"/>
      <c r="CG299" s="11"/>
    </row>
    <row r="300" spans="1:85" ht="15" customHeight="1" x14ac:dyDescent="0.25">
      <c r="A300">
        <v>28744</v>
      </c>
      <c r="B300" t="s">
        <v>980</v>
      </c>
      <c r="C300" t="s">
        <v>981</v>
      </c>
      <c r="D300">
        <v>31028</v>
      </c>
      <c r="E300" t="s">
        <v>2</v>
      </c>
      <c r="F300" t="s">
        <v>3</v>
      </c>
      <c r="G300" t="s">
        <v>4</v>
      </c>
      <c r="H300" t="s">
        <v>95</v>
      </c>
      <c r="I300" s="1">
        <v>44743</v>
      </c>
      <c r="J300" s="1">
        <v>44747</v>
      </c>
      <c r="K300" s="1">
        <v>44931</v>
      </c>
      <c r="L300" s="1">
        <v>44931</v>
      </c>
      <c r="M300" s="2">
        <v>32500000</v>
      </c>
      <c r="N300" s="39">
        <f t="shared" si="194"/>
        <v>44926</v>
      </c>
      <c r="O300" t="s">
        <v>174</v>
      </c>
      <c r="P300" t="s">
        <v>8</v>
      </c>
      <c r="Q300" s="4">
        <v>1.4999999999999999E-2</v>
      </c>
      <c r="R300" s="1">
        <v>44743</v>
      </c>
      <c r="S300" s="1">
        <v>44747</v>
      </c>
      <c r="T300" s="1">
        <v>44931</v>
      </c>
      <c r="U300" s="1">
        <v>44931</v>
      </c>
      <c r="V300" s="5">
        <f t="shared" si="195"/>
        <v>1.3698630136986301E-2</v>
      </c>
      <c r="W300">
        <f t="shared" si="196"/>
        <v>5</v>
      </c>
      <c r="X300" s="6">
        <v>0</v>
      </c>
      <c r="Y300" s="6">
        <v>0</v>
      </c>
      <c r="Z300" s="6">
        <v>-39534.444444444431</v>
      </c>
      <c r="AA300" s="6">
        <v>-39534.444444444431</v>
      </c>
      <c r="AB300">
        <v>0</v>
      </c>
      <c r="AC300">
        <v>0</v>
      </c>
      <c r="AD300" s="7">
        <v>32500000</v>
      </c>
      <c r="AE300" s="13">
        <v>2.3799999999999997E-3</v>
      </c>
      <c r="AF300" s="8">
        <v>1.4999999999999999E-2</v>
      </c>
      <c r="AG300" s="6">
        <v>0</v>
      </c>
      <c r="AH300" s="6">
        <v>-249166.66666666666</v>
      </c>
      <c r="AI300" s="9">
        <v>-288701.11111111107</v>
      </c>
      <c r="AJ300" t="s">
        <v>6</v>
      </c>
      <c r="AK300">
        <f t="shared" si="224"/>
        <v>-0.17599999999999999</v>
      </c>
      <c r="AL300" s="8">
        <f t="shared" si="225"/>
        <v>8.2400000000000008E-3</v>
      </c>
      <c r="AM300" s="35">
        <f t="shared" si="226"/>
        <v>-1.176E-2</v>
      </c>
      <c r="AN300" s="4">
        <f t="shared" si="227"/>
        <v>-1.176E-2</v>
      </c>
      <c r="AO300" s="45">
        <f t="shared" si="228"/>
        <v>-10346.575342465752</v>
      </c>
      <c r="AP300" s="45">
        <f t="shared" si="198"/>
        <v>-7737.6712328767117</v>
      </c>
      <c r="AQ300" s="45">
        <f t="shared" si="229"/>
        <v>-1442.4657534246574</v>
      </c>
      <c r="AR300" s="31">
        <v>44985</v>
      </c>
      <c r="AS300" s="32">
        <v>2.7440000000000002</v>
      </c>
      <c r="AW300" s="10"/>
      <c r="BX300" s="1"/>
      <c r="CF300" s="11"/>
      <c r="CG300" s="11"/>
    </row>
    <row r="301" spans="1:85" ht="15" customHeight="1" x14ac:dyDescent="0.25">
      <c r="A301">
        <v>28797</v>
      </c>
      <c r="B301" t="s">
        <v>982</v>
      </c>
      <c r="C301" t="s">
        <v>983</v>
      </c>
      <c r="D301">
        <v>31029</v>
      </c>
      <c r="E301" t="s">
        <v>2</v>
      </c>
      <c r="F301" t="s">
        <v>3</v>
      </c>
      <c r="G301" t="s">
        <v>4</v>
      </c>
      <c r="H301" t="s">
        <v>95</v>
      </c>
      <c r="I301" s="1">
        <v>44743</v>
      </c>
      <c r="J301" s="1">
        <v>44747</v>
      </c>
      <c r="K301" s="1">
        <v>44931</v>
      </c>
      <c r="L301" s="1">
        <v>44931</v>
      </c>
      <c r="M301" s="2">
        <v>32500000</v>
      </c>
      <c r="N301" s="39">
        <f t="shared" si="194"/>
        <v>44926</v>
      </c>
      <c r="O301" t="s">
        <v>174</v>
      </c>
      <c r="P301" t="s">
        <v>8</v>
      </c>
      <c r="Q301" s="4">
        <v>1.7000000000000001E-2</v>
      </c>
      <c r="R301" s="1">
        <v>44743</v>
      </c>
      <c r="S301" s="1">
        <v>44747</v>
      </c>
      <c r="T301" s="1">
        <v>44931</v>
      </c>
      <c r="U301" s="1">
        <v>44931</v>
      </c>
      <c r="V301" s="5">
        <f t="shared" si="195"/>
        <v>1.3698630136986301E-2</v>
      </c>
      <c r="W301">
        <f t="shared" si="196"/>
        <v>5</v>
      </c>
      <c r="X301" s="6">
        <v>0</v>
      </c>
      <c r="Y301" s="6">
        <v>0</v>
      </c>
      <c r="Z301" s="6">
        <v>-39534.444444444431</v>
      </c>
      <c r="AA301" s="6">
        <v>-39534.444444444431</v>
      </c>
      <c r="AB301">
        <v>0</v>
      </c>
      <c r="AC301">
        <v>0</v>
      </c>
      <c r="AD301" s="7">
        <v>32500000</v>
      </c>
      <c r="AE301" s="13">
        <v>2.3799999999999997E-3</v>
      </c>
      <c r="AF301" s="8">
        <v>1.7000000000000001E-2</v>
      </c>
      <c r="AG301" s="6">
        <v>0</v>
      </c>
      <c r="AH301" s="6">
        <v>-282388.88888888888</v>
      </c>
      <c r="AI301" s="9">
        <v>-321923.33333333331</v>
      </c>
      <c r="AJ301" t="s">
        <v>6</v>
      </c>
      <c r="AK301">
        <f t="shared" si="224"/>
        <v>-0.17599999999999999</v>
      </c>
      <c r="AL301" s="8">
        <f t="shared" si="225"/>
        <v>8.2400000000000008E-3</v>
      </c>
      <c r="AM301" s="35">
        <f t="shared" si="226"/>
        <v>-1.176E-2</v>
      </c>
      <c r="AN301" s="4">
        <f t="shared" si="227"/>
        <v>-1.176E-2</v>
      </c>
      <c r="AO301" s="45">
        <f t="shared" si="228"/>
        <v>-11236.986301369863</v>
      </c>
      <c r="AP301" s="45">
        <f t="shared" si="198"/>
        <v>-8628.0821917808207</v>
      </c>
      <c r="AQ301" s="45">
        <f t="shared" si="229"/>
        <v>-2332.876712328768</v>
      </c>
      <c r="AR301" s="31">
        <v>44986</v>
      </c>
      <c r="AS301" s="32">
        <v>2.7829999999999999</v>
      </c>
      <c r="AW301" s="10"/>
      <c r="BX301" s="1"/>
      <c r="CF301" s="11"/>
      <c r="CG301" s="11"/>
    </row>
    <row r="302" spans="1:85" ht="15" customHeight="1" x14ac:dyDescent="0.25">
      <c r="A302">
        <v>28879</v>
      </c>
      <c r="B302" t="s">
        <v>1533</v>
      </c>
      <c r="C302" t="s">
        <v>1534</v>
      </c>
      <c r="D302">
        <v>31031</v>
      </c>
      <c r="E302" t="s">
        <v>127</v>
      </c>
      <c r="F302" t="s">
        <v>3</v>
      </c>
      <c r="G302" t="s">
        <v>4</v>
      </c>
      <c r="H302" t="s">
        <v>1535</v>
      </c>
      <c r="I302" s="1"/>
      <c r="J302" s="1">
        <v>44900</v>
      </c>
      <c r="K302" s="1">
        <v>44931</v>
      </c>
      <c r="L302" s="1">
        <v>44931</v>
      </c>
      <c r="M302" s="2">
        <v>710.52</v>
      </c>
      <c r="N302" s="39">
        <f t="shared" si="194"/>
        <v>44926</v>
      </c>
      <c r="O302">
        <v>2.76E-2</v>
      </c>
      <c r="P302" t="s">
        <v>109</v>
      </c>
      <c r="Q302" s="4"/>
      <c r="R302" s="1">
        <v>44931</v>
      </c>
      <c r="S302" s="1">
        <v>44900</v>
      </c>
      <c r="T302" s="1">
        <v>44931</v>
      </c>
      <c r="U302" s="1">
        <v>44931</v>
      </c>
      <c r="V302" s="5">
        <f t="shared" si="195"/>
        <v>1.3698630136986301E-2</v>
      </c>
      <c r="W302">
        <f t="shared" si="196"/>
        <v>5</v>
      </c>
      <c r="X302" s="6">
        <v>0</v>
      </c>
      <c r="Y302" s="6">
        <v>0</v>
      </c>
      <c r="Z302" s="6">
        <v>-1.6341959999999998</v>
      </c>
      <c r="AA302" s="6">
        <v>-1.6341959999999998</v>
      </c>
      <c r="AB302">
        <v>0</v>
      </c>
      <c r="AC302">
        <v>0</v>
      </c>
      <c r="AD302" s="7">
        <v>710.52</v>
      </c>
      <c r="AE302" s="13">
        <v>2.76E-2</v>
      </c>
      <c r="AF302" s="8">
        <v>0</v>
      </c>
      <c r="AG302" s="6">
        <v>0</v>
      </c>
      <c r="AH302" s="6">
        <v>0</v>
      </c>
      <c r="AI302" s="9">
        <v>-1.6341959999999998</v>
      </c>
      <c r="AJ302" t="s">
        <v>6</v>
      </c>
      <c r="AO302" s="9">
        <f t="shared" ref="AO302:AO305" si="230">AP302</f>
        <v>-0.26863495890410954</v>
      </c>
      <c r="AP302" s="2">
        <f t="shared" si="198"/>
        <v>-0.26863495890410954</v>
      </c>
      <c r="AQ302" s="9">
        <f t="shared" ref="AQ302:AQ305" si="231">AP302</f>
        <v>-0.26863495890410954</v>
      </c>
      <c r="AR302" s="31">
        <v>44987</v>
      </c>
      <c r="AS302" s="32">
        <v>2.8010000000000002</v>
      </c>
      <c r="AW302" s="10"/>
      <c r="BX302" s="1"/>
      <c r="CF302" s="11"/>
      <c r="CG302" s="11"/>
    </row>
    <row r="303" spans="1:85" ht="15" customHeight="1" x14ac:dyDescent="0.25">
      <c r="A303">
        <v>28951</v>
      </c>
      <c r="B303" t="s">
        <v>984</v>
      </c>
      <c r="C303" t="s">
        <v>985</v>
      </c>
      <c r="D303">
        <v>31033</v>
      </c>
      <c r="E303" t="s">
        <v>127</v>
      </c>
      <c r="F303" t="s">
        <v>3</v>
      </c>
      <c r="G303" t="s">
        <v>4</v>
      </c>
      <c r="H303" t="s">
        <v>986</v>
      </c>
      <c r="I303" s="1"/>
      <c r="J303" s="1">
        <v>44925</v>
      </c>
      <c r="K303" s="1">
        <v>44956</v>
      </c>
      <c r="L303" s="1">
        <v>44956</v>
      </c>
      <c r="M303" s="2">
        <v>800000</v>
      </c>
      <c r="N303" s="39">
        <f t="shared" si="194"/>
        <v>44926</v>
      </c>
      <c r="O303">
        <v>0.02</v>
      </c>
      <c r="P303" t="s">
        <v>109</v>
      </c>
      <c r="Q303" s="4"/>
      <c r="R303" s="1">
        <v>44956</v>
      </c>
      <c r="S303" s="1">
        <v>44925</v>
      </c>
      <c r="T303" s="1">
        <v>44956</v>
      </c>
      <c r="U303" s="1">
        <v>44956</v>
      </c>
      <c r="V303" s="5">
        <f t="shared" si="195"/>
        <v>8.2191780821917804E-2</v>
      </c>
      <c r="W303">
        <f t="shared" si="196"/>
        <v>30</v>
      </c>
      <c r="X303" s="6">
        <v>0</v>
      </c>
      <c r="Y303" s="6">
        <v>0</v>
      </c>
      <c r="Z303" s="6">
        <v>-1333.3333333333333</v>
      </c>
      <c r="AA303" s="6">
        <v>-1333.3333333333333</v>
      </c>
      <c r="AB303">
        <v>0</v>
      </c>
      <c r="AC303">
        <v>0</v>
      </c>
      <c r="AD303" s="7">
        <v>800000</v>
      </c>
      <c r="AE303" s="13">
        <v>0.02</v>
      </c>
      <c r="AF303" s="8">
        <v>0</v>
      </c>
      <c r="AG303" s="6">
        <v>0</v>
      </c>
      <c r="AH303" s="6">
        <v>0</v>
      </c>
      <c r="AI303" s="9">
        <v>-1333.3333333333333</v>
      </c>
      <c r="AJ303" t="s">
        <v>6</v>
      </c>
      <c r="AO303" s="9">
        <f t="shared" si="230"/>
        <v>-1315.0684931506848</v>
      </c>
      <c r="AP303" s="2">
        <f t="shared" si="198"/>
        <v>-1315.0684931506848</v>
      </c>
      <c r="AQ303" s="9">
        <f t="shared" si="231"/>
        <v>-1315.0684931506848</v>
      </c>
      <c r="AR303" s="31">
        <v>44988</v>
      </c>
      <c r="AS303" s="32">
        <v>2.8490000000000002</v>
      </c>
      <c r="AW303" s="10"/>
      <c r="BX303" s="1"/>
      <c r="CF303" s="11"/>
      <c r="CG303" s="11"/>
    </row>
    <row r="304" spans="1:85" ht="15" customHeight="1" x14ac:dyDescent="0.25">
      <c r="A304">
        <v>29017</v>
      </c>
      <c r="B304" t="s">
        <v>987</v>
      </c>
      <c r="C304" t="s">
        <v>988</v>
      </c>
      <c r="D304">
        <v>31034</v>
      </c>
      <c r="E304" t="s">
        <v>127</v>
      </c>
      <c r="F304" t="s">
        <v>3</v>
      </c>
      <c r="G304" t="s">
        <v>4</v>
      </c>
      <c r="H304" t="s">
        <v>986</v>
      </c>
      <c r="I304" s="1"/>
      <c r="J304" s="1">
        <v>44925</v>
      </c>
      <c r="K304" s="1">
        <v>44956</v>
      </c>
      <c r="L304" s="1">
        <v>44956</v>
      </c>
      <c r="M304" s="2">
        <v>249106.42</v>
      </c>
      <c r="N304" s="39">
        <f t="shared" si="194"/>
        <v>44926</v>
      </c>
      <c r="O304">
        <v>1.6E-2</v>
      </c>
      <c r="P304" t="s">
        <v>109</v>
      </c>
      <c r="Q304" s="4"/>
      <c r="R304" s="1">
        <v>44956</v>
      </c>
      <c r="S304" s="1">
        <v>44925</v>
      </c>
      <c r="T304" s="1">
        <v>44956</v>
      </c>
      <c r="U304" s="1">
        <v>44956</v>
      </c>
      <c r="V304" s="5">
        <f t="shared" si="195"/>
        <v>8.2191780821917804E-2</v>
      </c>
      <c r="W304">
        <f t="shared" si="196"/>
        <v>30</v>
      </c>
      <c r="X304" s="6">
        <v>0</v>
      </c>
      <c r="Y304" s="6">
        <v>0</v>
      </c>
      <c r="Z304" s="6">
        <v>-332.14189333333331</v>
      </c>
      <c r="AA304" s="6">
        <v>-332.14189333333331</v>
      </c>
      <c r="AB304">
        <v>0</v>
      </c>
      <c r="AC304">
        <v>0</v>
      </c>
      <c r="AD304" s="7">
        <v>249106.42</v>
      </c>
      <c r="AE304" s="13">
        <v>1.6E-2</v>
      </c>
      <c r="AF304" s="8">
        <v>0</v>
      </c>
      <c r="AG304" s="6">
        <v>0</v>
      </c>
      <c r="AH304" s="6">
        <v>0</v>
      </c>
      <c r="AI304" s="9">
        <v>-332.14189333333331</v>
      </c>
      <c r="AJ304" t="s">
        <v>6</v>
      </c>
      <c r="AO304" s="9">
        <f t="shared" si="230"/>
        <v>-327.59200438356163</v>
      </c>
      <c r="AP304" s="2">
        <f t="shared" si="198"/>
        <v>-327.59200438356163</v>
      </c>
      <c r="AQ304" s="9">
        <f t="shared" si="231"/>
        <v>-327.59200438356163</v>
      </c>
      <c r="AR304" s="31">
        <v>44991</v>
      </c>
      <c r="AS304" s="32">
        <v>2.875</v>
      </c>
      <c r="AW304" s="10"/>
      <c r="BX304" s="1"/>
      <c r="CF304" s="11"/>
      <c r="CG304" s="11"/>
    </row>
    <row r="305" spans="1:85" ht="15" customHeight="1" x14ac:dyDescent="0.25">
      <c r="A305">
        <v>29406</v>
      </c>
      <c r="B305" t="s">
        <v>989</v>
      </c>
      <c r="C305" t="s">
        <v>990</v>
      </c>
      <c r="D305">
        <v>31036</v>
      </c>
      <c r="E305" t="s">
        <v>127</v>
      </c>
      <c r="F305" t="s">
        <v>3</v>
      </c>
      <c r="G305" t="s">
        <v>4</v>
      </c>
      <c r="H305" t="s">
        <v>991</v>
      </c>
      <c r="I305" s="1"/>
      <c r="J305" s="1">
        <v>44865</v>
      </c>
      <c r="K305" s="1">
        <v>44957</v>
      </c>
      <c r="L305" s="1">
        <v>44957</v>
      </c>
      <c r="M305" s="2">
        <v>430317.62</v>
      </c>
      <c r="N305" s="39">
        <f t="shared" si="194"/>
        <v>44926</v>
      </c>
      <c r="O305">
        <v>3.3000000000000002E-2</v>
      </c>
      <c r="P305" t="s">
        <v>109</v>
      </c>
      <c r="Q305" s="4"/>
      <c r="R305" s="1">
        <v>44957</v>
      </c>
      <c r="S305" s="1">
        <v>44865</v>
      </c>
      <c r="T305" s="1">
        <v>44957</v>
      </c>
      <c r="U305" s="1">
        <v>44957</v>
      </c>
      <c r="V305" s="5">
        <f t="shared" si="195"/>
        <v>8.4931506849315067E-2</v>
      </c>
      <c r="W305">
        <f t="shared" si="196"/>
        <v>31</v>
      </c>
      <c r="X305" s="6">
        <v>0</v>
      </c>
      <c r="Y305" s="6">
        <v>0</v>
      </c>
      <c r="Z305" s="6">
        <v>-3550.1203650000002</v>
      </c>
      <c r="AA305" s="6">
        <v>-3550.1203650000002</v>
      </c>
      <c r="AB305">
        <v>0</v>
      </c>
      <c r="AC305">
        <v>0</v>
      </c>
      <c r="AD305" s="7">
        <v>430317.62</v>
      </c>
      <c r="AE305" s="13">
        <v>3.3000000000000002E-2</v>
      </c>
      <c r="AF305" s="8">
        <v>0</v>
      </c>
      <c r="AG305" s="6">
        <v>0</v>
      </c>
      <c r="AH305" s="6">
        <v>0</v>
      </c>
      <c r="AI305" s="9">
        <v>-3550.1203650000002</v>
      </c>
      <c r="AJ305" t="s">
        <v>6</v>
      </c>
      <c r="AO305" s="9">
        <f t="shared" si="230"/>
        <v>-1206.0682883835616</v>
      </c>
      <c r="AP305" s="2">
        <f t="shared" si="198"/>
        <v>-1206.0682883835616</v>
      </c>
      <c r="AQ305" s="9">
        <f t="shared" si="231"/>
        <v>-1206.0682883835616</v>
      </c>
      <c r="AR305" s="31">
        <v>44992</v>
      </c>
      <c r="AS305" s="32">
        <v>2.92</v>
      </c>
      <c r="AW305" s="10"/>
      <c r="BX305" s="1"/>
      <c r="CF305" s="11"/>
      <c r="CG305" s="11"/>
    </row>
    <row r="306" spans="1:85" ht="15" customHeight="1" x14ac:dyDescent="0.25">
      <c r="A306">
        <v>29523</v>
      </c>
      <c r="B306" t="s">
        <v>992</v>
      </c>
      <c r="C306" t="s">
        <v>993</v>
      </c>
      <c r="D306">
        <v>31038</v>
      </c>
      <c r="E306" t="s">
        <v>2</v>
      </c>
      <c r="F306" t="s">
        <v>3</v>
      </c>
      <c r="G306" t="s">
        <v>4</v>
      </c>
      <c r="H306" t="s">
        <v>994</v>
      </c>
      <c r="I306" s="1">
        <v>44923</v>
      </c>
      <c r="J306" s="1">
        <v>44925</v>
      </c>
      <c r="K306" s="1">
        <v>45015</v>
      </c>
      <c r="L306" s="1">
        <v>45015</v>
      </c>
      <c r="M306" s="2">
        <v>1999400</v>
      </c>
      <c r="N306" s="39">
        <f t="shared" si="194"/>
        <v>44926</v>
      </c>
      <c r="O306" t="s">
        <v>7</v>
      </c>
      <c r="P306" t="s">
        <v>8</v>
      </c>
      <c r="Q306" s="4">
        <v>1.125E-2</v>
      </c>
      <c r="R306" s="1">
        <v>44923</v>
      </c>
      <c r="S306" s="1">
        <v>44925</v>
      </c>
      <c r="T306" s="1">
        <v>45015</v>
      </c>
      <c r="U306" s="1">
        <v>45015</v>
      </c>
      <c r="V306" s="5">
        <f t="shared" si="195"/>
        <v>0.24383561643835616</v>
      </c>
      <c r="W306">
        <f t="shared" si="196"/>
        <v>89</v>
      </c>
      <c r="X306" s="6">
        <v>0</v>
      </c>
      <c r="Y306" s="6">
        <v>0</v>
      </c>
      <c r="Z306" s="6">
        <v>-11006.696999999998</v>
      </c>
      <c r="AA306" s="6">
        <v>-11006.696999999998</v>
      </c>
      <c r="AB306">
        <v>0</v>
      </c>
      <c r="AC306">
        <v>0</v>
      </c>
      <c r="AD306" s="7">
        <v>1999400</v>
      </c>
      <c r="AE306" s="13">
        <v>2.2019999999999998E-2</v>
      </c>
      <c r="AF306" s="8">
        <v>1.125E-2</v>
      </c>
      <c r="AG306" s="6">
        <v>0</v>
      </c>
      <c r="AH306" s="6">
        <v>-5623.3125</v>
      </c>
      <c r="AI306" s="9">
        <v>-16630.0095</v>
      </c>
      <c r="AJ306" t="s">
        <v>6</v>
      </c>
      <c r="AK306">
        <f>VLOOKUP(I306,$AR$2:$AS$603,2,FALSE)</f>
        <v>2.202</v>
      </c>
      <c r="AL306" s="8">
        <f>AK306/100+$AT$1</f>
        <v>3.202E-2</v>
      </c>
      <c r="AM306" s="35">
        <f>AK306/100-$AT$1</f>
        <v>1.2019999999999998E-2</v>
      </c>
      <c r="AN306" s="4">
        <f>IF(AND(RIGHT(O306,3)="Max",AM306&lt;0%),0%,AM306)</f>
        <v>1.2019999999999998E-2</v>
      </c>
      <c r="AO306" s="45">
        <f>-(((AL306+AF306)*AD306*V306))</f>
        <v>-21095.203786301368</v>
      </c>
      <c r="AP306" s="45">
        <f t="shared" si="198"/>
        <v>-16219.954471232873</v>
      </c>
      <c r="AQ306" s="45">
        <f>-(((AN306+AF306)*AD306*V306))</f>
        <v>-11344.705156164384</v>
      </c>
      <c r="AR306" s="31">
        <v>44993</v>
      </c>
      <c r="AS306" s="32">
        <v>2.944</v>
      </c>
      <c r="AW306" s="10"/>
      <c r="BX306" s="1"/>
      <c r="CF306" s="11"/>
      <c r="CG306" s="11"/>
    </row>
    <row r="307" spans="1:85" ht="15" customHeight="1" x14ac:dyDescent="0.25">
      <c r="A307">
        <v>29628</v>
      </c>
      <c r="B307" t="s">
        <v>995</v>
      </c>
      <c r="C307" t="s">
        <v>996</v>
      </c>
      <c r="D307">
        <v>31039</v>
      </c>
      <c r="E307" t="s">
        <v>127</v>
      </c>
      <c r="F307" t="s">
        <v>3</v>
      </c>
      <c r="G307" t="s">
        <v>4</v>
      </c>
      <c r="H307" t="s">
        <v>656</v>
      </c>
      <c r="I307" s="1"/>
      <c r="J307" s="1">
        <v>44865</v>
      </c>
      <c r="K307" s="1">
        <v>45046</v>
      </c>
      <c r="L307" s="1">
        <v>45046</v>
      </c>
      <c r="M307" s="2">
        <v>456000</v>
      </c>
      <c r="N307" s="39">
        <f t="shared" si="194"/>
        <v>44926</v>
      </c>
      <c r="O307">
        <v>1.2E-2</v>
      </c>
      <c r="P307" t="s">
        <v>109</v>
      </c>
      <c r="Q307" s="4"/>
      <c r="R307" s="1">
        <v>45046</v>
      </c>
      <c r="S307" s="1">
        <v>44865</v>
      </c>
      <c r="T307" s="1">
        <v>45046</v>
      </c>
      <c r="U307" s="1">
        <v>45046</v>
      </c>
      <c r="V307" s="5">
        <f t="shared" si="195"/>
        <v>0.32876712328767121</v>
      </c>
      <c r="W307">
        <f t="shared" si="196"/>
        <v>120</v>
      </c>
      <c r="X307" s="6">
        <v>0</v>
      </c>
      <c r="Y307" s="6">
        <v>0</v>
      </c>
      <c r="Z307" s="6">
        <v>-2736</v>
      </c>
      <c r="AA307" s="6">
        <v>-2736</v>
      </c>
      <c r="AB307">
        <v>0</v>
      </c>
      <c r="AC307">
        <v>0</v>
      </c>
      <c r="AD307" s="7">
        <v>456000</v>
      </c>
      <c r="AE307" s="13">
        <v>1.2E-2</v>
      </c>
      <c r="AF307" s="8">
        <v>0</v>
      </c>
      <c r="AG307" s="6">
        <v>0</v>
      </c>
      <c r="AH307" s="6">
        <v>0</v>
      </c>
      <c r="AI307" s="9">
        <v>-2736</v>
      </c>
      <c r="AJ307" t="s">
        <v>6</v>
      </c>
      <c r="AO307" s="9">
        <f t="shared" ref="AO307:AO309" si="232">AP307</f>
        <v>-1799.0136986301368</v>
      </c>
      <c r="AP307" s="2">
        <f t="shared" si="198"/>
        <v>-1799.0136986301368</v>
      </c>
      <c r="AQ307" s="9">
        <f t="shared" ref="AQ307:AQ309" si="233">AP307</f>
        <v>-1799.0136986301368</v>
      </c>
      <c r="AR307" s="31">
        <v>44994</v>
      </c>
      <c r="AS307" s="32">
        <v>2.948</v>
      </c>
      <c r="AW307" s="10"/>
      <c r="BX307" s="1"/>
      <c r="CF307" s="11"/>
      <c r="CG307" s="11"/>
    </row>
    <row r="308" spans="1:85" ht="15" customHeight="1" x14ac:dyDescent="0.25">
      <c r="A308">
        <v>29694</v>
      </c>
      <c r="B308" t="s">
        <v>997</v>
      </c>
      <c r="C308" t="s">
        <v>998</v>
      </c>
      <c r="D308">
        <v>31040</v>
      </c>
      <c r="E308" t="s">
        <v>127</v>
      </c>
      <c r="F308" t="s">
        <v>3</v>
      </c>
      <c r="G308" t="s">
        <v>4</v>
      </c>
      <c r="H308" t="s">
        <v>656</v>
      </c>
      <c r="I308" s="1"/>
      <c r="J308" s="1">
        <v>44834</v>
      </c>
      <c r="K308" s="1">
        <v>45015</v>
      </c>
      <c r="L308" s="1">
        <v>45015</v>
      </c>
      <c r="M308" s="2">
        <v>625000</v>
      </c>
      <c r="N308" s="39">
        <f t="shared" si="194"/>
        <v>44926</v>
      </c>
      <c r="O308">
        <v>2.2499999999999999E-2</v>
      </c>
      <c r="P308" t="s">
        <v>109</v>
      </c>
      <c r="Q308" s="4"/>
      <c r="R308" s="1">
        <v>45015</v>
      </c>
      <c r="S308" s="1">
        <v>44834</v>
      </c>
      <c r="T308" s="1">
        <v>45015</v>
      </c>
      <c r="U308" s="1">
        <v>45015</v>
      </c>
      <c r="V308" s="5">
        <f t="shared" si="195"/>
        <v>0.24383561643835616</v>
      </c>
      <c r="W308">
        <f t="shared" si="196"/>
        <v>89</v>
      </c>
      <c r="X308" s="6">
        <v>0</v>
      </c>
      <c r="Y308" s="6">
        <v>0</v>
      </c>
      <c r="Z308" s="6">
        <v>-7031.25</v>
      </c>
      <c r="AA308" s="6">
        <v>-7031.25</v>
      </c>
      <c r="AB308">
        <v>0</v>
      </c>
      <c r="AC308">
        <v>0</v>
      </c>
      <c r="AD308" s="7">
        <v>625000</v>
      </c>
      <c r="AE308" s="13">
        <v>2.2499999999999999E-2</v>
      </c>
      <c r="AF308" s="8">
        <v>0</v>
      </c>
      <c r="AG308" s="6">
        <v>0</v>
      </c>
      <c r="AH308" s="6">
        <v>0</v>
      </c>
      <c r="AI308" s="9">
        <v>-7031.25</v>
      </c>
      <c r="AJ308" t="s">
        <v>6</v>
      </c>
      <c r="AO308" s="9">
        <f t="shared" si="232"/>
        <v>-3428.9383561643835</v>
      </c>
      <c r="AP308" s="2">
        <f t="shared" si="198"/>
        <v>-3428.9383561643835</v>
      </c>
      <c r="AQ308" s="9">
        <f t="shared" si="233"/>
        <v>-3428.9383561643835</v>
      </c>
      <c r="AR308" s="31">
        <v>44995</v>
      </c>
      <c r="AS308" s="32">
        <v>2.9780000000000002</v>
      </c>
      <c r="AW308" s="10"/>
      <c r="BX308" s="1"/>
      <c r="CF308" s="11"/>
      <c r="CG308" s="11"/>
    </row>
    <row r="309" spans="1:85" ht="15" customHeight="1" x14ac:dyDescent="0.25">
      <c r="A309">
        <v>29759</v>
      </c>
      <c r="B309" t="s">
        <v>999</v>
      </c>
      <c r="C309" t="s">
        <v>1000</v>
      </c>
      <c r="D309">
        <v>31041</v>
      </c>
      <c r="E309" t="s">
        <v>127</v>
      </c>
      <c r="F309" t="s">
        <v>3</v>
      </c>
      <c r="G309" t="s">
        <v>4</v>
      </c>
      <c r="H309" t="s">
        <v>656</v>
      </c>
      <c r="I309" s="1"/>
      <c r="J309" s="1">
        <v>44834</v>
      </c>
      <c r="K309" s="1">
        <v>45015</v>
      </c>
      <c r="L309" s="1">
        <v>45015</v>
      </c>
      <c r="M309" s="2">
        <v>1695600</v>
      </c>
      <c r="N309" s="39">
        <f t="shared" si="194"/>
        <v>44926</v>
      </c>
      <c r="O309">
        <v>1.7500000000000002E-2</v>
      </c>
      <c r="P309" t="s">
        <v>109</v>
      </c>
      <c r="Q309" s="4"/>
      <c r="R309" s="1">
        <v>45015</v>
      </c>
      <c r="S309" s="1">
        <v>44834</v>
      </c>
      <c r="T309" s="1">
        <v>45015</v>
      </c>
      <c r="U309" s="1">
        <v>45015</v>
      </c>
      <c r="V309" s="5">
        <f t="shared" si="195"/>
        <v>0.24383561643835616</v>
      </c>
      <c r="W309">
        <f t="shared" si="196"/>
        <v>89</v>
      </c>
      <c r="X309" s="6">
        <v>0</v>
      </c>
      <c r="Y309" s="6">
        <v>0</v>
      </c>
      <c r="Z309" s="6">
        <v>-14836.500000000002</v>
      </c>
      <c r="AA309" s="6">
        <v>-14836.500000000002</v>
      </c>
      <c r="AB309">
        <v>0</v>
      </c>
      <c r="AC309">
        <v>0</v>
      </c>
      <c r="AD309" s="7">
        <v>1695600</v>
      </c>
      <c r="AE309" s="13">
        <v>1.7500000000000002E-2</v>
      </c>
      <c r="AF309" s="8">
        <v>0</v>
      </c>
      <c r="AG309" s="6">
        <v>0</v>
      </c>
      <c r="AH309" s="6">
        <v>0</v>
      </c>
      <c r="AI309" s="9">
        <v>-14836.500000000002</v>
      </c>
      <c r="AJ309" t="s">
        <v>6</v>
      </c>
      <c r="AO309" s="9">
        <f t="shared" si="232"/>
        <v>-7235.3342465753431</v>
      </c>
      <c r="AP309" s="2">
        <f t="shared" si="198"/>
        <v>-7235.3342465753431</v>
      </c>
      <c r="AQ309" s="9">
        <f t="shared" si="233"/>
        <v>-7235.3342465753431</v>
      </c>
      <c r="AR309" s="31">
        <v>44998</v>
      </c>
      <c r="AS309" s="32">
        <v>2.9569999999999999</v>
      </c>
      <c r="AW309" s="10"/>
      <c r="BX309" s="1"/>
      <c r="CF309" s="11"/>
      <c r="CG309" s="11"/>
    </row>
    <row r="310" spans="1:85" ht="15" customHeight="1" x14ac:dyDescent="0.25">
      <c r="A310">
        <v>29828</v>
      </c>
      <c r="B310" t="s">
        <v>1536</v>
      </c>
      <c r="C310" t="s">
        <v>1537</v>
      </c>
      <c r="D310">
        <v>31042</v>
      </c>
      <c r="E310" t="s">
        <v>2</v>
      </c>
      <c r="F310" t="s">
        <v>3</v>
      </c>
      <c r="G310" t="s">
        <v>4</v>
      </c>
      <c r="H310" t="s">
        <v>729</v>
      </c>
      <c r="I310" s="1">
        <v>44923</v>
      </c>
      <c r="J310" s="1">
        <v>44925</v>
      </c>
      <c r="K310" s="1">
        <v>44956</v>
      </c>
      <c r="L310" s="1">
        <v>44956</v>
      </c>
      <c r="M310" s="2">
        <v>20743.09</v>
      </c>
      <c r="N310" s="39">
        <f t="shared" si="194"/>
        <v>44926</v>
      </c>
      <c r="O310" t="s">
        <v>7</v>
      </c>
      <c r="P310" t="s">
        <v>8</v>
      </c>
      <c r="Q310" s="4">
        <v>1.375E-2</v>
      </c>
      <c r="R310" s="1">
        <v>44923</v>
      </c>
      <c r="S310" s="1">
        <v>44925</v>
      </c>
      <c r="T310" s="1">
        <v>44956</v>
      </c>
      <c r="U310" s="1">
        <v>44956</v>
      </c>
      <c r="V310" s="5">
        <f t="shared" si="195"/>
        <v>8.2191780821917804E-2</v>
      </c>
      <c r="W310">
        <f t="shared" si="196"/>
        <v>30</v>
      </c>
      <c r="X310" s="6">
        <v>0</v>
      </c>
      <c r="Y310" s="6">
        <v>0</v>
      </c>
      <c r="Z310" s="6">
        <v>-39.33235582166666</v>
      </c>
      <c r="AA310" s="6">
        <v>-39.33235582166666</v>
      </c>
      <c r="AB310">
        <v>0</v>
      </c>
      <c r="AC310">
        <v>0</v>
      </c>
      <c r="AD310" s="7">
        <v>20743.09</v>
      </c>
      <c r="AE310" s="13">
        <v>2.2019999999999998E-2</v>
      </c>
      <c r="AF310" s="8">
        <v>1.375E-2</v>
      </c>
      <c r="AG310" s="6">
        <v>0</v>
      </c>
      <c r="AH310" s="6">
        <v>-24.560394756944444</v>
      </c>
      <c r="AI310" s="9">
        <v>-63.8927505786111</v>
      </c>
      <c r="AJ310" t="s">
        <v>6</v>
      </c>
      <c r="AK310">
        <f>VLOOKUP(I310,$AR$2:$AS$603,2,FALSE)</f>
        <v>2.202</v>
      </c>
      <c r="AL310" s="8">
        <f>AK310/100+$AT$1</f>
        <v>3.202E-2</v>
      </c>
      <c r="AM310" s="35">
        <f>AK310/100-$AT$1</f>
        <v>1.2019999999999998E-2</v>
      </c>
      <c r="AN310" s="4">
        <f>IF(AND(RIGHT(O310,3)="Max",AM310&lt;0%),0%,AM310)</f>
        <v>1.2019999999999998E-2</v>
      </c>
      <c r="AO310" s="45">
        <f>-(((AL310+AF310)*AD310*V310))</f>
        <v>-78.033799668493145</v>
      </c>
      <c r="AP310" s="45">
        <f t="shared" si="198"/>
        <v>-60.984684599999987</v>
      </c>
      <c r="AQ310" s="45">
        <f>-(((AN310+AF310)*AD310*V310))</f>
        <v>-43.935569531506843</v>
      </c>
      <c r="AR310" s="31">
        <v>44999</v>
      </c>
      <c r="AS310" s="32">
        <v>2.7530000000000001</v>
      </c>
      <c r="AW310" s="10"/>
      <c r="BX310" s="1"/>
      <c r="CF310" s="11"/>
      <c r="CG310" s="11"/>
    </row>
    <row r="311" spans="1:85" ht="15" customHeight="1" x14ac:dyDescent="0.25">
      <c r="A311">
        <v>29852</v>
      </c>
      <c r="B311" t="s">
        <v>1538</v>
      </c>
      <c r="C311" t="s">
        <v>1539</v>
      </c>
      <c r="D311">
        <v>31043</v>
      </c>
      <c r="E311" t="s">
        <v>127</v>
      </c>
      <c r="F311" t="s">
        <v>3</v>
      </c>
      <c r="G311" t="s">
        <v>4</v>
      </c>
      <c r="H311" t="s">
        <v>729</v>
      </c>
      <c r="I311" s="1"/>
      <c r="J311" s="1">
        <v>44925</v>
      </c>
      <c r="K311" s="1">
        <v>44956</v>
      </c>
      <c r="L311" s="1">
        <v>44956</v>
      </c>
      <c r="M311" s="2">
        <v>26523.39</v>
      </c>
      <c r="N311" s="39">
        <f t="shared" si="194"/>
        <v>44926</v>
      </c>
      <c r="O311">
        <v>0.01</v>
      </c>
      <c r="P311" t="s">
        <v>8</v>
      </c>
      <c r="Q311" s="4"/>
      <c r="R311" s="1">
        <v>44956</v>
      </c>
      <c r="S311" s="1">
        <v>44925</v>
      </c>
      <c r="T311" s="1">
        <v>44956</v>
      </c>
      <c r="U311" s="1">
        <v>44956</v>
      </c>
      <c r="V311" s="5">
        <f t="shared" si="195"/>
        <v>8.2191780821917804E-2</v>
      </c>
      <c r="W311">
        <f t="shared" si="196"/>
        <v>30</v>
      </c>
      <c r="X311" s="6">
        <v>0</v>
      </c>
      <c r="Y311" s="6">
        <v>0</v>
      </c>
      <c r="Z311" s="6">
        <v>-22.839585833333334</v>
      </c>
      <c r="AA311" s="6">
        <v>-22.839585833333334</v>
      </c>
      <c r="AB311">
        <v>0</v>
      </c>
      <c r="AC311">
        <v>0</v>
      </c>
      <c r="AD311" s="7">
        <v>26523.39</v>
      </c>
      <c r="AE311" s="13">
        <v>0.01</v>
      </c>
      <c r="AF311" s="8">
        <v>0</v>
      </c>
      <c r="AG311" s="6">
        <v>0</v>
      </c>
      <c r="AH311" s="6">
        <v>0</v>
      </c>
      <c r="AI311" s="9">
        <v>-22.839585833333334</v>
      </c>
      <c r="AJ311" t="s">
        <v>6</v>
      </c>
      <c r="AO311" s="9">
        <f>AP311</f>
        <v>-21.800046575342463</v>
      </c>
      <c r="AP311" s="2">
        <f t="shared" si="198"/>
        <v>-21.800046575342463</v>
      </c>
      <c r="AQ311" s="9">
        <f>AP311</f>
        <v>-21.800046575342463</v>
      </c>
      <c r="AR311" s="31">
        <v>45000</v>
      </c>
      <c r="AS311" s="32">
        <v>2.8149999999999999</v>
      </c>
      <c r="AW311" s="10"/>
      <c r="BX311" s="1"/>
      <c r="CF311" s="11"/>
      <c r="CG311" s="11"/>
    </row>
    <row r="312" spans="1:85" ht="15" customHeight="1" x14ac:dyDescent="0.25">
      <c r="A312">
        <v>29876</v>
      </c>
      <c r="B312" t="s">
        <v>1001</v>
      </c>
      <c r="C312" t="s">
        <v>1002</v>
      </c>
      <c r="D312">
        <v>31044</v>
      </c>
      <c r="E312" t="s">
        <v>2</v>
      </c>
      <c r="F312" t="s">
        <v>3</v>
      </c>
      <c r="G312" t="s">
        <v>4</v>
      </c>
      <c r="H312" t="s">
        <v>321</v>
      </c>
      <c r="I312" s="1">
        <v>44923</v>
      </c>
      <c r="J312" s="1">
        <v>44925</v>
      </c>
      <c r="K312" s="1">
        <v>45015</v>
      </c>
      <c r="L312" s="1">
        <v>45015</v>
      </c>
      <c r="M312" s="2">
        <v>324866.69</v>
      </c>
      <c r="N312" s="39">
        <f t="shared" si="194"/>
        <v>44926</v>
      </c>
      <c r="O312" t="s">
        <v>7</v>
      </c>
      <c r="P312" t="s">
        <v>8</v>
      </c>
      <c r="Q312" s="4">
        <v>1.375E-2</v>
      </c>
      <c r="R312" s="1">
        <v>44923</v>
      </c>
      <c r="S312" s="1">
        <v>44925</v>
      </c>
      <c r="T312" s="1">
        <v>45015</v>
      </c>
      <c r="U312" s="1">
        <v>45015</v>
      </c>
      <c r="V312" s="5">
        <f t="shared" si="195"/>
        <v>0.24383561643835616</v>
      </c>
      <c r="W312">
        <f t="shared" si="196"/>
        <v>89</v>
      </c>
      <c r="X312" s="6">
        <v>0</v>
      </c>
      <c r="Y312" s="6">
        <v>0</v>
      </c>
      <c r="Z312" s="6">
        <v>-1788.3911284499998</v>
      </c>
      <c r="AA312" s="6">
        <v>-1788.3911284499998</v>
      </c>
      <c r="AB312">
        <v>0</v>
      </c>
      <c r="AC312">
        <v>0</v>
      </c>
      <c r="AD312" s="7">
        <v>324866.69</v>
      </c>
      <c r="AE312" s="13">
        <v>2.2019999999999998E-2</v>
      </c>
      <c r="AF312" s="8">
        <v>1.375E-2</v>
      </c>
      <c r="AG312" s="6">
        <v>0</v>
      </c>
      <c r="AH312" s="6">
        <v>-1116.7292468749999</v>
      </c>
      <c r="AI312" s="9">
        <v>-2905.1203753249997</v>
      </c>
      <c r="AJ312" t="s">
        <v>6</v>
      </c>
      <c r="AK312">
        <f>VLOOKUP(I312,$AR$2:$AS$603,2,FALSE)</f>
        <v>2.202</v>
      </c>
      <c r="AL312" s="8">
        <f>AK312/100+$AT$1</f>
        <v>3.202E-2</v>
      </c>
      <c r="AM312" s="35">
        <f>AK312/100-$AT$1</f>
        <v>1.2019999999999998E-2</v>
      </c>
      <c r="AN312" s="4">
        <f>IF(AND(RIGHT(O312,3)="Max",AM312&lt;0%),0%,AM312)</f>
        <v>1.2019999999999998E-2</v>
      </c>
      <c r="AO312" s="45">
        <f>-(((AL312+AF312)*AD312*V312))</f>
        <v>-3625.6279663443834</v>
      </c>
      <c r="AP312" s="45">
        <f t="shared" si="198"/>
        <v>-2833.4872701799995</v>
      </c>
      <c r="AQ312" s="45">
        <f>-(((AN312+AF312)*AD312*V312))</f>
        <v>-2041.3465740156162</v>
      </c>
      <c r="AR312" s="31">
        <v>45001</v>
      </c>
      <c r="AS312" s="32">
        <v>2.6459999999999999</v>
      </c>
      <c r="AW312" s="10"/>
      <c r="BX312" s="1"/>
      <c r="CF312" s="11"/>
      <c r="CG312" s="11"/>
    </row>
    <row r="313" spans="1:85" ht="15" customHeight="1" x14ac:dyDescent="0.25">
      <c r="A313">
        <v>29946</v>
      </c>
      <c r="B313" t="s">
        <v>1003</v>
      </c>
      <c r="C313" t="s">
        <v>1004</v>
      </c>
      <c r="D313">
        <v>31045</v>
      </c>
      <c r="E313" t="s">
        <v>127</v>
      </c>
      <c r="F313" t="s">
        <v>3</v>
      </c>
      <c r="G313" t="s">
        <v>4</v>
      </c>
      <c r="H313" t="s">
        <v>321</v>
      </c>
      <c r="I313" s="1"/>
      <c r="J313" s="1">
        <v>44925</v>
      </c>
      <c r="K313" s="1">
        <v>44956</v>
      </c>
      <c r="L313" s="1">
        <v>44956</v>
      </c>
      <c r="M313" s="2">
        <v>509542.17</v>
      </c>
      <c r="N313" s="39">
        <f t="shared" si="194"/>
        <v>44926</v>
      </c>
      <c r="O313">
        <v>0.01</v>
      </c>
      <c r="P313" t="s">
        <v>109</v>
      </c>
      <c r="Q313" s="4"/>
      <c r="R313" s="1">
        <v>44956</v>
      </c>
      <c r="S313" s="1">
        <v>44925</v>
      </c>
      <c r="T313" s="1">
        <v>44956</v>
      </c>
      <c r="U313" s="1">
        <v>44956</v>
      </c>
      <c r="V313" s="5">
        <f t="shared" si="195"/>
        <v>8.2191780821917804E-2</v>
      </c>
      <c r="W313">
        <f t="shared" si="196"/>
        <v>30</v>
      </c>
      <c r="X313" s="6">
        <v>0</v>
      </c>
      <c r="Y313" s="6">
        <v>0</v>
      </c>
      <c r="Z313" s="6">
        <v>-424.61847499999999</v>
      </c>
      <c r="AA313" s="6">
        <v>-424.61847499999999</v>
      </c>
      <c r="AB313">
        <v>0</v>
      </c>
      <c r="AC313">
        <v>0</v>
      </c>
      <c r="AD313" s="7">
        <v>509542.17</v>
      </c>
      <c r="AE313" s="13">
        <v>0.01</v>
      </c>
      <c r="AF313" s="8">
        <v>0</v>
      </c>
      <c r="AG313" s="6">
        <v>0</v>
      </c>
      <c r="AH313" s="6">
        <v>0</v>
      </c>
      <c r="AI313" s="9">
        <v>-424.61847499999999</v>
      </c>
      <c r="AJ313" t="s">
        <v>6</v>
      </c>
      <c r="AO313" s="9">
        <f>AP313</f>
        <v>-418.80178356164379</v>
      </c>
      <c r="AP313" s="2">
        <f t="shared" si="198"/>
        <v>-418.80178356164379</v>
      </c>
      <c r="AQ313" s="9">
        <f>AP313</f>
        <v>-418.80178356164379</v>
      </c>
      <c r="AR313" s="31">
        <v>45002</v>
      </c>
      <c r="AS313" s="32">
        <v>2.75</v>
      </c>
      <c r="AW313" s="10"/>
      <c r="BX313" s="1"/>
      <c r="CF313" s="11"/>
      <c r="CG313" s="11"/>
    </row>
    <row r="314" spans="1:85" ht="15" customHeight="1" x14ac:dyDescent="0.25">
      <c r="A314">
        <v>30023</v>
      </c>
      <c r="B314" t="s">
        <v>1005</v>
      </c>
      <c r="C314" t="s">
        <v>1006</v>
      </c>
      <c r="D314">
        <v>31046</v>
      </c>
      <c r="E314" t="s">
        <v>2</v>
      </c>
      <c r="F314" t="s">
        <v>3</v>
      </c>
      <c r="G314" t="s">
        <v>4</v>
      </c>
      <c r="H314" t="s">
        <v>729</v>
      </c>
      <c r="I314" s="1">
        <v>44923</v>
      </c>
      <c r="J314" s="1">
        <v>44925</v>
      </c>
      <c r="K314" s="1">
        <v>45015</v>
      </c>
      <c r="L314" s="1">
        <v>45015</v>
      </c>
      <c r="M314" s="2">
        <v>952777.79</v>
      </c>
      <c r="N314" s="39">
        <f t="shared" si="194"/>
        <v>44926</v>
      </c>
      <c r="O314" t="s">
        <v>7</v>
      </c>
      <c r="P314" t="s">
        <v>109</v>
      </c>
      <c r="Q314" s="4">
        <v>0.01</v>
      </c>
      <c r="R314" s="1">
        <v>44923</v>
      </c>
      <c r="S314" s="1">
        <v>44925</v>
      </c>
      <c r="T314" s="1">
        <v>45015</v>
      </c>
      <c r="U314" s="1">
        <v>45015</v>
      </c>
      <c r="V314" s="5">
        <f t="shared" si="195"/>
        <v>0.24383561643835616</v>
      </c>
      <c r="W314">
        <f t="shared" si="196"/>
        <v>89</v>
      </c>
      <c r="X314" s="6">
        <v>0</v>
      </c>
      <c r="Y314" s="6">
        <v>0</v>
      </c>
      <c r="Z314" s="6">
        <v>-5245.04173395</v>
      </c>
      <c r="AA314" s="6">
        <v>-5245.04173395</v>
      </c>
      <c r="AB314">
        <v>0</v>
      </c>
      <c r="AC314">
        <v>0</v>
      </c>
      <c r="AD314" s="7">
        <v>952777.79</v>
      </c>
      <c r="AE314" s="13">
        <v>2.2019999999999998E-2</v>
      </c>
      <c r="AF314" s="8">
        <v>0.01</v>
      </c>
      <c r="AG314" s="6">
        <v>0</v>
      </c>
      <c r="AH314" s="6">
        <v>-2381.9444750000002</v>
      </c>
      <c r="AI314" s="9">
        <v>-7626.9862089500002</v>
      </c>
      <c r="AJ314" t="s">
        <v>6</v>
      </c>
      <c r="AK314">
        <f t="shared" ref="AK314:AK316" si="234">VLOOKUP(I314,$AR$2:$AS$603,2,FALSE)</f>
        <v>2.202</v>
      </c>
      <c r="AL314" s="8">
        <f t="shared" ref="AL314:AL316" si="235">AK314/100+$AT$1</f>
        <v>3.202E-2</v>
      </c>
      <c r="AM314" s="35">
        <f t="shared" ref="AM314:AM316" si="236">AK314/100-$AT$1</f>
        <v>1.2019999999999998E-2</v>
      </c>
      <c r="AN314" s="4">
        <f t="shared" ref="AN314:AN316" si="237">IF(AND(RIGHT(O314,3)="Max",AM314&lt;0%),0%,AM314)</f>
        <v>1.2019999999999998E-2</v>
      </c>
      <c r="AO314" s="45">
        <f t="shared" ref="AO314:AO316" si="238">-(((AL314+AF314)*AD314*V314))</f>
        <v>-9762.1351328389046</v>
      </c>
      <c r="AP314" s="45">
        <f t="shared" si="198"/>
        <v>-7438.9235353046579</v>
      </c>
      <c r="AQ314" s="45">
        <f t="shared" ref="AQ314:AQ316" si="239">-(((AN314+AF314)*AD314*V314))</f>
        <v>-5115.7119377704112</v>
      </c>
      <c r="AR314" s="31">
        <v>45005</v>
      </c>
      <c r="AS314" s="32">
        <v>2.8919999999999999</v>
      </c>
      <c r="AW314" s="10"/>
      <c r="BX314" s="1"/>
      <c r="CF314" s="11"/>
      <c r="CG314" s="11"/>
    </row>
    <row r="315" spans="1:85" ht="15" customHeight="1" x14ac:dyDescent="0.25">
      <c r="A315">
        <v>30051</v>
      </c>
      <c r="B315" t="s">
        <v>1376</v>
      </c>
      <c r="C315" t="s">
        <v>1378</v>
      </c>
      <c r="D315">
        <v>31047</v>
      </c>
      <c r="E315" t="s">
        <v>2</v>
      </c>
      <c r="F315" t="s">
        <v>3</v>
      </c>
      <c r="G315" t="s">
        <v>4</v>
      </c>
      <c r="H315" t="s">
        <v>477</v>
      </c>
      <c r="I315" s="1">
        <v>44923</v>
      </c>
      <c r="J315" s="1">
        <v>44925</v>
      </c>
      <c r="K315" s="1">
        <v>45016</v>
      </c>
      <c r="L315" s="1">
        <v>45016</v>
      </c>
      <c r="M315" s="2">
        <v>11851851.85</v>
      </c>
      <c r="N315" s="39">
        <f t="shared" si="194"/>
        <v>44926</v>
      </c>
      <c r="O315" t="s">
        <v>7</v>
      </c>
      <c r="P315" t="s">
        <v>8</v>
      </c>
      <c r="Q315" s="4">
        <v>1.2999999999999999E-2</v>
      </c>
      <c r="R315" s="1">
        <v>44923</v>
      </c>
      <c r="S315" s="1">
        <v>44925</v>
      </c>
      <c r="T315" s="1">
        <v>45016</v>
      </c>
      <c r="U315" s="1">
        <v>45016</v>
      </c>
      <c r="V315" s="5">
        <f t="shared" si="195"/>
        <v>0.24657534246575341</v>
      </c>
      <c r="W315">
        <f t="shared" si="196"/>
        <v>90</v>
      </c>
      <c r="X315" s="6">
        <v>0</v>
      </c>
      <c r="Y315" s="6">
        <v>0</v>
      </c>
      <c r="Z315" s="6">
        <v>-65969.382705741649</v>
      </c>
      <c r="AA315" s="6">
        <v>-65969.382705741649</v>
      </c>
      <c r="AB315">
        <v>0</v>
      </c>
      <c r="AC315">
        <v>0</v>
      </c>
      <c r="AD315" s="7">
        <v>11851851.85</v>
      </c>
      <c r="AE315" s="13">
        <v>2.2019999999999998E-2</v>
      </c>
      <c r="AF315" s="8">
        <v>1.2999999999999999E-2</v>
      </c>
      <c r="AG315" s="6">
        <v>0</v>
      </c>
      <c r="AH315" s="6">
        <v>-38946.502051527772</v>
      </c>
      <c r="AI315" s="9">
        <v>-104915.88475726942</v>
      </c>
      <c r="AJ315" t="s">
        <v>6</v>
      </c>
      <c r="AK315">
        <f t="shared" si="234"/>
        <v>2.202</v>
      </c>
      <c r="AL315" s="8">
        <f t="shared" si="235"/>
        <v>3.202E-2</v>
      </c>
      <c r="AM315" s="35">
        <f t="shared" si="236"/>
        <v>1.2019999999999998E-2</v>
      </c>
      <c r="AN315" s="4">
        <f t="shared" si="237"/>
        <v>1.2019999999999998E-2</v>
      </c>
      <c r="AO315" s="45">
        <f t="shared" si="238"/>
        <v>-131565.29678309587</v>
      </c>
      <c r="AP315" s="45">
        <f t="shared" si="198"/>
        <v>-102341.55249542464</v>
      </c>
      <c r="AQ315" s="45">
        <f t="shared" si="239"/>
        <v>-73117.808207753405</v>
      </c>
      <c r="AR315" s="31">
        <v>45006</v>
      </c>
      <c r="AS315" s="32">
        <v>2.9079999999999999</v>
      </c>
      <c r="AW315" s="10"/>
      <c r="BX315" s="1"/>
      <c r="CF315" s="11"/>
      <c r="CG315" s="11"/>
    </row>
    <row r="316" spans="1:85" ht="15" customHeight="1" x14ac:dyDescent="0.25">
      <c r="A316">
        <v>30072</v>
      </c>
      <c r="B316" t="s">
        <v>1386</v>
      </c>
      <c r="C316" t="s">
        <v>1388</v>
      </c>
      <c r="D316">
        <v>31048</v>
      </c>
      <c r="E316" t="s">
        <v>2</v>
      </c>
      <c r="F316" t="s">
        <v>3</v>
      </c>
      <c r="G316" t="s">
        <v>4</v>
      </c>
      <c r="H316" t="s">
        <v>590</v>
      </c>
      <c r="I316" s="1">
        <v>44923</v>
      </c>
      <c r="J316" s="1">
        <v>44925</v>
      </c>
      <c r="K316" s="1">
        <v>45016</v>
      </c>
      <c r="L316" s="1">
        <v>45016</v>
      </c>
      <c r="M316" s="2">
        <v>8220937.5</v>
      </c>
      <c r="N316" s="39">
        <f t="shared" si="194"/>
        <v>44926</v>
      </c>
      <c r="O316" t="s">
        <v>7</v>
      </c>
      <c r="P316" t="s">
        <v>8</v>
      </c>
      <c r="Q316" s="4">
        <v>1.2E-2</v>
      </c>
      <c r="R316" s="1">
        <v>44923</v>
      </c>
      <c r="S316" s="1">
        <v>44925</v>
      </c>
      <c r="T316" s="1">
        <v>45016</v>
      </c>
      <c r="U316" s="1">
        <v>45016</v>
      </c>
      <c r="V316" s="5">
        <f t="shared" si="195"/>
        <v>0.24657534246575341</v>
      </c>
      <c r="W316">
        <f t="shared" si="196"/>
        <v>90</v>
      </c>
      <c r="X316" s="6">
        <v>0</v>
      </c>
      <c r="Y316" s="6">
        <v>0</v>
      </c>
      <c r="Z316" s="6">
        <v>-45759.108281249995</v>
      </c>
      <c r="AA316" s="6">
        <v>-45759.108281249995</v>
      </c>
      <c r="AB316">
        <v>0</v>
      </c>
      <c r="AC316">
        <v>0</v>
      </c>
      <c r="AD316" s="7">
        <v>8220937.5</v>
      </c>
      <c r="AE316" s="13">
        <v>2.2019999999999998E-2</v>
      </c>
      <c r="AF316" s="8">
        <v>1.2E-2</v>
      </c>
      <c r="AG316" s="6">
        <v>0</v>
      </c>
      <c r="AH316" s="6">
        <v>-24936.84375</v>
      </c>
      <c r="AI316" s="9">
        <v>-70695.952031249995</v>
      </c>
      <c r="AJ316" t="s">
        <v>6</v>
      </c>
      <c r="AK316">
        <f t="shared" si="234"/>
        <v>2.202</v>
      </c>
      <c r="AL316" s="8">
        <f t="shared" si="235"/>
        <v>3.202E-2</v>
      </c>
      <c r="AM316" s="35">
        <f t="shared" si="236"/>
        <v>1.2019999999999998E-2</v>
      </c>
      <c r="AN316" s="4">
        <f t="shared" si="237"/>
        <v>1.2019999999999998E-2</v>
      </c>
      <c r="AO316" s="45">
        <f t="shared" si="238"/>
        <v>-89232.08270547945</v>
      </c>
      <c r="AP316" s="45">
        <f t="shared" si="198"/>
        <v>-68961.277910958888</v>
      </c>
      <c r="AQ316" s="45">
        <f t="shared" si="239"/>
        <v>-48690.473116438356</v>
      </c>
      <c r="AR316" s="31">
        <v>45007</v>
      </c>
      <c r="AS316" s="32">
        <v>3.0019999999999998</v>
      </c>
      <c r="AW316" s="10"/>
      <c r="BX316" s="1"/>
      <c r="CF316" s="11"/>
      <c r="CG316" s="11"/>
    </row>
    <row r="317" spans="1:85" ht="15" customHeight="1" x14ac:dyDescent="0.25">
      <c r="A317">
        <v>30150</v>
      </c>
      <c r="B317" t="s">
        <v>1007</v>
      </c>
      <c r="C317" t="s">
        <v>1008</v>
      </c>
      <c r="D317">
        <v>31050</v>
      </c>
      <c r="E317" t="s">
        <v>127</v>
      </c>
      <c r="F317" t="s">
        <v>3</v>
      </c>
      <c r="G317" t="s">
        <v>4</v>
      </c>
      <c r="H317" t="s">
        <v>246</v>
      </c>
      <c r="I317" s="1"/>
      <c r="J317" s="1">
        <v>44925</v>
      </c>
      <c r="K317" s="1">
        <v>44956</v>
      </c>
      <c r="L317" s="1">
        <v>44956</v>
      </c>
      <c r="M317" s="2">
        <v>46428571.43</v>
      </c>
      <c r="N317" s="39">
        <f t="shared" si="194"/>
        <v>44926</v>
      </c>
      <c r="O317">
        <v>1.7999999999999999E-2</v>
      </c>
      <c r="P317" t="s">
        <v>109</v>
      </c>
      <c r="Q317" s="4"/>
      <c r="R317" s="1">
        <v>44956</v>
      </c>
      <c r="S317" s="1">
        <v>44925</v>
      </c>
      <c r="T317" s="1">
        <v>44956</v>
      </c>
      <c r="U317" s="1">
        <v>44956</v>
      </c>
      <c r="V317" s="5">
        <f t="shared" si="195"/>
        <v>8.2191780821917804E-2</v>
      </c>
      <c r="W317">
        <f t="shared" si="196"/>
        <v>30</v>
      </c>
      <c r="X317" s="6">
        <v>0</v>
      </c>
      <c r="Y317" s="6">
        <v>0</v>
      </c>
      <c r="Z317" s="6">
        <v>-69642.857144999987</v>
      </c>
      <c r="AA317" s="6">
        <v>-69642.857144999987</v>
      </c>
      <c r="AB317">
        <v>0</v>
      </c>
      <c r="AC317">
        <v>0</v>
      </c>
      <c r="AD317" s="7">
        <v>46428571.43</v>
      </c>
      <c r="AE317" s="13">
        <v>1.7999999999999999E-2</v>
      </c>
      <c r="AF317" s="8">
        <v>0</v>
      </c>
      <c r="AG317" s="6">
        <v>0</v>
      </c>
      <c r="AH317" s="6">
        <v>0</v>
      </c>
      <c r="AI317" s="9">
        <v>-69642.857144999987</v>
      </c>
      <c r="AJ317" t="s">
        <v>6</v>
      </c>
      <c r="AO317" s="9">
        <f>AP317</f>
        <v>-68688.845403287662</v>
      </c>
      <c r="AP317" s="2">
        <f t="shared" si="198"/>
        <v>-68688.845403287662</v>
      </c>
      <c r="AQ317" s="9">
        <f>AP317</f>
        <v>-68688.845403287662</v>
      </c>
      <c r="AR317" s="31">
        <v>45008</v>
      </c>
      <c r="AS317" s="32">
        <v>2.99</v>
      </c>
      <c r="AW317" s="10"/>
      <c r="BX317" s="1"/>
      <c r="CF317" s="11"/>
      <c r="CG317" s="11"/>
    </row>
    <row r="318" spans="1:85" ht="15" customHeight="1" x14ac:dyDescent="0.25">
      <c r="A318">
        <v>30229</v>
      </c>
      <c r="B318" t="s">
        <v>1009</v>
      </c>
      <c r="C318" t="s">
        <v>1010</v>
      </c>
      <c r="D318">
        <v>31051</v>
      </c>
      <c r="E318" t="s">
        <v>2</v>
      </c>
      <c r="F318" t="s">
        <v>3</v>
      </c>
      <c r="G318" t="s">
        <v>4</v>
      </c>
      <c r="H318" t="s">
        <v>95</v>
      </c>
      <c r="I318" s="1">
        <v>44924</v>
      </c>
      <c r="J318" s="1">
        <v>44926</v>
      </c>
      <c r="K318" s="1">
        <v>45107</v>
      </c>
      <c r="L318" s="1">
        <v>45107</v>
      </c>
      <c r="M318" s="2">
        <v>8983684.2200000007</v>
      </c>
      <c r="N318" s="39">
        <f t="shared" si="194"/>
        <v>44926</v>
      </c>
      <c r="O318" t="s">
        <v>33</v>
      </c>
      <c r="P318" t="s">
        <v>8</v>
      </c>
      <c r="Q318" s="4">
        <v>1.6049999999999998E-2</v>
      </c>
      <c r="R318" s="1">
        <v>44924</v>
      </c>
      <c r="S318" s="1">
        <v>44926</v>
      </c>
      <c r="T318" s="1">
        <v>45107</v>
      </c>
      <c r="U318" s="1">
        <v>45107</v>
      </c>
      <c r="V318" s="5">
        <f t="shared" si="195"/>
        <v>0.49589041095890413</v>
      </c>
      <c r="W318">
        <f t="shared" si="196"/>
        <v>181</v>
      </c>
      <c r="X318" s="6">
        <v>0</v>
      </c>
      <c r="Y318" s="6">
        <v>0</v>
      </c>
      <c r="Z318" s="6">
        <v>-123127.88045148111</v>
      </c>
      <c r="AA318" s="6">
        <v>-123127.88045148111</v>
      </c>
      <c r="AB318">
        <v>0</v>
      </c>
      <c r="AC318">
        <v>0</v>
      </c>
      <c r="AD318" s="7">
        <v>8983684.2200000007</v>
      </c>
      <c r="AE318" s="13">
        <v>2.726E-2</v>
      </c>
      <c r="AF318" s="8">
        <v>1.6049999999999998E-2</v>
      </c>
      <c r="AG318" s="6">
        <v>0</v>
      </c>
      <c r="AH318" s="6">
        <v>-72494.588453641671</v>
      </c>
      <c r="AI318" s="9">
        <v>-195622.46890512278</v>
      </c>
      <c r="AJ318" t="s">
        <v>6</v>
      </c>
      <c r="AK318">
        <f t="shared" ref="AK318:AK323" si="240">VLOOKUP(I318,$AR$2:$AS$603,2,FALSE)</f>
        <v>2.1840000000000002</v>
      </c>
      <c r="AL318" s="8">
        <f t="shared" ref="AL318:AL323" si="241">AK318/100+$AT$1</f>
        <v>3.184E-2</v>
      </c>
      <c r="AM318" s="35">
        <f t="shared" ref="AM318:AM323" si="242">AK318/100-$AT$1</f>
        <v>1.1840000000000002E-2</v>
      </c>
      <c r="AN318" s="4">
        <f t="shared" ref="AN318:AN323" si="243">IF(AND(RIGHT(O318,3)="Max",AM318&lt;0%),0%,AM318)</f>
        <v>1.1840000000000002E-2</v>
      </c>
      <c r="AO318" s="45">
        <f t="shared" ref="AO318:AO323" si="244">-(((AL318+AF318)*AD318*V318))</f>
        <v>-213346.25575490357</v>
      </c>
      <c r="AP318" s="45">
        <f t="shared" si="198"/>
        <v>-192942.70905710742</v>
      </c>
      <c r="AQ318" s="45">
        <f t="shared" ref="AQ318:AQ323" si="245">-(((AN318+AF318)*AD318*V318))</f>
        <v>-124247.79855928713</v>
      </c>
      <c r="AR318" s="31">
        <v>45009</v>
      </c>
      <c r="AS318" s="32">
        <v>3.0249999999999999</v>
      </c>
      <c r="AW318" s="10"/>
      <c r="BX318" s="1"/>
      <c r="CF318" s="11"/>
      <c r="CG318" s="11"/>
    </row>
    <row r="319" spans="1:85" ht="15" customHeight="1" x14ac:dyDescent="0.25">
      <c r="A319">
        <v>30538</v>
      </c>
      <c r="B319" t="s">
        <v>1011</v>
      </c>
      <c r="C319" t="s">
        <v>1012</v>
      </c>
      <c r="D319">
        <v>31059</v>
      </c>
      <c r="E319" t="s">
        <v>2</v>
      </c>
      <c r="F319" t="s">
        <v>3</v>
      </c>
      <c r="G319" t="s">
        <v>4</v>
      </c>
      <c r="H319" t="s">
        <v>1013</v>
      </c>
      <c r="I319" s="1">
        <v>44851</v>
      </c>
      <c r="J319" s="1">
        <v>44853</v>
      </c>
      <c r="K319" s="1">
        <v>44945</v>
      </c>
      <c r="L319" s="1">
        <v>44945</v>
      </c>
      <c r="M319" s="2">
        <v>44000000</v>
      </c>
      <c r="N319" s="39">
        <f t="shared" si="194"/>
        <v>44926</v>
      </c>
      <c r="O319" t="s">
        <v>7</v>
      </c>
      <c r="P319" t="s">
        <v>8</v>
      </c>
      <c r="Q319" s="4">
        <v>1.35E-2</v>
      </c>
      <c r="R319" s="1">
        <v>44851</v>
      </c>
      <c r="S319" s="1">
        <v>44853</v>
      </c>
      <c r="T319" s="1">
        <v>44945</v>
      </c>
      <c r="U319" s="1">
        <v>44945</v>
      </c>
      <c r="V319" s="5">
        <f t="shared" si="195"/>
        <v>5.2054794520547946E-2</v>
      </c>
      <c r="W319">
        <f t="shared" si="196"/>
        <v>19</v>
      </c>
      <c r="X319" s="6">
        <v>0</v>
      </c>
      <c r="Y319" s="6">
        <v>0</v>
      </c>
      <c r="Z319" s="6">
        <v>-163944</v>
      </c>
      <c r="AA319" s="6">
        <v>-163944</v>
      </c>
      <c r="AB319">
        <v>0</v>
      </c>
      <c r="AC319">
        <v>0</v>
      </c>
      <c r="AD319" s="7">
        <v>44000000</v>
      </c>
      <c r="AE319" s="13">
        <v>1.4579999999999999E-2</v>
      </c>
      <c r="AF319" s="8">
        <v>1.35E-2</v>
      </c>
      <c r="AG319" s="6">
        <v>0</v>
      </c>
      <c r="AH319" s="6">
        <v>-151800</v>
      </c>
      <c r="AI319" s="9">
        <v>-315744</v>
      </c>
      <c r="AJ319" t="s">
        <v>6</v>
      </c>
      <c r="AK319">
        <f t="shared" si="240"/>
        <v>1.458</v>
      </c>
      <c r="AL319" s="8">
        <f t="shared" si="241"/>
        <v>2.4579999999999998E-2</v>
      </c>
      <c r="AM319" s="35">
        <f t="shared" si="242"/>
        <v>4.579999999999999E-3</v>
      </c>
      <c r="AN319" s="4">
        <f t="shared" si="243"/>
        <v>4.579999999999999E-3</v>
      </c>
      <c r="AO319" s="45">
        <f t="shared" si="244"/>
        <v>-87218.849315068481</v>
      </c>
      <c r="AP319" s="45">
        <f t="shared" si="198"/>
        <v>-64314.739726027401</v>
      </c>
      <c r="AQ319" s="45">
        <f t="shared" si="245"/>
        <v>-41410.630136986299</v>
      </c>
      <c r="AR319" s="31">
        <v>45012</v>
      </c>
      <c r="AS319" s="32">
        <v>3.012</v>
      </c>
      <c r="AW319" s="10"/>
      <c r="BX319" s="1"/>
      <c r="CF319" s="11"/>
      <c r="CG319" s="11"/>
    </row>
    <row r="320" spans="1:85" ht="15" customHeight="1" x14ac:dyDescent="0.25">
      <c r="A320">
        <v>30588</v>
      </c>
      <c r="B320" t="s">
        <v>1540</v>
      </c>
      <c r="C320" t="s">
        <v>1541</v>
      </c>
      <c r="D320">
        <v>31068</v>
      </c>
      <c r="E320" t="s">
        <v>2</v>
      </c>
      <c r="F320" t="s">
        <v>3</v>
      </c>
      <c r="G320" t="s">
        <v>4</v>
      </c>
      <c r="H320" t="s">
        <v>156</v>
      </c>
      <c r="I320" s="1">
        <v>44804</v>
      </c>
      <c r="J320" s="1">
        <v>44806</v>
      </c>
      <c r="K320" s="1">
        <v>44987</v>
      </c>
      <c r="L320" s="1">
        <v>44987</v>
      </c>
      <c r="M320" s="2">
        <v>11417823.51</v>
      </c>
      <c r="N320" s="39">
        <f t="shared" si="194"/>
        <v>44926</v>
      </c>
      <c r="O320" t="s">
        <v>174</v>
      </c>
      <c r="P320" t="s">
        <v>8</v>
      </c>
      <c r="Q320" s="4"/>
      <c r="R320" s="1">
        <v>44804</v>
      </c>
      <c r="S320" s="1">
        <v>44806</v>
      </c>
      <c r="T320" s="1">
        <v>44987</v>
      </c>
      <c r="U320" s="1">
        <v>44987</v>
      </c>
      <c r="V320" s="5">
        <f t="shared" si="195"/>
        <v>0.16712328767123288</v>
      </c>
      <c r="W320">
        <f t="shared" si="196"/>
        <v>61</v>
      </c>
      <c r="X320" s="6">
        <v>0</v>
      </c>
      <c r="Y320" s="6">
        <v>0</v>
      </c>
      <c r="Z320" s="6">
        <v>-69059.754014942489</v>
      </c>
      <c r="AA320" s="6">
        <v>-69059.754014942489</v>
      </c>
      <c r="AB320">
        <v>0</v>
      </c>
      <c r="AC320">
        <v>0</v>
      </c>
      <c r="AD320" s="7">
        <v>11417823.51</v>
      </c>
      <c r="AE320" s="13">
        <v>1.2030000000000001E-2</v>
      </c>
      <c r="AF320" s="8">
        <v>0</v>
      </c>
      <c r="AG320" s="6">
        <v>0</v>
      </c>
      <c r="AH320" s="6">
        <v>0</v>
      </c>
      <c r="AI320" s="9">
        <v>-69059.754014942489</v>
      </c>
      <c r="AJ320" t="s">
        <v>6</v>
      </c>
      <c r="AK320">
        <f t="shared" si="240"/>
        <v>0.65400000000000003</v>
      </c>
      <c r="AL320" s="8">
        <f t="shared" si="241"/>
        <v>1.6539999999999999E-2</v>
      </c>
      <c r="AM320" s="35">
        <f t="shared" si="242"/>
        <v>-3.4599999999999995E-3</v>
      </c>
      <c r="AN320" s="4">
        <f t="shared" si="243"/>
        <v>-3.4599999999999995E-3</v>
      </c>
      <c r="AO320" s="45">
        <f t="shared" si="244"/>
        <v>-31561.366718299723</v>
      </c>
      <c r="AP320" s="45">
        <f t="shared" si="198"/>
        <v>-22955.455962584383</v>
      </c>
      <c r="AQ320" s="45">
        <f t="shared" si="245"/>
        <v>6602.3173425221903</v>
      </c>
      <c r="AR320" s="31">
        <v>45013</v>
      </c>
      <c r="AS320" s="32">
        <v>2.99</v>
      </c>
      <c r="AW320" s="10"/>
      <c r="BX320" s="1"/>
      <c r="CF320" s="11"/>
      <c r="CG320" s="11"/>
    </row>
    <row r="321" spans="1:85" ht="15" customHeight="1" x14ac:dyDescent="0.25">
      <c r="A321">
        <v>30605</v>
      </c>
      <c r="B321" t="s">
        <v>1542</v>
      </c>
      <c r="C321" t="s">
        <v>1543</v>
      </c>
      <c r="D321">
        <v>31072</v>
      </c>
      <c r="E321" t="s">
        <v>2</v>
      </c>
      <c r="F321" t="s">
        <v>3</v>
      </c>
      <c r="G321" t="s">
        <v>4</v>
      </c>
      <c r="H321" t="s">
        <v>477</v>
      </c>
      <c r="I321" s="1">
        <v>44924</v>
      </c>
      <c r="J321" s="1">
        <v>44926</v>
      </c>
      <c r="K321" s="1">
        <v>45016</v>
      </c>
      <c r="L321" s="1">
        <v>45016</v>
      </c>
      <c r="M321" s="2">
        <v>2467532.4700000002</v>
      </c>
      <c r="N321" s="39">
        <f t="shared" si="194"/>
        <v>44926</v>
      </c>
      <c r="O321" t="s">
        <v>7</v>
      </c>
      <c r="P321" t="s">
        <v>8</v>
      </c>
      <c r="Q321" s="4">
        <v>1.2999999999999999E-2</v>
      </c>
      <c r="R321" s="1">
        <v>44924</v>
      </c>
      <c r="S321" s="1">
        <v>44926</v>
      </c>
      <c r="T321" s="1">
        <v>45016</v>
      </c>
      <c r="U321" s="1">
        <v>45016</v>
      </c>
      <c r="V321" s="5">
        <f t="shared" si="195"/>
        <v>0.24657534246575341</v>
      </c>
      <c r="W321">
        <f t="shared" si="196"/>
        <v>90</v>
      </c>
      <c r="X321" s="6">
        <v>0</v>
      </c>
      <c r="Y321" s="6">
        <v>0</v>
      </c>
      <c r="Z321" s="6">
        <v>-13472.727286200003</v>
      </c>
      <c r="AA321" s="6">
        <v>-13472.727286200003</v>
      </c>
      <c r="AB321">
        <v>0</v>
      </c>
      <c r="AC321">
        <v>0</v>
      </c>
      <c r="AD321" s="7">
        <v>2467532.4700000002</v>
      </c>
      <c r="AE321" s="13">
        <v>2.1840000000000002E-2</v>
      </c>
      <c r="AF321" s="8">
        <v>1.2999999999999999E-2</v>
      </c>
      <c r="AG321" s="6">
        <v>0</v>
      </c>
      <c r="AH321" s="6">
        <v>-8019.4805274999999</v>
      </c>
      <c r="AI321" s="9">
        <v>-21492.207813700003</v>
      </c>
      <c r="AJ321" t="s">
        <v>6</v>
      </c>
      <c r="AK321">
        <f t="shared" si="240"/>
        <v>2.1840000000000002</v>
      </c>
      <c r="AL321" s="8">
        <f t="shared" si="241"/>
        <v>3.184E-2</v>
      </c>
      <c r="AM321" s="35">
        <f t="shared" si="242"/>
        <v>1.1840000000000002E-2</v>
      </c>
      <c r="AN321" s="4">
        <f t="shared" si="243"/>
        <v>1.1840000000000002E-2</v>
      </c>
      <c r="AO321" s="45">
        <f t="shared" si="244"/>
        <v>-27282.120646389041</v>
      </c>
      <c r="AP321" s="45">
        <f t="shared" si="198"/>
        <v>-21197.794008032877</v>
      </c>
      <c r="AQ321" s="45">
        <f t="shared" si="245"/>
        <v>-15113.467369676713</v>
      </c>
      <c r="AR321" s="31">
        <v>45014</v>
      </c>
      <c r="AS321" s="32">
        <v>3.0150000000000001</v>
      </c>
      <c r="AW321" s="10"/>
      <c r="BX321" s="1"/>
      <c r="CF321" s="11"/>
      <c r="CG321" s="11"/>
    </row>
    <row r="322" spans="1:85" ht="15" customHeight="1" x14ac:dyDescent="0.25">
      <c r="A322">
        <v>30609</v>
      </c>
      <c r="B322" t="s">
        <v>1016</v>
      </c>
      <c r="C322" t="s">
        <v>1017</v>
      </c>
      <c r="D322">
        <v>31073</v>
      </c>
      <c r="E322" t="s">
        <v>2</v>
      </c>
      <c r="F322" t="s">
        <v>3</v>
      </c>
      <c r="G322" t="s">
        <v>4</v>
      </c>
      <c r="H322" t="s">
        <v>95</v>
      </c>
      <c r="I322" s="1">
        <v>44881</v>
      </c>
      <c r="J322" s="1">
        <v>44883</v>
      </c>
      <c r="K322" s="1">
        <v>45065</v>
      </c>
      <c r="L322" s="1">
        <v>45065</v>
      </c>
      <c r="M322" s="2">
        <v>14000000</v>
      </c>
      <c r="N322" s="39">
        <f t="shared" si="194"/>
        <v>44926</v>
      </c>
      <c r="O322" t="s">
        <v>174</v>
      </c>
      <c r="P322" t="s">
        <v>8</v>
      </c>
      <c r="Q322" s="4">
        <v>1.4E-2</v>
      </c>
      <c r="R322" s="1">
        <v>44881</v>
      </c>
      <c r="S322" s="1">
        <v>44883</v>
      </c>
      <c r="T322" s="1">
        <v>45065</v>
      </c>
      <c r="U322" s="1">
        <v>45065</v>
      </c>
      <c r="V322" s="5">
        <f t="shared" si="195"/>
        <v>0.38082191780821917</v>
      </c>
      <c r="W322">
        <f t="shared" si="196"/>
        <v>139</v>
      </c>
      <c r="X322" s="6">
        <v>0</v>
      </c>
      <c r="Y322" s="6">
        <v>0</v>
      </c>
      <c r="Z322" s="6">
        <v>-163567.44444444444</v>
      </c>
      <c r="AA322" s="6">
        <v>-163567.44444444444</v>
      </c>
      <c r="AB322">
        <v>0</v>
      </c>
      <c r="AC322">
        <v>0</v>
      </c>
      <c r="AD322" s="7">
        <v>14000000</v>
      </c>
      <c r="AE322" s="13">
        <v>2.3109999999999999E-2</v>
      </c>
      <c r="AF322" s="8">
        <v>1.4E-2</v>
      </c>
      <c r="AG322" s="6">
        <v>0</v>
      </c>
      <c r="AH322" s="6">
        <v>-99088.888888888891</v>
      </c>
      <c r="AI322" s="9">
        <v>-262656.33333333331</v>
      </c>
      <c r="AJ322" t="s">
        <v>6</v>
      </c>
      <c r="AK322">
        <f t="shared" si="240"/>
        <v>1.8029999999999999</v>
      </c>
      <c r="AL322" s="8">
        <f t="shared" si="241"/>
        <v>2.8029999999999999E-2</v>
      </c>
      <c r="AM322" s="35">
        <f t="shared" si="242"/>
        <v>8.0300000000000007E-3</v>
      </c>
      <c r="AN322" s="4">
        <f t="shared" si="243"/>
        <v>8.0300000000000007E-3</v>
      </c>
      <c r="AO322" s="45">
        <f t="shared" si="244"/>
        <v>-224083.23287671231</v>
      </c>
      <c r="AP322" s="45">
        <f t="shared" si="198"/>
        <v>-197852.21917808216</v>
      </c>
      <c r="AQ322" s="45">
        <f t="shared" si="245"/>
        <v>-117453.09589041096</v>
      </c>
      <c r="AR322" s="31">
        <v>45015</v>
      </c>
      <c r="AS322" s="32">
        <v>3.052</v>
      </c>
      <c r="AW322" s="10"/>
      <c r="BX322" s="1"/>
      <c r="CF322" s="11"/>
      <c r="CG322" s="11"/>
    </row>
    <row r="323" spans="1:85" ht="15" customHeight="1" x14ac:dyDescent="0.25">
      <c r="A323">
        <v>30624</v>
      </c>
      <c r="B323" t="s">
        <v>1018</v>
      </c>
      <c r="C323" t="s">
        <v>1019</v>
      </c>
      <c r="D323">
        <v>31075</v>
      </c>
      <c r="E323" t="s">
        <v>2</v>
      </c>
      <c r="F323" t="s">
        <v>3</v>
      </c>
      <c r="G323" t="s">
        <v>4</v>
      </c>
      <c r="H323" t="s">
        <v>686</v>
      </c>
      <c r="I323" s="1">
        <v>44881</v>
      </c>
      <c r="J323" s="1">
        <v>44883</v>
      </c>
      <c r="K323" s="1">
        <v>45065</v>
      </c>
      <c r="L323" s="1">
        <v>45065</v>
      </c>
      <c r="M323" s="2">
        <v>5000000</v>
      </c>
      <c r="N323" s="39">
        <f t="shared" ref="N323:N386" si="246">$B$1</f>
        <v>44926</v>
      </c>
      <c r="O323" t="s">
        <v>174</v>
      </c>
      <c r="P323" t="s">
        <v>8</v>
      </c>
      <c r="Q323" s="4">
        <v>1.4999999999999999E-2</v>
      </c>
      <c r="R323" s="1">
        <v>44881</v>
      </c>
      <c r="S323" s="1">
        <v>44883</v>
      </c>
      <c r="T323" s="1">
        <v>45065</v>
      </c>
      <c r="U323" s="1">
        <v>45065</v>
      </c>
      <c r="V323" s="5">
        <f t="shared" ref="V323:V386" si="247">W323/365</f>
        <v>0.38082191780821917</v>
      </c>
      <c r="W323">
        <f t="shared" ref="W323:W386" si="248">L323-N323</f>
        <v>139</v>
      </c>
      <c r="X323" s="6">
        <v>0</v>
      </c>
      <c r="Y323" s="6">
        <v>0</v>
      </c>
      <c r="Z323" s="6">
        <v>-58416.944444444445</v>
      </c>
      <c r="AA323" s="6">
        <v>-58416.944444444445</v>
      </c>
      <c r="AB323">
        <v>0</v>
      </c>
      <c r="AC323">
        <v>0</v>
      </c>
      <c r="AD323" s="7">
        <v>5000000</v>
      </c>
      <c r="AE323" s="13">
        <v>2.3109999999999999E-2</v>
      </c>
      <c r="AF323" s="8">
        <v>1.4999999999999999E-2</v>
      </c>
      <c r="AG323" s="6">
        <v>0</v>
      </c>
      <c r="AH323" s="6">
        <v>-37916.666666666664</v>
      </c>
      <c r="AI323" s="9">
        <v>-96333.611111111109</v>
      </c>
      <c r="AJ323" t="s">
        <v>6</v>
      </c>
      <c r="AK323">
        <f t="shared" si="240"/>
        <v>1.8029999999999999</v>
      </c>
      <c r="AL323" s="8">
        <f t="shared" si="241"/>
        <v>2.8029999999999999E-2</v>
      </c>
      <c r="AM323" s="35">
        <f t="shared" si="242"/>
        <v>8.0300000000000007E-3</v>
      </c>
      <c r="AN323" s="4">
        <f t="shared" si="243"/>
        <v>8.0300000000000007E-3</v>
      </c>
      <c r="AO323" s="45">
        <f t="shared" si="244"/>
        <v>-81933.835616438359</v>
      </c>
      <c r="AP323" s="45">
        <f t="shared" ref="AP323:AP386" si="249">-(((AE323+AF323)*AD323*V323))</f>
        <v>-72565.616438356155</v>
      </c>
      <c r="AQ323" s="45">
        <f t="shared" si="245"/>
        <v>-43851.643835616444</v>
      </c>
      <c r="AR323" s="31">
        <v>45016</v>
      </c>
      <c r="AS323" s="32">
        <v>3.0379999999999998</v>
      </c>
      <c r="AW323" s="10"/>
      <c r="BX323" s="1"/>
      <c r="CF323" s="11"/>
      <c r="CG323" s="11"/>
    </row>
    <row r="324" spans="1:85" ht="15" customHeight="1" x14ac:dyDescent="0.25">
      <c r="A324">
        <v>30643</v>
      </c>
      <c r="B324" t="s">
        <v>1020</v>
      </c>
      <c r="C324" t="s">
        <v>1021</v>
      </c>
      <c r="D324">
        <v>31077</v>
      </c>
      <c r="E324" t="s">
        <v>127</v>
      </c>
      <c r="F324" t="s">
        <v>3</v>
      </c>
      <c r="G324" t="s">
        <v>4</v>
      </c>
      <c r="H324" t="s">
        <v>1022</v>
      </c>
      <c r="I324" s="1"/>
      <c r="J324" s="1">
        <v>44562</v>
      </c>
      <c r="K324" s="1">
        <v>44927</v>
      </c>
      <c r="L324" s="1">
        <v>44927</v>
      </c>
      <c r="M324" s="2">
        <v>37500000</v>
      </c>
      <c r="N324" s="39">
        <f t="shared" si="246"/>
        <v>44926</v>
      </c>
      <c r="O324">
        <v>0.03</v>
      </c>
      <c r="P324" t="s">
        <v>8</v>
      </c>
      <c r="Q324" s="4"/>
      <c r="R324" s="1">
        <v>44927</v>
      </c>
      <c r="S324" s="1">
        <v>44562</v>
      </c>
      <c r="T324" s="1">
        <v>44927</v>
      </c>
      <c r="U324" s="1">
        <v>44927</v>
      </c>
      <c r="V324" s="5">
        <f t="shared" si="247"/>
        <v>2.7397260273972603E-3</v>
      </c>
      <c r="W324">
        <f t="shared" si="248"/>
        <v>1</v>
      </c>
      <c r="X324" s="6">
        <v>0</v>
      </c>
      <c r="Y324" s="6">
        <v>0</v>
      </c>
      <c r="Z324" s="6">
        <v>-1140625</v>
      </c>
      <c r="AA324" s="6">
        <v>-1140625</v>
      </c>
      <c r="AB324">
        <v>0</v>
      </c>
      <c r="AC324">
        <v>0</v>
      </c>
      <c r="AD324" s="7">
        <v>37500000</v>
      </c>
      <c r="AE324" s="13">
        <v>0.03</v>
      </c>
      <c r="AF324" s="8">
        <v>0</v>
      </c>
      <c r="AG324" s="6">
        <v>0</v>
      </c>
      <c r="AH324" s="6">
        <v>0</v>
      </c>
      <c r="AI324" s="9">
        <v>-1140625</v>
      </c>
      <c r="AJ324" t="s">
        <v>6</v>
      </c>
      <c r="AO324" s="9">
        <f>AP324</f>
        <v>-3082.1917808219177</v>
      </c>
      <c r="AP324" s="2">
        <f t="shared" si="249"/>
        <v>-3082.1917808219177</v>
      </c>
      <c r="AQ324" s="9">
        <f>AP324</f>
        <v>-3082.1917808219177</v>
      </c>
      <c r="AR324" s="31">
        <v>45019</v>
      </c>
      <c r="AS324" s="32">
        <v>3.0529999999999999</v>
      </c>
      <c r="AW324" s="10"/>
      <c r="BX324" s="1"/>
      <c r="CF324" s="11"/>
      <c r="CG324" s="11"/>
    </row>
    <row r="325" spans="1:85" ht="15" customHeight="1" x14ac:dyDescent="0.25">
      <c r="A325">
        <v>30686</v>
      </c>
      <c r="B325" t="s">
        <v>1023</v>
      </c>
      <c r="C325" t="s">
        <v>1024</v>
      </c>
      <c r="D325">
        <v>31078</v>
      </c>
      <c r="E325" t="s">
        <v>2</v>
      </c>
      <c r="F325" t="s">
        <v>3</v>
      </c>
      <c r="G325" t="s">
        <v>4</v>
      </c>
      <c r="H325" t="s">
        <v>1025</v>
      </c>
      <c r="I325" s="1">
        <v>44889</v>
      </c>
      <c r="J325" s="1">
        <v>44893</v>
      </c>
      <c r="K325" s="1">
        <v>44985</v>
      </c>
      <c r="L325" s="1">
        <v>44985</v>
      </c>
      <c r="M325" s="2">
        <v>21420301.68</v>
      </c>
      <c r="N325" s="39">
        <f t="shared" si="246"/>
        <v>44926</v>
      </c>
      <c r="O325" t="s">
        <v>7</v>
      </c>
      <c r="P325" t="s">
        <v>8</v>
      </c>
      <c r="Q325" s="4"/>
      <c r="R325" s="1">
        <v>44889</v>
      </c>
      <c r="S325" s="1">
        <v>44893</v>
      </c>
      <c r="T325" s="1">
        <v>44985</v>
      </c>
      <c r="U325" s="1">
        <v>44895</v>
      </c>
      <c r="V325" s="5">
        <f t="shared" si="247"/>
        <v>0.16164383561643836</v>
      </c>
      <c r="W325">
        <f t="shared" si="248"/>
        <v>59</v>
      </c>
      <c r="X325" s="6">
        <v>0</v>
      </c>
      <c r="Y325" s="6">
        <v>0</v>
      </c>
      <c r="Z325" s="6">
        <v>-133696.77419984</v>
      </c>
      <c r="AA325" s="6">
        <v>-133696.77419984</v>
      </c>
      <c r="AB325">
        <v>0</v>
      </c>
      <c r="AC325">
        <v>0</v>
      </c>
      <c r="AD325" s="7">
        <v>27419354.84</v>
      </c>
      <c r="AE325" s="13">
        <v>1.908E-2</v>
      </c>
      <c r="AF325" s="8">
        <v>0</v>
      </c>
      <c r="AG325" s="6">
        <v>0</v>
      </c>
      <c r="AH325" s="6">
        <v>0</v>
      </c>
      <c r="AI325" s="9">
        <v>-133696.77419984</v>
      </c>
      <c r="AJ325" t="s">
        <v>6</v>
      </c>
      <c r="AK325">
        <f t="shared" ref="AK325:AK326" si="250">VLOOKUP(I325,$AR$2:$AS$603,2,FALSE)</f>
        <v>1.9079999999999999</v>
      </c>
      <c r="AL325" s="8">
        <f t="shared" ref="AL325:AL326" si="251">AK325/100+$AT$1</f>
        <v>2.9080000000000002E-2</v>
      </c>
      <c r="AM325" s="35">
        <f t="shared" ref="AM325:AM326" si="252">AK325/100-$AT$1</f>
        <v>9.0799999999999995E-3</v>
      </c>
      <c r="AN325" s="4">
        <f t="shared" ref="AN325:AN326" si="253">IF(AND(RIGHT(O325,3)="Max",AM325&lt;0%),0%,AM325)</f>
        <v>9.0799999999999995E-3</v>
      </c>
      <c r="AO325" s="45">
        <f t="shared" ref="AO325:AO326" si="254">-(((AL325+AF325)*AD325*V325))</f>
        <v>-128887.49448242412</v>
      </c>
      <c r="AP325" s="45">
        <f t="shared" si="249"/>
        <v>-84565.797617766584</v>
      </c>
      <c r="AQ325" s="45">
        <f t="shared" ref="AQ325:AQ326" si="255">-(((AN325+AF325)*AD325*V325))</f>
        <v>-40244.100753109036</v>
      </c>
      <c r="AR325" s="31">
        <v>45020</v>
      </c>
      <c r="AS325" s="32">
        <v>3.052</v>
      </c>
      <c r="AW325" s="10"/>
      <c r="BX325" s="1"/>
      <c r="CF325" s="11"/>
      <c r="CG325" s="11"/>
    </row>
    <row r="326" spans="1:85" ht="15" customHeight="1" x14ac:dyDescent="0.25">
      <c r="A326">
        <v>30728</v>
      </c>
      <c r="B326" t="s">
        <v>1026</v>
      </c>
      <c r="C326" t="s">
        <v>1027</v>
      </c>
      <c r="D326">
        <v>31083</v>
      </c>
      <c r="E326" t="s">
        <v>2</v>
      </c>
      <c r="F326" t="s">
        <v>3</v>
      </c>
      <c r="G326" t="s">
        <v>4</v>
      </c>
      <c r="H326" t="s">
        <v>1028</v>
      </c>
      <c r="I326" s="1">
        <v>44923</v>
      </c>
      <c r="J326" s="1">
        <v>44925</v>
      </c>
      <c r="K326" s="1">
        <v>45016</v>
      </c>
      <c r="L326" s="1">
        <v>45016</v>
      </c>
      <c r="M326" s="2">
        <v>4645000</v>
      </c>
      <c r="N326" s="39">
        <f t="shared" si="246"/>
        <v>44926</v>
      </c>
      <c r="O326" t="s">
        <v>7</v>
      </c>
      <c r="P326" t="s">
        <v>8</v>
      </c>
      <c r="Q326" s="4">
        <v>1.4999999999999999E-2</v>
      </c>
      <c r="R326" s="1">
        <v>44923</v>
      </c>
      <c r="S326" s="1">
        <v>44925</v>
      </c>
      <c r="T326" s="1">
        <v>45016</v>
      </c>
      <c r="U326" s="1">
        <v>45016</v>
      </c>
      <c r="V326" s="5">
        <f t="shared" si="247"/>
        <v>0.24657534246575341</v>
      </c>
      <c r="W326">
        <f t="shared" si="248"/>
        <v>90</v>
      </c>
      <c r="X326" s="6">
        <v>0</v>
      </c>
      <c r="Y326" s="6">
        <v>0</v>
      </c>
      <c r="Z326" s="6">
        <v>-25854.844166666666</v>
      </c>
      <c r="AA326" s="6">
        <v>-25854.844166666666</v>
      </c>
      <c r="AB326">
        <v>0</v>
      </c>
      <c r="AC326">
        <v>0</v>
      </c>
      <c r="AD326" s="7">
        <v>4645000</v>
      </c>
      <c r="AE326" s="13">
        <v>2.2019999999999998E-2</v>
      </c>
      <c r="AF326" s="8">
        <v>1.4999999999999999E-2</v>
      </c>
      <c r="AG326" s="6">
        <v>0</v>
      </c>
      <c r="AH326" s="6">
        <v>-17612.291666666664</v>
      </c>
      <c r="AI326" s="9">
        <v>-43467.135833333334</v>
      </c>
      <c r="AJ326" t="s">
        <v>6</v>
      </c>
      <c r="AK326">
        <f t="shared" si="250"/>
        <v>2.202</v>
      </c>
      <c r="AL326" s="8">
        <f t="shared" si="251"/>
        <v>3.202E-2</v>
      </c>
      <c r="AM326" s="35">
        <f t="shared" si="252"/>
        <v>1.2019999999999998E-2</v>
      </c>
      <c r="AN326" s="4">
        <f t="shared" si="253"/>
        <v>1.2019999999999998E-2</v>
      </c>
      <c r="AO326" s="45">
        <f t="shared" si="254"/>
        <v>-53854.00273972602</v>
      </c>
      <c r="AP326" s="45">
        <f t="shared" si="249"/>
        <v>-42400.57808219178</v>
      </c>
      <c r="AQ326" s="45">
        <f t="shared" si="255"/>
        <v>-30947.153424657528</v>
      </c>
      <c r="AR326" s="31">
        <v>45021</v>
      </c>
      <c r="AS326" s="32">
        <v>3.0550000000000002</v>
      </c>
      <c r="AW326" s="10"/>
      <c r="BX326" s="1"/>
      <c r="CF326" s="11"/>
      <c r="CG326" s="11"/>
    </row>
    <row r="327" spans="1:85" ht="15" customHeight="1" x14ac:dyDescent="0.25">
      <c r="A327">
        <v>30837</v>
      </c>
      <c r="B327" t="s">
        <v>1029</v>
      </c>
      <c r="C327" t="s">
        <v>1030</v>
      </c>
      <c r="D327">
        <v>31086</v>
      </c>
      <c r="E327" t="s">
        <v>127</v>
      </c>
      <c r="F327" t="s">
        <v>3</v>
      </c>
      <c r="G327" t="s">
        <v>4</v>
      </c>
      <c r="H327" t="s">
        <v>5</v>
      </c>
      <c r="I327" s="1"/>
      <c r="J327" s="1">
        <v>44900</v>
      </c>
      <c r="K327" s="1">
        <v>44931</v>
      </c>
      <c r="L327" s="1">
        <v>44931</v>
      </c>
      <c r="M327" s="2">
        <v>11167770.279999999</v>
      </c>
      <c r="N327" s="39">
        <f t="shared" si="246"/>
        <v>44926</v>
      </c>
      <c r="O327">
        <v>1.6899999999999998E-2</v>
      </c>
      <c r="P327" t="s">
        <v>8</v>
      </c>
      <c r="Q327" s="4"/>
      <c r="R327" s="1">
        <v>44931</v>
      </c>
      <c r="S327" s="1">
        <v>44900</v>
      </c>
      <c r="T327" s="1">
        <v>44931</v>
      </c>
      <c r="U327" s="1">
        <v>44931</v>
      </c>
      <c r="V327" s="5">
        <f t="shared" si="247"/>
        <v>1.3698630136986301E-2</v>
      </c>
      <c r="W327">
        <f t="shared" si="248"/>
        <v>5</v>
      </c>
      <c r="X327" s="6">
        <v>0</v>
      </c>
      <c r="Y327" s="6">
        <v>0</v>
      </c>
      <c r="Z327" s="6">
        <v>-16252.207915811108</v>
      </c>
      <c r="AA327" s="6">
        <v>-16252.207915811108</v>
      </c>
      <c r="AB327">
        <v>0</v>
      </c>
      <c r="AC327">
        <v>0</v>
      </c>
      <c r="AD327" s="7">
        <v>11167770.279999999</v>
      </c>
      <c r="AE327" s="13">
        <v>1.6899999999999998E-2</v>
      </c>
      <c r="AF327" s="8">
        <v>0</v>
      </c>
      <c r="AG327" s="6">
        <v>0</v>
      </c>
      <c r="AH327" s="6">
        <v>0</v>
      </c>
      <c r="AI327" s="9">
        <v>-16252.207915811108</v>
      </c>
      <c r="AJ327" t="s">
        <v>6</v>
      </c>
      <c r="AO327" s="9">
        <f t="shared" ref="AO327:AO328" si="256">AP327</f>
        <v>-2585.4153113972598</v>
      </c>
      <c r="AP327" s="2">
        <f t="shared" si="249"/>
        <v>-2585.4153113972598</v>
      </c>
      <c r="AQ327" s="9">
        <f t="shared" ref="AQ327:AQ328" si="257">AP327</f>
        <v>-2585.4153113972598</v>
      </c>
      <c r="AR327" s="31">
        <v>45022</v>
      </c>
      <c r="AS327" s="32">
        <v>3.0750000000000002</v>
      </c>
      <c r="AW327" s="10"/>
      <c r="BX327" s="1"/>
      <c r="CF327" s="11"/>
      <c r="CG327" s="11"/>
    </row>
    <row r="328" spans="1:85" ht="15" customHeight="1" x14ac:dyDescent="0.25">
      <c r="A328">
        <v>30974</v>
      </c>
      <c r="B328" t="s">
        <v>1031</v>
      </c>
      <c r="C328" t="s">
        <v>1032</v>
      </c>
      <c r="D328">
        <v>31087</v>
      </c>
      <c r="E328" t="s">
        <v>127</v>
      </c>
      <c r="F328" t="s">
        <v>3</v>
      </c>
      <c r="G328" t="s">
        <v>4</v>
      </c>
      <c r="H328" t="s">
        <v>829</v>
      </c>
      <c r="I328" s="1"/>
      <c r="J328" s="1">
        <v>44926</v>
      </c>
      <c r="K328" s="1">
        <v>45016</v>
      </c>
      <c r="L328" s="1">
        <v>45016</v>
      </c>
      <c r="M328" s="2">
        <v>15000000</v>
      </c>
      <c r="N328" s="39">
        <f t="shared" si="246"/>
        <v>44926</v>
      </c>
      <c r="O328">
        <v>2.1999999999999999E-2</v>
      </c>
      <c r="P328" t="s">
        <v>8</v>
      </c>
      <c r="Q328" s="4"/>
      <c r="R328" s="1">
        <v>45016</v>
      </c>
      <c r="S328" s="1">
        <v>44926</v>
      </c>
      <c r="T328" s="1">
        <v>45016</v>
      </c>
      <c r="U328" s="1">
        <v>45016</v>
      </c>
      <c r="V328" s="5">
        <f t="shared" si="247"/>
        <v>0.24657534246575341</v>
      </c>
      <c r="W328">
        <f t="shared" si="248"/>
        <v>90</v>
      </c>
      <c r="X328" s="6">
        <v>0</v>
      </c>
      <c r="Y328" s="6">
        <v>0</v>
      </c>
      <c r="Z328" s="6">
        <v>-82500</v>
      </c>
      <c r="AA328" s="6">
        <v>-82500</v>
      </c>
      <c r="AB328">
        <v>0</v>
      </c>
      <c r="AC328">
        <v>0</v>
      </c>
      <c r="AD328" s="7">
        <v>15000000</v>
      </c>
      <c r="AE328" s="13">
        <v>2.1999999999999999E-2</v>
      </c>
      <c r="AF328" s="8">
        <v>0</v>
      </c>
      <c r="AG328" s="6">
        <v>0</v>
      </c>
      <c r="AH328" s="6">
        <v>0</v>
      </c>
      <c r="AI328" s="9">
        <v>-82500</v>
      </c>
      <c r="AJ328" t="s">
        <v>6</v>
      </c>
      <c r="AO328" s="9">
        <f t="shared" si="256"/>
        <v>-81369.863013698632</v>
      </c>
      <c r="AP328" s="2">
        <f t="shared" si="249"/>
        <v>-81369.863013698632</v>
      </c>
      <c r="AQ328" s="9">
        <f t="shared" si="257"/>
        <v>-81369.863013698632</v>
      </c>
      <c r="AR328" s="31">
        <v>45027</v>
      </c>
      <c r="AS328" s="32">
        <v>3.1080000000000001</v>
      </c>
      <c r="AW328" s="10"/>
      <c r="BX328" s="1"/>
      <c r="CF328" s="11"/>
      <c r="CG328" s="11"/>
    </row>
    <row r="329" spans="1:85" ht="15" customHeight="1" x14ac:dyDescent="0.25">
      <c r="A329">
        <v>30991</v>
      </c>
      <c r="B329" t="s">
        <v>1033</v>
      </c>
      <c r="C329" t="s">
        <v>1034</v>
      </c>
      <c r="D329">
        <v>31088</v>
      </c>
      <c r="E329" t="s">
        <v>2</v>
      </c>
      <c r="F329" t="s">
        <v>3</v>
      </c>
      <c r="G329" t="s">
        <v>4</v>
      </c>
      <c r="H329" t="s">
        <v>263</v>
      </c>
      <c r="I329" s="1">
        <v>44743</v>
      </c>
      <c r="J329" s="1">
        <v>44747</v>
      </c>
      <c r="K329" s="1">
        <v>44931</v>
      </c>
      <c r="L329" s="1">
        <v>44931</v>
      </c>
      <c r="M329" s="2">
        <v>50000000</v>
      </c>
      <c r="N329" s="39">
        <f t="shared" si="246"/>
        <v>44926</v>
      </c>
      <c r="O329" t="s">
        <v>174</v>
      </c>
      <c r="P329" t="s">
        <v>8</v>
      </c>
      <c r="Q329" s="4">
        <v>1.4E-2</v>
      </c>
      <c r="R329" s="1">
        <v>44743</v>
      </c>
      <c r="S329" s="1">
        <v>44747</v>
      </c>
      <c r="T329" s="1">
        <v>44931</v>
      </c>
      <c r="U329" s="1">
        <v>44931</v>
      </c>
      <c r="V329" s="5">
        <f t="shared" si="247"/>
        <v>1.3698630136986301E-2</v>
      </c>
      <c r="W329">
        <f t="shared" si="248"/>
        <v>5</v>
      </c>
      <c r="X329" s="6">
        <v>0</v>
      </c>
      <c r="Y329" s="6">
        <v>0</v>
      </c>
      <c r="Z329" s="6">
        <v>-60822.222222222212</v>
      </c>
      <c r="AA329" s="6">
        <v>-60822.222222222212</v>
      </c>
      <c r="AB329">
        <v>0</v>
      </c>
      <c r="AC329">
        <v>0</v>
      </c>
      <c r="AD329" s="7">
        <v>50000000</v>
      </c>
      <c r="AE329" s="13">
        <v>2.3799999999999997E-3</v>
      </c>
      <c r="AF329" s="8">
        <v>1.4E-2</v>
      </c>
      <c r="AG329" s="6">
        <v>0</v>
      </c>
      <c r="AH329" s="6">
        <v>-357777.77777777775</v>
      </c>
      <c r="AI329" s="9">
        <v>-418599.99999999994</v>
      </c>
      <c r="AJ329" t="s">
        <v>6</v>
      </c>
      <c r="AK329">
        <f t="shared" ref="AK329:AK337" si="258">VLOOKUP(I329,$AR$2:$AS$603,2,FALSE)</f>
        <v>-0.17599999999999999</v>
      </c>
      <c r="AL329" s="8">
        <f t="shared" ref="AL329:AL337" si="259">AK329/100+$AT$1</f>
        <v>8.2400000000000008E-3</v>
      </c>
      <c r="AM329" s="35">
        <f t="shared" ref="AM329:AM337" si="260">AK329/100-$AT$1</f>
        <v>-1.176E-2</v>
      </c>
      <c r="AN329" s="4">
        <f t="shared" ref="AN329:AN337" si="261">IF(AND(RIGHT(O329,3)="Max",AM329&lt;0%),0%,AM329)</f>
        <v>-1.176E-2</v>
      </c>
      <c r="AO329" s="45">
        <f t="shared" ref="AO329:AO337" si="262">-(((AL329+AF329)*AD329*V329))</f>
        <v>-15232.876712328769</v>
      </c>
      <c r="AP329" s="45">
        <f t="shared" si="249"/>
        <v>-11219.178082191778</v>
      </c>
      <c r="AQ329" s="45">
        <f t="shared" ref="AQ329:AQ337" si="263">-(((AN329+AF329)*AD329*V329))</f>
        <v>-1534.246575342466</v>
      </c>
      <c r="AR329" s="31">
        <v>45028</v>
      </c>
      <c r="AS329" s="32">
        <v>3.1259999999999999</v>
      </c>
      <c r="AW329" s="10"/>
      <c r="BX329" s="1"/>
      <c r="CF329" s="11"/>
      <c r="CG329" s="11"/>
    </row>
    <row r="330" spans="1:85" ht="15" customHeight="1" x14ac:dyDescent="0.25">
      <c r="A330">
        <v>31006</v>
      </c>
      <c r="B330" t="s">
        <v>1544</v>
      </c>
      <c r="C330" t="s">
        <v>1545</v>
      </c>
      <c r="D330">
        <v>31089</v>
      </c>
      <c r="E330" t="s">
        <v>2</v>
      </c>
      <c r="F330" t="s">
        <v>3</v>
      </c>
      <c r="G330" t="s">
        <v>4</v>
      </c>
      <c r="H330" t="s">
        <v>736</v>
      </c>
      <c r="I330" s="1">
        <v>44865</v>
      </c>
      <c r="J330" s="1">
        <v>44867</v>
      </c>
      <c r="K330" s="1">
        <v>44959</v>
      </c>
      <c r="L330" s="1">
        <v>44959</v>
      </c>
      <c r="M330" s="2">
        <v>9293419.3399999999</v>
      </c>
      <c r="N330" s="39">
        <f t="shared" si="246"/>
        <v>44926</v>
      </c>
      <c r="O330" t="s">
        <v>7</v>
      </c>
      <c r="P330" t="s">
        <v>8</v>
      </c>
      <c r="Q330" s="4">
        <v>2.8000000000000001E-2</v>
      </c>
      <c r="R330" s="1">
        <v>44865</v>
      </c>
      <c r="S330" s="1">
        <v>44867</v>
      </c>
      <c r="T330" s="1">
        <v>44959</v>
      </c>
      <c r="U330" s="1">
        <v>44959</v>
      </c>
      <c r="V330" s="5">
        <f t="shared" si="247"/>
        <v>9.0410958904109592E-2</v>
      </c>
      <c r="W330">
        <f t="shared" si="248"/>
        <v>33</v>
      </c>
      <c r="X330" s="6">
        <v>0</v>
      </c>
      <c r="Y330" s="6">
        <v>0</v>
      </c>
      <c r="Z330" s="6">
        <v>-40469.743419253326</v>
      </c>
      <c r="AA330" s="6">
        <v>-40469.743419253326</v>
      </c>
      <c r="AB330">
        <v>0</v>
      </c>
      <c r="AC330">
        <v>0</v>
      </c>
      <c r="AD330" s="7">
        <v>9293419.3399999999</v>
      </c>
      <c r="AE330" s="13">
        <v>1.704E-2</v>
      </c>
      <c r="AF330" s="8">
        <v>2.8000000000000001E-2</v>
      </c>
      <c r="AG330" s="6">
        <v>0</v>
      </c>
      <c r="AH330" s="6">
        <v>-66499.578388444439</v>
      </c>
      <c r="AI330" s="9">
        <v>-106969.32180769776</v>
      </c>
      <c r="AJ330" t="s">
        <v>6</v>
      </c>
      <c r="AK330">
        <f t="shared" si="258"/>
        <v>1.704</v>
      </c>
      <c r="AL330" s="8">
        <f t="shared" si="259"/>
        <v>2.7040000000000002E-2</v>
      </c>
      <c r="AM330" s="35">
        <f t="shared" si="260"/>
        <v>7.0399999999999994E-3</v>
      </c>
      <c r="AN330" s="4">
        <f t="shared" si="261"/>
        <v>7.0399999999999994E-3</v>
      </c>
      <c r="AO330" s="45">
        <f t="shared" si="262"/>
        <v>-46246.091549667952</v>
      </c>
      <c r="AP330" s="45">
        <f t="shared" si="249"/>
        <v>-37843.822009393967</v>
      </c>
      <c r="AQ330" s="45">
        <f t="shared" si="263"/>
        <v>-29441.552469120001</v>
      </c>
      <c r="AR330" s="31">
        <v>45029</v>
      </c>
      <c r="AS330" s="32">
        <v>3.177</v>
      </c>
      <c r="AW330" s="10"/>
      <c r="BX330" s="1"/>
      <c r="CF330" s="11"/>
      <c r="CG330" s="11"/>
    </row>
    <row r="331" spans="1:85" ht="15" customHeight="1" x14ac:dyDescent="0.25">
      <c r="A331">
        <v>31014</v>
      </c>
      <c r="B331" t="s">
        <v>1546</v>
      </c>
      <c r="C331" t="s">
        <v>1547</v>
      </c>
      <c r="D331">
        <v>31090</v>
      </c>
      <c r="E331" t="s">
        <v>2</v>
      </c>
      <c r="F331" t="s">
        <v>3</v>
      </c>
      <c r="G331" t="s">
        <v>4</v>
      </c>
      <c r="H331" t="s">
        <v>736</v>
      </c>
      <c r="I331" s="1">
        <v>44893</v>
      </c>
      <c r="J331" s="1">
        <v>44895</v>
      </c>
      <c r="K331" s="1">
        <v>44959</v>
      </c>
      <c r="L331" s="1">
        <v>44959</v>
      </c>
      <c r="M331" s="2">
        <v>7657994</v>
      </c>
      <c r="N331" s="39">
        <f t="shared" si="246"/>
        <v>44926</v>
      </c>
      <c r="O331" t="s">
        <v>7</v>
      </c>
      <c r="P331" t="s">
        <v>223</v>
      </c>
      <c r="Q331" s="4">
        <v>2.8000000000000001E-2</v>
      </c>
      <c r="R331" s="1">
        <v>44893</v>
      </c>
      <c r="S331" s="1">
        <v>44895</v>
      </c>
      <c r="T331" s="1">
        <v>44959</v>
      </c>
      <c r="U331" s="1">
        <v>44959</v>
      </c>
      <c r="V331" s="5">
        <f t="shared" si="247"/>
        <v>9.0410958904109592E-2</v>
      </c>
      <c r="W331">
        <f t="shared" si="248"/>
        <v>33</v>
      </c>
      <c r="X331" s="6">
        <v>0</v>
      </c>
      <c r="Y331" s="6">
        <v>0</v>
      </c>
      <c r="Z331" s="6">
        <v>-26237.756100383558</v>
      </c>
      <c r="AA331" s="6">
        <v>-26237.756100383558</v>
      </c>
      <c r="AB331">
        <v>0</v>
      </c>
      <c r="AC331">
        <v>0</v>
      </c>
      <c r="AD331" s="7">
        <v>7657994</v>
      </c>
      <c r="AE331" s="13">
        <v>1.9539999999999998E-2</v>
      </c>
      <c r="AF331" s="8">
        <v>2.8000000000000001E-2</v>
      </c>
      <c r="AG331" s="6">
        <v>0</v>
      </c>
      <c r="AH331" s="6">
        <v>-37597.603419178078</v>
      </c>
      <c r="AI331" s="9">
        <v>-63835.359519561636</v>
      </c>
      <c r="AJ331" t="s">
        <v>6</v>
      </c>
      <c r="AK331">
        <f t="shared" si="258"/>
        <v>1.954</v>
      </c>
      <c r="AL331" s="8">
        <f t="shared" si="259"/>
        <v>2.9539999999999997E-2</v>
      </c>
      <c r="AM331" s="35">
        <f t="shared" si="260"/>
        <v>9.5399999999999981E-3</v>
      </c>
      <c r="AN331" s="4">
        <f t="shared" si="261"/>
        <v>9.5399999999999981E-3</v>
      </c>
      <c r="AO331" s="45">
        <f t="shared" si="262"/>
        <v>-39838.773060493149</v>
      </c>
      <c r="AP331" s="45">
        <f t="shared" si="249"/>
        <v>-32915.107252273978</v>
      </c>
      <c r="AQ331" s="45">
        <f t="shared" si="263"/>
        <v>-25991.441444054792</v>
      </c>
      <c r="AR331" s="31">
        <v>45030</v>
      </c>
      <c r="AS331" s="32">
        <v>3.1749999999999998</v>
      </c>
      <c r="AW331" s="10"/>
      <c r="BX331" s="1"/>
      <c r="CF331" s="11"/>
      <c r="CG331" s="11"/>
    </row>
    <row r="332" spans="1:85" ht="15" customHeight="1" x14ac:dyDescent="0.25">
      <c r="A332">
        <v>31021</v>
      </c>
      <c r="B332" t="s">
        <v>1548</v>
      </c>
      <c r="C332" t="s">
        <v>1549</v>
      </c>
      <c r="D332">
        <v>31091</v>
      </c>
      <c r="E332" t="s">
        <v>2</v>
      </c>
      <c r="F332" t="s">
        <v>3</v>
      </c>
      <c r="G332" t="s">
        <v>4</v>
      </c>
      <c r="H332" t="s">
        <v>736</v>
      </c>
      <c r="I332" s="1">
        <v>44893</v>
      </c>
      <c r="J332" s="1">
        <v>44895</v>
      </c>
      <c r="K332" s="1">
        <v>44959</v>
      </c>
      <c r="L332" s="1">
        <v>44959</v>
      </c>
      <c r="M332" s="2">
        <v>6051394</v>
      </c>
      <c r="N332" s="39">
        <f t="shared" si="246"/>
        <v>44926</v>
      </c>
      <c r="O332" t="s">
        <v>7</v>
      </c>
      <c r="P332" t="s">
        <v>223</v>
      </c>
      <c r="Q332" s="4">
        <v>2.8000000000000001E-2</v>
      </c>
      <c r="R332" s="1">
        <v>44893</v>
      </c>
      <c r="S332" s="1">
        <v>44895</v>
      </c>
      <c r="T332" s="1">
        <v>44959</v>
      </c>
      <c r="U332" s="1">
        <v>44959</v>
      </c>
      <c r="V332" s="5">
        <f t="shared" si="247"/>
        <v>9.0410958904109592E-2</v>
      </c>
      <c r="W332">
        <f t="shared" si="248"/>
        <v>33</v>
      </c>
      <c r="X332" s="6">
        <v>0</v>
      </c>
      <c r="Y332" s="6">
        <v>0</v>
      </c>
      <c r="Z332" s="6">
        <v>-20733.236385315067</v>
      </c>
      <c r="AA332" s="6">
        <v>-20733.236385315067</v>
      </c>
      <c r="AB332">
        <v>0</v>
      </c>
      <c r="AC332">
        <v>0</v>
      </c>
      <c r="AD332" s="7">
        <v>6051394</v>
      </c>
      <c r="AE332" s="13">
        <v>1.9539999999999998E-2</v>
      </c>
      <c r="AF332" s="8">
        <v>2.8000000000000001E-2</v>
      </c>
      <c r="AG332" s="6">
        <v>0</v>
      </c>
      <c r="AH332" s="6">
        <v>-29709.857665753425</v>
      </c>
      <c r="AI332" s="9">
        <v>-50443.094051068489</v>
      </c>
      <c r="AJ332" t="s">
        <v>6</v>
      </c>
      <c r="AK332">
        <f t="shared" si="258"/>
        <v>1.954</v>
      </c>
      <c r="AL332" s="8">
        <f t="shared" si="259"/>
        <v>2.9539999999999997E-2</v>
      </c>
      <c r="AM332" s="35">
        <f t="shared" si="260"/>
        <v>9.5399999999999981E-3</v>
      </c>
      <c r="AN332" s="4">
        <f t="shared" si="261"/>
        <v>9.5399999999999981E-3</v>
      </c>
      <c r="AO332" s="45">
        <f t="shared" si="262"/>
        <v>-31480.843712547947</v>
      </c>
      <c r="AP332" s="45">
        <f t="shared" si="249"/>
        <v>-26009.720370082192</v>
      </c>
      <c r="AQ332" s="45">
        <f t="shared" si="263"/>
        <v>-20538.597027616437</v>
      </c>
      <c r="AR332" s="31">
        <v>45033</v>
      </c>
      <c r="AS332" s="32">
        <v>3.2189999999999999</v>
      </c>
      <c r="AW332" s="10"/>
      <c r="BX332" s="1"/>
      <c r="CF332" s="11"/>
      <c r="CG332" s="11"/>
    </row>
    <row r="333" spans="1:85" ht="15" customHeight="1" x14ac:dyDescent="0.25">
      <c r="A333">
        <v>31028</v>
      </c>
      <c r="B333" t="s">
        <v>1550</v>
      </c>
      <c r="C333" t="s">
        <v>1551</v>
      </c>
      <c r="D333">
        <v>31092</v>
      </c>
      <c r="E333" t="s">
        <v>2</v>
      </c>
      <c r="F333" t="s">
        <v>3</v>
      </c>
      <c r="G333" t="s">
        <v>4</v>
      </c>
      <c r="H333" t="s">
        <v>736</v>
      </c>
      <c r="I333" s="1">
        <v>44893</v>
      </c>
      <c r="J333" s="1">
        <v>44895</v>
      </c>
      <c r="K333" s="1">
        <v>44959</v>
      </c>
      <c r="L333" s="1">
        <v>44959</v>
      </c>
      <c r="M333" s="2">
        <v>8914053</v>
      </c>
      <c r="N333" s="39">
        <f t="shared" si="246"/>
        <v>44926</v>
      </c>
      <c r="O333" t="s">
        <v>7</v>
      </c>
      <c r="P333" t="s">
        <v>223</v>
      </c>
      <c r="Q333" s="4">
        <v>2.8000000000000001E-2</v>
      </c>
      <c r="R333" s="1">
        <v>44893</v>
      </c>
      <c r="S333" s="1">
        <v>44895</v>
      </c>
      <c r="T333" s="1">
        <v>44959</v>
      </c>
      <c r="U333" s="1">
        <v>44959</v>
      </c>
      <c r="V333" s="5">
        <f t="shared" si="247"/>
        <v>9.0410958904109592E-2</v>
      </c>
      <c r="W333">
        <f t="shared" si="248"/>
        <v>33</v>
      </c>
      <c r="X333" s="6">
        <v>0</v>
      </c>
      <c r="Y333" s="6">
        <v>0</v>
      </c>
      <c r="Z333" s="6">
        <v>-30541.255122410956</v>
      </c>
      <c r="AA333" s="6">
        <v>-30541.255122410956</v>
      </c>
      <c r="AB333">
        <v>0</v>
      </c>
      <c r="AC333">
        <v>0</v>
      </c>
      <c r="AD333" s="7">
        <v>8914053</v>
      </c>
      <c r="AE333" s="13">
        <v>1.9539999999999998E-2</v>
      </c>
      <c r="AF333" s="8">
        <v>2.8000000000000001E-2</v>
      </c>
      <c r="AG333" s="6">
        <v>0</v>
      </c>
      <c r="AH333" s="6">
        <v>-43764.336920547947</v>
      </c>
      <c r="AI333" s="9">
        <v>-74305.592042958902</v>
      </c>
      <c r="AJ333" t="s">
        <v>6</v>
      </c>
      <c r="AK333">
        <f t="shared" si="258"/>
        <v>1.954</v>
      </c>
      <c r="AL333" s="8">
        <f t="shared" si="259"/>
        <v>2.9539999999999997E-2</v>
      </c>
      <c r="AM333" s="35">
        <f t="shared" si="260"/>
        <v>9.5399999999999981E-3</v>
      </c>
      <c r="AN333" s="4">
        <f t="shared" si="261"/>
        <v>9.5399999999999981E-3</v>
      </c>
      <c r="AO333" s="45">
        <f t="shared" si="262"/>
        <v>-46373.101691671232</v>
      </c>
      <c r="AP333" s="45">
        <f t="shared" si="249"/>
        <v>-38313.820897150683</v>
      </c>
      <c r="AQ333" s="45">
        <f t="shared" si="263"/>
        <v>-30254.540102630133</v>
      </c>
      <c r="AR333" s="31">
        <v>45034</v>
      </c>
      <c r="AS333" s="32">
        <v>3.2</v>
      </c>
      <c r="AW333" s="10"/>
      <c r="BX333" s="1"/>
      <c r="CF333" s="11"/>
      <c r="CG333" s="11"/>
    </row>
    <row r="334" spans="1:85" ht="15" customHeight="1" x14ac:dyDescent="0.25">
      <c r="A334">
        <v>31034</v>
      </c>
      <c r="B334" t="s">
        <v>1552</v>
      </c>
      <c r="C334" t="s">
        <v>1553</v>
      </c>
      <c r="D334">
        <v>31093</v>
      </c>
      <c r="E334" t="s">
        <v>2</v>
      </c>
      <c r="F334" t="s">
        <v>3</v>
      </c>
      <c r="G334" t="s">
        <v>4</v>
      </c>
      <c r="H334" t="s">
        <v>736</v>
      </c>
      <c r="I334" s="1">
        <v>44833</v>
      </c>
      <c r="J334" s="1">
        <v>44837</v>
      </c>
      <c r="K334" s="1">
        <v>44929</v>
      </c>
      <c r="L334" s="1">
        <v>44929</v>
      </c>
      <c r="M334" s="2">
        <v>23833335</v>
      </c>
      <c r="N334" s="39">
        <f t="shared" si="246"/>
        <v>44926</v>
      </c>
      <c r="O334" t="s">
        <v>7</v>
      </c>
      <c r="P334" t="s">
        <v>8</v>
      </c>
      <c r="Q334" s="4">
        <v>2.8000000000000001E-2</v>
      </c>
      <c r="R334" s="1">
        <v>44833</v>
      </c>
      <c r="S334" s="1">
        <v>44837</v>
      </c>
      <c r="T334" s="1">
        <v>44929</v>
      </c>
      <c r="U334" s="1">
        <v>44929</v>
      </c>
      <c r="V334" s="5">
        <f t="shared" si="247"/>
        <v>8.21917808219178E-3</v>
      </c>
      <c r="W334">
        <f t="shared" si="248"/>
        <v>3</v>
      </c>
      <c r="X334" s="6">
        <v>0</v>
      </c>
      <c r="Y334" s="6">
        <v>0</v>
      </c>
      <c r="Z334" s="6">
        <v>-70652.597533333319</v>
      </c>
      <c r="AA334" s="6">
        <v>-70652.597533333319</v>
      </c>
      <c r="AB334">
        <v>0</v>
      </c>
      <c r="AC334">
        <v>0</v>
      </c>
      <c r="AD334" s="7">
        <v>23833335</v>
      </c>
      <c r="AE334" s="13">
        <v>1.1599999999999999E-2</v>
      </c>
      <c r="AF334" s="8">
        <v>2.8000000000000001E-2</v>
      </c>
      <c r="AG334" s="6">
        <v>0</v>
      </c>
      <c r="AH334" s="6">
        <v>-170540.75266666667</v>
      </c>
      <c r="AI334" s="9">
        <v>-241193.35019999999</v>
      </c>
      <c r="AJ334" t="s">
        <v>6</v>
      </c>
      <c r="AK334">
        <f t="shared" si="258"/>
        <v>1.1599999999999999</v>
      </c>
      <c r="AL334" s="8">
        <f t="shared" si="259"/>
        <v>2.1600000000000001E-2</v>
      </c>
      <c r="AM334" s="35">
        <f t="shared" si="260"/>
        <v>1.599999999999999E-3</v>
      </c>
      <c r="AN334" s="4">
        <f t="shared" si="261"/>
        <v>1.599999999999999E-3</v>
      </c>
      <c r="AO334" s="45">
        <f t="shared" si="262"/>
        <v>-9716.1650630136992</v>
      </c>
      <c r="AP334" s="45">
        <f t="shared" si="249"/>
        <v>-7757.2608164383546</v>
      </c>
      <c r="AQ334" s="45">
        <f t="shared" si="263"/>
        <v>-5798.3565698630136</v>
      </c>
      <c r="AR334" s="31">
        <v>45035</v>
      </c>
      <c r="AS334" s="32">
        <v>3.2050000000000001</v>
      </c>
      <c r="AW334" s="10"/>
      <c r="BX334" s="1"/>
      <c r="CF334" s="11"/>
      <c r="CG334" s="11"/>
    </row>
    <row r="335" spans="1:85" ht="15" customHeight="1" x14ac:dyDescent="0.25">
      <c r="A335">
        <v>31040</v>
      </c>
      <c r="B335" t="s">
        <v>1035</v>
      </c>
      <c r="C335" t="s">
        <v>1036</v>
      </c>
      <c r="D335">
        <v>31094</v>
      </c>
      <c r="E335" t="s">
        <v>2</v>
      </c>
      <c r="F335" t="s">
        <v>3</v>
      </c>
      <c r="G335" t="s">
        <v>4</v>
      </c>
      <c r="H335" t="s">
        <v>342</v>
      </c>
      <c r="I335" s="1">
        <v>44923</v>
      </c>
      <c r="J335" s="1">
        <v>44925</v>
      </c>
      <c r="K335" s="1">
        <v>45016</v>
      </c>
      <c r="L335" s="1">
        <v>44957</v>
      </c>
      <c r="M335" s="2">
        <v>8500000</v>
      </c>
      <c r="N335" s="39">
        <f t="shared" si="246"/>
        <v>44926</v>
      </c>
      <c r="O335" t="s">
        <v>7</v>
      </c>
      <c r="P335" t="s">
        <v>8</v>
      </c>
      <c r="Q335" s="4"/>
      <c r="R335" s="1">
        <v>44923</v>
      </c>
      <c r="S335" s="1">
        <v>44925</v>
      </c>
      <c r="T335" s="1">
        <v>45016</v>
      </c>
      <c r="U335" s="1">
        <v>44957</v>
      </c>
      <c r="V335" s="5">
        <f t="shared" si="247"/>
        <v>8.4931506849315067E-2</v>
      </c>
      <c r="W335">
        <f t="shared" si="248"/>
        <v>31</v>
      </c>
      <c r="X335" s="6">
        <v>0</v>
      </c>
      <c r="Y335" s="6">
        <v>0</v>
      </c>
      <c r="Z335" s="6">
        <v>-47312.416666666657</v>
      </c>
      <c r="AA335" s="6">
        <v>-47312.416666666657</v>
      </c>
      <c r="AB335">
        <v>0</v>
      </c>
      <c r="AC335">
        <v>0</v>
      </c>
      <c r="AD335" s="7">
        <v>8500000</v>
      </c>
      <c r="AE335" s="13">
        <v>2.2019999999999998E-2</v>
      </c>
      <c r="AF335" s="8">
        <v>0</v>
      </c>
      <c r="AG335" s="6">
        <v>0</v>
      </c>
      <c r="AH335" s="6">
        <v>0</v>
      </c>
      <c r="AI335" s="9">
        <v>-47312.416666666657</v>
      </c>
      <c r="AJ335" t="s">
        <v>6</v>
      </c>
      <c r="AK335">
        <f t="shared" si="258"/>
        <v>2.202</v>
      </c>
      <c r="AL335" s="8">
        <f t="shared" si="259"/>
        <v>3.202E-2</v>
      </c>
      <c r="AM335" s="35">
        <f t="shared" si="260"/>
        <v>1.2019999999999998E-2</v>
      </c>
      <c r="AN335" s="4">
        <f t="shared" si="261"/>
        <v>1.2019999999999998E-2</v>
      </c>
      <c r="AO335" s="45">
        <f t="shared" si="262"/>
        <v>-23115.808219178081</v>
      </c>
      <c r="AP335" s="45">
        <f t="shared" si="249"/>
        <v>-15896.630136986298</v>
      </c>
      <c r="AQ335" s="45">
        <f t="shared" si="263"/>
        <v>-8677.4520547945194</v>
      </c>
      <c r="AR335" s="31">
        <v>45036</v>
      </c>
      <c r="AS335" s="32">
        <v>3.2109999999999999</v>
      </c>
      <c r="AW335" s="10"/>
      <c r="BX335" s="1"/>
      <c r="CF335" s="11"/>
      <c r="CG335" s="11"/>
    </row>
    <row r="336" spans="1:85" ht="15" customHeight="1" x14ac:dyDescent="0.25">
      <c r="A336">
        <v>31041</v>
      </c>
      <c r="B336" t="s">
        <v>1035</v>
      </c>
      <c r="C336" t="s">
        <v>1036</v>
      </c>
      <c r="D336">
        <v>31094</v>
      </c>
      <c r="E336" t="s">
        <v>2</v>
      </c>
      <c r="F336" t="s">
        <v>3</v>
      </c>
      <c r="G336" t="s">
        <v>4</v>
      </c>
      <c r="H336" t="s">
        <v>342</v>
      </c>
      <c r="I336" s="1">
        <v>44923</v>
      </c>
      <c r="J336" s="1">
        <v>44925</v>
      </c>
      <c r="K336" s="1">
        <v>45016</v>
      </c>
      <c r="L336" s="1">
        <v>44985</v>
      </c>
      <c r="M336" s="2">
        <v>8464583</v>
      </c>
      <c r="N336" s="39">
        <f t="shared" si="246"/>
        <v>44926</v>
      </c>
      <c r="O336" t="s">
        <v>7</v>
      </c>
      <c r="P336" t="s">
        <v>8</v>
      </c>
      <c r="Q336" s="4"/>
      <c r="R336" s="1">
        <v>44923</v>
      </c>
      <c r="S336" s="1">
        <v>44925</v>
      </c>
      <c r="T336" s="1">
        <v>45016</v>
      </c>
      <c r="U336" s="1">
        <v>44985</v>
      </c>
      <c r="V336" s="5">
        <f t="shared" si="247"/>
        <v>0.16164383561643836</v>
      </c>
      <c r="W336">
        <f t="shared" si="248"/>
        <v>59</v>
      </c>
      <c r="X336" s="6">
        <v>0</v>
      </c>
      <c r="Y336" s="6">
        <v>0</v>
      </c>
      <c r="Z336" s="6">
        <v>-47115.279741833328</v>
      </c>
      <c r="AA336" s="6">
        <v>-47115.279741833328</v>
      </c>
      <c r="AB336">
        <v>0</v>
      </c>
      <c r="AC336">
        <v>0</v>
      </c>
      <c r="AD336" s="7">
        <v>8464583</v>
      </c>
      <c r="AE336" s="13">
        <v>2.2019999999999998E-2</v>
      </c>
      <c r="AF336" s="8">
        <v>0</v>
      </c>
      <c r="AG336" s="6">
        <v>0</v>
      </c>
      <c r="AH336" s="6">
        <v>0</v>
      </c>
      <c r="AI336" s="9">
        <v>-47115.279741833328</v>
      </c>
      <c r="AJ336" t="s">
        <v>6</v>
      </c>
      <c r="AK336">
        <f t="shared" si="258"/>
        <v>2.202</v>
      </c>
      <c r="AL336" s="8">
        <f t="shared" si="259"/>
        <v>3.202E-2</v>
      </c>
      <c r="AM336" s="35">
        <f t="shared" si="260"/>
        <v>1.2019999999999998E-2</v>
      </c>
      <c r="AN336" s="4">
        <f t="shared" si="261"/>
        <v>1.2019999999999998E-2</v>
      </c>
      <c r="AO336" s="45">
        <f t="shared" si="262"/>
        <v>-43811.29016969863</v>
      </c>
      <c r="AP336" s="45">
        <f t="shared" si="249"/>
        <v>-30128.813539561641</v>
      </c>
      <c r="AQ336" s="45">
        <f t="shared" si="263"/>
        <v>-16446.336909424655</v>
      </c>
      <c r="AR336" s="31">
        <v>45037</v>
      </c>
      <c r="AS336" s="32">
        <v>3.2610000000000001</v>
      </c>
      <c r="AW336" s="10"/>
      <c r="BX336" s="1"/>
      <c r="CF336" s="11"/>
      <c r="CG336" s="11"/>
    </row>
    <row r="337" spans="1:85" ht="15" customHeight="1" x14ac:dyDescent="0.25">
      <c r="A337">
        <v>31042</v>
      </c>
      <c r="B337" t="s">
        <v>1035</v>
      </c>
      <c r="C337" t="s">
        <v>1036</v>
      </c>
      <c r="D337">
        <v>31094</v>
      </c>
      <c r="E337" t="s">
        <v>2</v>
      </c>
      <c r="F337" t="s">
        <v>3</v>
      </c>
      <c r="G337" t="s">
        <v>4</v>
      </c>
      <c r="H337" t="s">
        <v>342</v>
      </c>
      <c r="I337" s="1">
        <v>44923</v>
      </c>
      <c r="J337" s="1">
        <v>44925</v>
      </c>
      <c r="K337" s="1">
        <v>45016</v>
      </c>
      <c r="L337" s="1">
        <v>45016</v>
      </c>
      <c r="M337" s="2">
        <v>8429166</v>
      </c>
      <c r="N337" s="39">
        <f t="shared" si="246"/>
        <v>44926</v>
      </c>
      <c r="O337" t="s">
        <v>7</v>
      </c>
      <c r="P337" t="s">
        <v>8</v>
      </c>
      <c r="Q337" s="4"/>
      <c r="R337" s="1">
        <v>44923</v>
      </c>
      <c r="S337" s="1">
        <v>44925</v>
      </c>
      <c r="T337" s="1">
        <v>45016</v>
      </c>
      <c r="U337" s="1">
        <v>45016</v>
      </c>
      <c r="V337" s="5">
        <f t="shared" si="247"/>
        <v>0.24657534246575341</v>
      </c>
      <c r="W337">
        <f t="shared" si="248"/>
        <v>90</v>
      </c>
      <c r="X337" s="6">
        <v>0</v>
      </c>
      <c r="Y337" s="6">
        <v>0</v>
      </c>
      <c r="Z337" s="6">
        <v>-46918.142816999993</v>
      </c>
      <c r="AA337" s="6">
        <v>-46918.142816999993</v>
      </c>
      <c r="AB337">
        <v>0</v>
      </c>
      <c r="AC337">
        <v>0</v>
      </c>
      <c r="AD337" s="7">
        <v>8429166</v>
      </c>
      <c r="AE337" s="13">
        <v>2.2019999999999998E-2</v>
      </c>
      <c r="AF337" s="8">
        <v>0</v>
      </c>
      <c r="AG337" s="6">
        <v>0</v>
      </c>
      <c r="AH337" s="6">
        <v>0</v>
      </c>
      <c r="AI337" s="9">
        <v>-46918.142816999993</v>
      </c>
      <c r="AJ337" t="s">
        <v>6</v>
      </c>
      <c r="AK337">
        <f t="shared" si="258"/>
        <v>2.202</v>
      </c>
      <c r="AL337" s="8">
        <f t="shared" si="259"/>
        <v>3.202E-2</v>
      </c>
      <c r="AM337" s="35">
        <f t="shared" si="260"/>
        <v>1.2019999999999998E-2</v>
      </c>
      <c r="AN337" s="4">
        <f t="shared" si="261"/>
        <v>1.2019999999999998E-2</v>
      </c>
      <c r="AO337" s="45">
        <f t="shared" si="262"/>
        <v>-66551.152270684936</v>
      </c>
      <c r="AP337" s="45">
        <f t="shared" si="249"/>
        <v>-45766.907339178077</v>
      </c>
      <c r="AQ337" s="45">
        <f t="shared" si="263"/>
        <v>-24982.662407671225</v>
      </c>
      <c r="AR337" s="31">
        <v>45040</v>
      </c>
      <c r="AS337" s="32">
        <v>3.2879999999999998</v>
      </c>
      <c r="AW337" s="10"/>
      <c r="BX337" s="1"/>
      <c r="CF337" s="11"/>
      <c r="CG337" s="11"/>
    </row>
    <row r="338" spans="1:85" ht="15" customHeight="1" x14ac:dyDescent="0.25">
      <c r="A338">
        <v>31280</v>
      </c>
      <c r="B338" t="s">
        <v>1037</v>
      </c>
      <c r="C338" t="s">
        <v>1038</v>
      </c>
      <c r="D338">
        <v>31095</v>
      </c>
      <c r="E338" t="s">
        <v>127</v>
      </c>
      <c r="F338" t="s">
        <v>3</v>
      </c>
      <c r="G338" t="s">
        <v>4</v>
      </c>
      <c r="H338" t="s">
        <v>1039</v>
      </c>
      <c r="I338" s="1"/>
      <c r="J338" s="1">
        <v>44926</v>
      </c>
      <c r="K338" s="1">
        <v>44927</v>
      </c>
      <c r="L338" s="1">
        <v>44927</v>
      </c>
      <c r="M338" s="2">
        <v>454137.1</v>
      </c>
      <c r="N338" s="39">
        <f t="shared" si="246"/>
        <v>44926</v>
      </c>
      <c r="O338">
        <v>2.5999999999999999E-2</v>
      </c>
      <c r="P338" t="s">
        <v>8</v>
      </c>
      <c r="Q338" s="4"/>
      <c r="R338" s="1">
        <v>44927</v>
      </c>
      <c r="S338" s="1">
        <v>44926</v>
      </c>
      <c r="T338" s="1">
        <v>44927</v>
      </c>
      <c r="U338" s="1">
        <v>44927</v>
      </c>
      <c r="V338" s="5">
        <f t="shared" si="247"/>
        <v>2.7397260273972603E-3</v>
      </c>
      <c r="W338">
        <f t="shared" si="248"/>
        <v>1</v>
      </c>
      <c r="X338" s="6">
        <v>0</v>
      </c>
      <c r="Y338" s="6">
        <v>0</v>
      </c>
      <c r="Z338" s="6">
        <v>-32.798790555555556</v>
      </c>
      <c r="AA338" s="6">
        <v>-32.798790555555556</v>
      </c>
      <c r="AB338">
        <v>0</v>
      </c>
      <c r="AC338">
        <v>0</v>
      </c>
      <c r="AD338" s="7">
        <v>454137.1</v>
      </c>
      <c r="AE338" s="13">
        <v>2.5999999999999999E-2</v>
      </c>
      <c r="AF338" s="8">
        <v>0</v>
      </c>
      <c r="AG338" s="6">
        <v>0</v>
      </c>
      <c r="AH338" s="6">
        <v>0</v>
      </c>
      <c r="AI338" s="9">
        <v>-32.798790555555556</v>
      </c>
      <c r="AJ338" t="s">
        <v>6</v>
      </c>
      <c r="AO338" s="9">
        <f>AP338</f>
        <v>-32.349492054794517</v>
      </c>
      <c r="AP338" s="2">
        <f t="shared" si="249"/>
        <v>-32.349492054794517</v>
      </c>
      <c r="AQ338" s="9">
        <f>AP338</f>
        <v>-32.349492054794517</v>
      </c>
      <c r="AR338" s="31">
        <v>45041</v>
      </c>
      <c r="AS338" s="32">
        <v>3.2679999999999998</v>
      </c>
      <c r="AW338" s="10"/>
      <c r="BX338" s="1"/>
      <c r="CF338" s="11"/>
      <c r="CG338" s="11"/>
    </row>
    <row r="339" spans="1:85" ht="15" customHeight="1" x14ac:dyDescent="0.25">
      <c r="A339">
        <v>31328</v>
      </c>
      <c r="B339" t="s">
        <v>1040</v>
      </c>
      <c r="C339" t="s">
        <v>1041</v>
      </c>
      <c r="D339">
        <v>31100</v>
      </c>
      <c r="E339" t="s">
        <v>2</v>
      </c>
      <c r="F339" t="s">
        <v>3</v>
      </c>
      <c r="G339" t="s">
        <v>4</v>
      </c>
      <c r="H339" t="s">
        <v>1042</v>
      </c>
      <c r="I339" s="1">
        <v>44876</v>
      </c>
      <c r="J339" s="1">
        <v>44880</v>
      </c>
      <c r="K339" s="1">
        <v>44972</v>
      </c>
      <c r="L339" s="1">
        <v>44972</v>
      </c>
      <c r="M339" s="2">
        <v>600952.38</v>
      </c>
      <c r="N339" s="39">
        <f t="shared" si="246"/>
        <v>44926</v>
      </c>
      <c r="O339" t="s">
        <v>7</v>
      </c>
      <c r="P339" t="s">
        <v>8</v>
      </c>
      <c r="Q339" s="4">
        <v>3.4500000000000003E-2</v>
      </c>
      <c r="R339" s="1">
        <v>44876</v>
      </c>
      <c r="S339" s="1">
        <v>44880</v>
      </c>
      <c r="T339" s="1">
        <v>44972</v>
      </c>
      <c r="U339" s="1">
        <v>44972</v>
      </c>
      <c r="V339" s="5">
        <f t="shared" si="247"/>
        <v>0.12602739726027398</v>
      </c>
      <c r="W339">
        <f t="shared" si="248"/>
        <v>46</v>
      </c>
      <c r="X339" s="6">
        <v>0</v>
      </c>
      <c r="Y339" s="6">
        <v>0</v>
      </c>
      <c r="Z339" s="6">
        <v>-2706.021794653333</v>
      </c>
      <c r="AA339" s="6">
        <v>-2706.021794653333</v>
      </c>
      <c r="AB339">
        <v>0</v>
      </c>
      <c r="AC339">
        <v>0</v>
      </c>
      <c r="AD339" s="7">
        <v>600952.38</v>
      </c>
      <c r="AE339" s="13">
        <v>1.762E-2</v>
      </c>
      <c r="AF339" s="8">
        <v>3.4500000000000003E-2</v>
      </c>
      <c r="AG339" s="6">
        <v>0</v>
      </c>
      <c r="AH339" s="6">
        <v>-5298.3968169999998</v>
      </c>
      <c r="AI339" s="9">
        <v>-8004.4186116533328</v>
      </c>
      <c r="AJ339" t="s">
        <v>6</v>
      </c>
      <c r="AK339">
        <f t="shared" ref="AK339:AK348" si="264">VLOOKUP(I339,$AR$2:$AS$603,2,FALSE)</f>
        <v>1.762</v>
      </c>
      <c r="AL339" s="8">
        <f t="shared" ref="AL339:AL348" si="265">AK339/100+$AT$1</f>
        <v>2.7619999999999999E-2</v>
      </c>
      <c r="AM339" s="35">
        <f t="shared" ref="AM339:AM348" si="266">AK339/100-$AT$1</f>
        <v>7.62E-3</v>
      </c>
      <c r="AN339" s="4">
        <f t="shared" ref="AN339:AN348" si="267">IF(AND(RIGHT(O339,3)="Max",AM339&lt;0%),0%,AM339)</f>
        <v>7.62E-3</v>
      </c>
      <c r="AO339" s="45">
        <f t="shared" ref="AO339:AO348" si="268">-(((AL339+AF339)*AD339*V339))</f>
        <v>-4704.7491641030138</v>
      </c>
      <c r="AP339" s="45">
        <f t="shared" si="249"/>
        <v>-3947.384520815343</v>
      </c>
      <c r="AQ339" s="45">
        <f t="shared" ref="AQ339:AQ348" si="269">-(((AN339+AF339)*AD339*V339))</f>
        <v>-3190.0198775276717</v>
      </c>
      <c r="AR339" s="31">
        <v>45042</v>
      </c>
      <c r="AS339" s="32">
        <v>3.242</v>
      </c>
      <c r="AW339" s="10"/>
      <c r="BX339" s="1"/>
      <c r="CF339" s="11"/>
      <c r="CG339" s="11"/>
    </row>
    <row r="340" spans="1:85" ht="15" customHeight="1" x14ac:dyDescent="0.25">
      <c r="A340">
        <v>31348</v>
      </c>
      <c r="B340" t="s">
        <v>1043</v>
      </c>
      <c r="C340" t="s">
        <v>1044</v>
      </c>
      <c r="D340">
        <v>31101</v>
      </c>
      <c r="E340" t="s">
        <v>2</v>
      </c>
      <c r="F340" t="s">
        <v>3</v>
      </c>
      <c r="G340" t="s">
        <v>4</v>
      </c>
      <c r="H340" t="s">
        <v>726</v>
      </c>
      <c r="I340" s="1">
        <v>44924</v>
      </c>
      <c r="J340" s="1">
        <v>44926</v>
      </c>
      <c r="K340" s="1">
        <v>44957</v>
      </c>
      <c r="L340" s="1">
        <v>44957</v>
      </c>
      <c r="M340" s="2">
        <v>213785.73</v>
      </c>
      <c r="N340" s="39">
        <f t="shared" si="246"/>
        <v>44926</v>
      </c>
      <c r="O340" t="s">
        <v>7</v>
      </c>
      <c r="P340" t="s">
        <v>8</v>
      </c>
      <c r="Q340" s="4">
        <v>1.9E-2</v>
      </c>
      <c r="R340" s="1">
        <v>44924</v>
      </c>
      <c r="S340" s="1">
        <v>44926</v>
      </c>
      <c r="T340" s="1">
        <v>44957</v>
      </c>
      <c r="U340" s="1">
        <v>44957</v>
      </c>
      <c r="V340" s="5">
        <f t="shared" si="247"/>
        <v>8.4931506849315067E-2</v>
      </c>
      <c r="W340">
        <f t="shared" si="248"/>
        <v>31</v>
      </c>
      <c r="X340" s="6">
        <v>0</v>
      </c>
      <c r="Y340" s="6">
        <v>0</v>
      </c>
      <c r="Z340" s="6">
        <v>-402.05969622000003</v>
      </c>
      <c r="AA340" s="6">
        <v>-402.05969622000003</v>
      </c>
      <c r="AB340">
        <v>0</v>
      </c>
      <c r="AC340">
        <v>0</v>
      </c>
      <c r="AD340" s="7">
        <v>213785.73</v>
      </c>
      <c r="AE340" s="13">
        <v>2.1840000000000002E-2</v>
      </c>
      <c r="AF340" s="8">
        <v>1.9E-2</v>
      </c>
      <c r="AG340" s="6">
        <v>0</v>
      </c>
      <c r="AH340" s="6">
        <v>-349.77720825</v>
      </c>
      <c r="AI340" s="9">
        <v>-751.83690447000004</v>
      </c>
      <c r="AJ340" t="s">
        <v>6</v>
      </c>
      <c r="AK340">
        <f t="shared" si="264"/>
        <v>2.1840000000000002</v>
      </c>
      <c r="AL340" s="8">
        <f t="shared" si="265"/>
        <v>3.184E-2</v>
      </c>
      <c r="AM340" s="35">
        <f t="shared" si="266"/>
        <v>1.1840000000000002E-2</v>
      </c>
      <c r="AN340" s="4">
        <f t="shared" si="267"/>
        <v>1.1840000000000002E-2</v>
      </c>
      <c r="AO340" s="45">
        <f t="shared" si="268"/>
        <v>-923.10921071013706</v>
      </c>
      <c r="AP340" s="45">
        <f t="shared" si="249"/>
        <v>-741.53776879232885</v>
      </c>
      <c r="AQ340" s="45">
        <f t="shared" si="269"/>
        <v>-559.96632687452052</v>
      </c>
      <c r="AR340" s="31">
        <v>45043</v>
      </c>
      <c r="AS340" s="32">
        <v>3.25</v>
      </c>
      <c r="AW340" s="10"/>
      <c r="BX340" s="1"/>
      <c r="CF340" s="11"/>
      <c r="CG340" s="11"/>
    </row>
    <row r="341" spans="1:85" ht="15" customHeight="1" x14ac:dyDescent="0.25">
      <c r="A341">
        <v>31487</v>
      </c>
      <c r="B341" t="s">
        <v>1045</v>
      </c>
      <c r="C341" t="s">
        <v>1046</v>
      </c>
      <c r="D341">
        <v>31102</v>
      </c>
      <c r="E341" t="s">
        <v>2</v>
      </c>
      <c r="F341" t="s">
        <v>3</v>
      </c>
      <c r="G341" t="s">
        <v>4</v>
      </c>
      <c r="H341" t="s">
        <v>249</v>
      </c>
      <c r="I341" s="1">
        <v>44923</v>
      </c>
      <c r="J341" s="1">
        <v>44925</v>
      </c>
      <c r="K341" s="1">
        <v>45107</v>
      </c>
      <c r="L341" s="1">
        <v>45107</v>
      </c>
      <c r="M341" s="2">
        <v>8300000</v>
      </c>
      <c r="N341" s="39">
        <f t="shared" si="246"/>
        <v>44926</v>
      </c>
      <c r="O341" t="s">
        <v>174</v>
      </c>
      <c r="P341" t="s">
        <v>8</v>
      </c>
      <c r="Q341" s="4">
        <v>0.01</v>
      </c>
      <c r="R341" s="1">
        <v>44923</v>
      </c>
      <c r="S341" s="1">
        <v>44925</v>
      </c>
      <c r="T341" s="1">
        <v>45107</v>
      </c>
      <c r="U341" s="1">
        <v>45107</v>
      </c>
      <c r="V341" s="5">
        <f t="shared" si="247"/>
        <v>0.49589041095890413</v>
      </c>
      <c r="W341">
        <f t="shared" si="248"/>
        <v>181</v>
      </c>
      <c r="X341" s="6">
        <v>0</v>
      </c>
      <c r="Y341" s="6">
        <v>0</v>
      </c>
      <c r="Z341" s="6">
        <v>-115476.97777777778</v>
      </c>
      <c r="AA341" s="6">
        <v>-115476.97777777778</v>
      </c>
      <c r="AB341">
        <v>0</v>
      </c>
      <c r="AC341">
        <v>0</v>
      </c>
      <c r="AD341" s="7">
        <v>8300000</v>
      </c>
      <c r="AE341" s="13">
        <v>2.7519999999999999E-2</v>
      </c>
      <c r="AF341" s="8">
        <v>0.01</v>
      </c>
      <c r="AG341" s="6">
        <v>0</v>
      </c>
      <c r="AH341" s="6">
        <v>-41961.111111111109</v>
      </c>
      <c r="AI341" s="9">
        <v>-157438.08888888889</v>
      </c>
      <c r="AJ341" t="s">
        <v>6</v>
      </c>
      <c r="AK341">
        <f t="shared" si="264"/>
        <v>2.202</v>
      </c>
      <c r="AL341" s="8">
        <f t="shared" si="265"/>
        <v>3.202E-2</v>
      </c>
      <c r="AM341" s="35">
        <f t="shared" si="266"/>
        <v>1.2019999999999998E-2</v>
      </c>
      <c r="AN341" s="4">
        <f t="shared" si="267"/>
        <v>1.2019999999999998E-2</v>
      </c>
      <c r="AO341" s="45">
        <f t="shared" si="268"/>
        <v>-172949.71506849315</v>
      </c>
      <c r="AP341" s="45">
        <f t="shared" si="249"/>
        <v>-154428.20821917808</v>
      </c>
      <c r="AQ341" s="45">
        <f t="shared" si="269"/>
        <v>-90631.906849315055</v>
      </c>
      <c r="AR341" s="31">
        <v>45044</v>
      </c>
      <c r="AS341" s="32">
        <v>3.2650000000000001</v>
      </c>
      <c r="AW341" s="10"/>
      <c r="BX341" s="1"/>
      <c r="CF341" s="11"/>
      <c r="CG341" s="11"/>
    </row>
    <row r="342" spans="1:85" ht="15" customHeight="1" x14ac:dyDescent="0.25">
      <c r="A342">
        <v>31537</v>
      </c>
      <c r="B342" t="s">
        <v>1047</v>
      </c>
      <c r="C342" t="s">
        <v>1048</v>
      </c>
      <c r="D342">
        <v>31106</v>
      </c>
      <c r="E342" t="s">
        <v>2</v>
      </c>
      <c r="F342" t="s">
        <v>3</v>
      </c>
      <c r="G342" t="s">
        <v>4</v>
      </c>
      <c r="H342" t="s">
        <v>249</v>
      </c>
      <c r="I342" s="1">
        <v>44923</v>
      </c>
      <c r="J342" s="1">
        <v>44925</v>
      </c>
      <c r="K342" s="1">
        <v>45107</v>
      </c>
      <c r="L342" s="1">
        <v>45107</v>
      </c>
      <c r="M342" s="2">
        <v>1149046</v>
      </c>
      <c r="N342" s="39">
        <f t="shared" si="246"/>
        <v>44926</v>
      </c>
      <c r="O342" t="s">
        <v>174</v>
      </c>
      <c r="P342" t="s">
        <v>8</v>
      </c>
      <c r="Q342" s="4">
        <v>0.01</v>
      </c>
      <c r="R342" s="1">
        <v>44923</v>
      </c>
      <c r="S342" s="1">
        <v>44925</v>
      </c>
      <c r="T342" s="1">
        <v>45107</v>
      </c>
      <c r="U342" s="1">
        <v>45107</v>
      </c>
      <c r="V342" s="5">
        <f t="shared" si="247"/>
        <v>0.49589041095890413</v>
      </c>
      <c r="W342">
        <f t="shared" si="248"/>
        <v>181</v>
      </c>
      <c r="X342" s="6">
        <v>0</v>
      </c>
      <c r="Y342" s="6">
        <v>0</v>
      </c>
      <c r="Z342" s="6">
        <v>-15986.549326222221</v>
      </c>
      <c r="AA342" s="6">
        <v>-15986.549326222221</v>
      </c>
      <c r="AB342">
        <v>0</v>
      </c>
      <c r="AC342">
        <v>0</v>
      </c>
      <c r="AD342" s="7">
        <v>1149046</v>
      </c>
      <c r="AE342" s="13">
        <v>2.7519999999999999E-2</v>
      </c>
      <c r="AF342" s="8">
        <v>0.01</v>
      </c>
      <c r="AG342" s="6">
        <v>0</v>
      </c>
      <c r="AH342" s="6">
        <v>-5809.0658888888893</v>
      </c>
      <c r="AI342" s="9">
        <v>-21795.615215111109</v>
      </c>
      <c r="AJ342" t="s">
        <v>6</v>
      </c>
      <c r="AK342">
        <f t="shared" si="264"/>
        <v>2.202</v>
      </c>
      <c r="AL342" s="8">
        <f t="shared" si="265"/>
        <v>3.202E-2</v>
      </c>
      <c r="AM342" s="35">
        <f t="shared" si="266"/>
        <v>1.2019999999999998E-2</v>
      </c>
      <c r="AN342" s="4">
        <f t="shared" si="267"/>
        <v>1.2019999999999998E-2</v>
      </c>
      <c r="AO342" s="45">
        <f t="shared" si="268"/>
        <v>-23943.033530191784</v>
      </c>
      <c r="AP342" s="45">
        <f t="shared" si="249"/>
        <v>-21378.929511013699</v>
      </c>
      <c r="AQ342" s="45">
        <f t="shared" si="269"/>
        <v>-12547.015667178081</v>
      </c>
      <c r="AR342" s="31">
        <v>45048</v>
      </c>
      <c r="AS342" s="32">
        <v>3.274</v>
      </c>
      <c r="AW342" s="10"/>
      <c r="BX342" s="1"/>
      <c r="CF342" s="11"/>
      <c r="CG342" s="11"/>
    </row>
    <row r="343" spans="1:85" ht="15" customHeight="1" x14ac:dyDescent="0.25">
      <c r="A343">
        <v>55700</v>
      </c>
      <c r="B343" t="s">
        <v>1049</v>
      </c>
      <c r="C343" t="s">
        <v>1050</v>
      </c>
      <c r="D343">
        <v>31107</v>
      </c>
      <c r="E343" t="s">
        <v>2</v>
      </c>
      <c r="F343" t="s">
        <v>3</v>
      </c>
      <c r="G343" t="s">
        <v>4</v>
      </c>
      <c r="H343" t="s">
        <v>95</v>
      </c>
      <c r="I343" s="1">
        <v>44923</v>
      </c>
      <c r="J343" s="1">
        <v>44925</v>
      </c>
      <c r="K343" s="1">
        <v>45016</v>
      </c>
      <c r="L343" s="1">
        <v>45016</v>
      </c>
      <c r="M343" s="2">
        <v>700000000</v>
      </c>
      <c r="N343" s="39">
        <f t="shared" si="246"/>
        <v>44926</v>
      </c>
      <c r="O343" t="s">
        <v>7</v>
      </c>
      <c r="P343" t="s">
        <v>8</v>
      </c>
      <c r="Q343" s="4">
        <v>0.04</v>
      </c>
      <c r="R343" s="1">
        <v>44923</v>
      </c>
      <c r="S343" s="1">
        <v>44925</v>
      </c>
      <c r="T343" s="1">
        <v>45016</v>
      </c>
      <c r="U343" s="1">
        <v>45016</v>
      </c>
      <c r="V343" s="5">
        <f t="shared" si="247"/>
        <v>0.24657534246575341</v>
      </c>
      <c r="W343">
        <f t="shared" si="248"/>
        <v>90</v>
      </c>
      <c r="X343" s="6">
        <v>0</v>
      </c>
      <c r="Y343" s="6">
        <v>0</v>
      </c>
      <c r="Z343" s="6">
        <v>-3896316.666666666</v>
      </c>
      <c r="AA343" s="6">
        <v>-3896316.666666666</v>
      </c>
      <c r="AB343">
        <v>0</v>
      </c>
      <c r="AC343">
        <v>0</v>
      </c>
      <c r="AD343" s="7">
        <v>700000000</v>
      </c>
      <c r="AE343" s="13">
        <v>2.2019999999999998E-2</v>
      </c>
      <c r="AF343" s="8">
        <v>0.04</v>
      </c>
      <c r="AG343" s="6">
        <v>0</v>
      </c>
      <c r="AH343" s="6">
        <v>-7077777.7777777771</v>
      </c>
      <c r="AI343" s="9">
        <v>-10974094.444444444</v>
      </c>
      <c r="AJ343" t="s">
        <v>6</v>
      </c>
      <c r="AK343">
        <f t="shared" si="264"/>
        <v>2.202</v>
      </c>
      <c r="AL343" s="8">
        <f t="shared" si="265"/>
        <v>3.202E-2</v>
      </c>
      <c r="AM343" s="35">
        <f t="shared" si="266"/>
        <v>1.2019999999999998E-2</v>
      </c>
      <c r="AN343" s="4">
        <f t="shared" si="267"/>
        <v>1.2019999999999998E-2</v>
      </c>
      <c r="AO343" s="45">
        <f t="shared" si="268"/>
        <v>-12430849.315068493</v>
      </c>
      <c r="AP343" s="45">
        <f t="shared" si="249"/>
        <v>-10704821.917808218</v>
      </c>
      <c r="AQ343" s="45">
        <f t="shared" si="269"/>
        <v>-8978794.5205479451</v>
      </c>
      <c r="AR343" s="31">
        <v>45049</v>
      </c>
      <c r="AS343" s="32">
        <v>3.2749999999999999</v>
      </c>
      <c r="AW343" s="10"/>
      <c r="BX343" s="1"/>
      <c r="CF343" s="11"/>
      <c r="CG343" s="11"/>
    </row>
    <row r="344" spans="1:85" ht="15" customHeight="1" x14ac:dyDescent="0.25">
      <c r="A344">
        <v>55726</v>
      </c>
      <c r="B344" t="s">
        <v>1051</v>
      </c>
      <c r="C344" t="s">
        <v>1052</v>
      </c>
      <c r="D344">
        <v>31108</v>
      </c>
      <c r="E344" t="s">
        <v>2</v>
      </c>
      <c r="F344" t="s">
        <v>3</v>
      </c>
      <c r="G344" t="s">
        <v>4</v>
      </c>
      <c r="H344" t="s">
        <v>95</v>
      </c>
      <c r="I344" s="1">
        <v>44722</v>
      </c>
      <c r="J344" s="1">
        <v>44726</v>
      </c>
      <c r="K344" s="1">
        <v>45091</v>
      </c>
      <c r="L344" s="1">
        <v>45091</v>
      </c>
      <c r="M344" s="2">
        <v>600000000</v>
      </c>
      <c r="N344" s="39">
        <f t="shared" si="246"/>
        <v>44926</v>
      </c>
      <c r="O344" t="s">
        <v>7</v>
      </c>
      <c r="P344" t="s">
        <v>8</v>
      </c>
      <c r="Q344" s="4"/>
      <c r="R344" s="1">
        <v>44722</v>
      </c>
      <c r="S344" s="1">
        <v>44726</v>
      </c>
      <c r="T344" s="1">
        <v>44834</v>
      </c>
      <c r="U344" s="1">
        <v>44834</v>
      </c>
      <c r="V344" s="5">
        <f t="shared" si="247"/>
        <v>0.45205479452054792</v>
      </c>
      <c r="W344">
        <f t="shared" si="248"/>
        <v>165</v>
      </c>
      <c r="X344" s="6">
        <v>0</v>
      </c>
      <c r="Y344" s="6">
        <v>0</v>
      </c>
      <c r="Z344" s="6">
        <v>0</v>
      </c>
      <c r="AA344" s="6">
        <v>0</v>
      </c>
      <c r="AB344">
        <v>0</v>
      </c>
      <c r="AC344">
        <v>0</v>
      </c>
      <c r="AD344" s="7">
        <v>600000000</v>
      </c>
      <c r="AE344" s="13">
        <v>0</v>
      </c>
      <c r="AF344" s="8">
        <v>0</v>
      </c>
      <c r="AG344" s="6">
        <v>0</v>
      </c>
      <c r="AH344" s="6">
        <v>0</v>
      </c>
      <c r="AI344" s="9">
        <v>0</v>
      </c>
      <c r="AJ344" t="s">
        <v>6</v>
      </c>
      <c r="AK344">
        <f t="shared" si="264"/>
        <v>-0.29799999999999999</v>
      </c>
      <c r="AL344" s="8">
        <f t="shared" si="265"/>
        <v>7.0200000000000002E-3</v>
      </c>
      <c r="AM344" s="35">
        <f t="shared" si="266"/>
        <v>-1.298E-2</v>
      </c>
      <c r="AN344" s="4">
        <f t="shared" si="267"/>
        <v>-1.298E-2</v>
      </c>
      <c r="AO344" s="45">
        <f t="shared" si="268"/>
        <v>-1904054.7945205478</v>
      </c>
      <c r="AP344" s="45">
        <f t="shared" si="249"/>
        <v>0</v>
      </c>
      <c r="AQ344" s="45">
        <f t="shared" si="269"/>
        <v>3520602.739726027</v>
      </c>
      <c r="AR344" s="31">
        <v>45050</v>
      </c>
      <c r="AS344" s="32">
        <v>3.2810000000000001</v>
      </c>
      <c r="AW344" s="10"/>
      <c r="BX344" s="1"/>
      <c r="CF344" s="11"/>
      <c r="CG344" s="11"/>
    </row>
    <row r="345" spans="1:85" ht="15" customHeight="1" x14ac:dyDescent="0.25">
      <c r="A345">
        <v>55725</v>
      </c>
      <c r="B345" t="s">
        <v>1051</v>
      </c>
      <c r="C345" t="s">
        <v>1052</v>
      </c>
      <c r="D345">
        <v>31108</v>
      </c>
      <c r="E345" t="s">
        <v>2</v>
      </c>
      <c r="F345" t="s">
        <v>3</v>
      </c>
      <c r="G345" t="s">
        <v>4</v>
      </c>
      <c r="H345" t="s">
        <v>95</v>
      </c>
      <c r="I345" s="1">
        <v>44923</v>
      </c>
      <c r="J345" s="1">
        <v>44925</v>
      </c>
      <c r="K345" s="1">
        <v>45016</v>
      </c>
      <c r="L345" s="1">
        <v>45016</v>
      </c>
      <c r="M345" s="2">
        <v>600000000</v>
      </c>
      <c r="N345" s="39">
        <f t="shared" si="246"/>
        <v>44926</v>
      </c>
      <c r="O345" t="s">
        <v>7</v>
      </c>
      <c r="P345" t="s">
        <v>8</v>
      </c>
      <c r="Q345" s="4">
        <v>0.04</v>
      </c>
      <c r="R345" s="1">
        <v>44722</v>
      </c>
      <c r="S345" s="1">
        <v>44726</v>
      </c>
      <c r="T345" s="1">
        <v>45091</v>
      </c>
      <c r="U345" s="1">
        <v>45091</v>
      </c>
      <c r="V345" s="5">
        <f t="shared" si="247"/>
        <v>0.24657534246575341</v>
      </c>
      <c r="W345">
        <f t="shared" si="248"/>
        <v>90</v>
      </c>
      <c r="X345" s="6">
        <v>0</v>
      </c>
      <c r="Y345" s="6">
        <v>0</v>
      </c>
      <c r="Z345" s="6">
        <v>0</v>
      </c>
      <c r="AA345" s="6">
        <v>0</v>
      </c>
      <c r="AB345">
        <v>0</v>
      </c>
      <c r="AC345">
        <v>0</v>
      </c>
      <c r="AD345" s="7">
        <v>600000000</v>
      </c>
      <c r="AE345" s="13">
        <v>0</v>
      </c>
      <c r="AF345" s="8">
        <v>0.04</v>
      </c>
      <c r="AG345" s="6">
        <v>0</v>
      </c>
      <c r="AH345" s="6">
        <v>-24333333.333333332</v>
      </c>
      <c r="AI345" s="9">
        <v>-24333333.333333332</v>
      </c>
      <c r="AJ345" t="s">
        <v>6</v>
      </c>
      <c r="AK345">
        <f t="shared" si="264"/>
        <v>2.202</v>
      </c>
      <c r="AL345" s="8">
        <f t="shared" si="265"/>
        <v>3.202E-2</v>
      </c>
      <c r="AM345" s="35">
        <f t="shared" si="266"/>
        <v>1.2019999999999998E-2</v>
      </c>
      <c r="AN345" s="4">
        <f t="shared" si="267"/>
        <v>1.2019999999999998E-2</v>
      </c>
      <c r="AO345" s="45">
        <f t="shared" si="268"/>
        <v>-10655013.698630136</v>
      </c>
      <c r="AP345" s="45">
        <f t="shared" si="249"/>
        <v>-5917808.2191780815</v>
      </c>
      <c r="AQ345" s="45">
        <f t="shared" si="269"/>
        <v>-7696109.5890410943</v>
      </c>
      <c r="AR345" s="31">
        <v>45051</v>
      </c>
      <c r="AS345" s="32">
        <v>3.28</v>
      </c>
      <c r="AW345" s="10"/>
      <c r="BX345" s="1"/>
      <c r="CF345" s="11"/>
      <c r="CG345" s="11"/>
    </row>
    <row r="346" spans="1:85" ht="15" customHeight="1" x14ac:dyDescent="0.25">
      <c r="A346">
        <v>55749</v>
      </c>
      <c r="B346" t="s">
        <v>1053</v>
      </c>
      <c r="C346" t="s">
        <v>1054</v>
      </c>
      <c r="D346">
        <v>31109</v>
      </c>
      <c r="E346" t="s">
        <v>2</v>
      </c>
      <c r="F346" t="s">
        <v>3</v>
      </c>
      <c r="G346" t="s">
        <v>4</v>
      </c>
      <c r="H346" t="s">
        <v>95</v>
      </c>
      <c r="I346" s="1">
        <v>44923</v>
      </c>
      <c r="J346" s="1">
        <v>44925</v>
      </c>
      <c r="K346" s="1">
        <v>45016</v>
      </c>
      <c r="L346" s="1">
        <v>45016</v>
      </c>
      <c r="M346" s="2">
        <v>200000000</v>
      </c>
      <c r="N346" s="39">
        <f t="shared" si="246"/>
        <v>44926</v>
      </c>
      <c r="O346" t="s">
        <v>7</v>
      </c>
      <c r="P346" t="s">
        <v>8</v>
      </c>
      <c r="Q346" s="4">
        <v>3.5000000000000003E-2</v>
      </c>
      <c r="R346" s="1">
        <v>44923</v>
      </c>
      <c r="S346" s="1">
        <v>44925</v>
      </c>
      <c r="T346" s="1">
        <v>45016</v>
      </c>
      <c r="U346" s="1">
        <v>45016</v>
      </c>
      <c r="V346" s="5">
        <f t="shared" si="247"/>
        <v>0.24657534246575341</v>
      </c>
      <c r="W346">
        <f t="shared" si="248"/>
        <v>90</v>
      </c>
      <c r="X346" s="6">
        <v>0</v>
      </c>
      <c r="Y346" s="6">
        <v>0</v>
      </c>
      <c r="Z346" s="6">
        <v>-1113233.3333333333</v>
      </c>
      <c r="AA346" s="6">
        <v>-1113233.3333333333</v>
      </c>
      <c r="AB346">
        <v>0</v>
      </c>
      <c r="AC346">
        <v>0</v>
      </c>
      <c r="AD346" s="7">
        <v>200000000</v>
      </c>
      <c r="AE346" s="13">
        <v>2.2019999999999998E-2</v>
      </c>
      <c r="AF346" s="8">
        <v>3.5000000000000003E-2</v>
      </c>
      <c r="AG346" s="6">
        <v>0</v>
      </c>
      <c r="AH346" s="6">
        <v>-1769444.4444444445</v>
      </c>
      <c r="AI346" s="9">
        <v>-2882677.777777778</v>
      </c>
      <c r="AJ346" t="s">
        <v>6</v>
      </c>
      <c r="AK346">
        <f t="shared" si="264"/>
        <v>2.202</v>
      </c>
      <c r="AL346" s="8">
        <f t="shared" si="265"/>
        <v>3.202E-2</v>
      </c>
      <c r="AM346" s="35">
        <f t="shared" si="266"/>
        <v>1.2019999999999998E-2</v>
      </c>
      <c r="AN346" s="4">
        <f t="shared" si="267"/>
        <v>1.2019999999999998E-2</v>
      </c>
      <c r="AO346" s="45">
        <f t="shared" si="268"/>
        <v>-3305095.8904109588</v>
      </c>
      <c r="AP346" s="45">
        <f t="shared" si="249"/>
        <v>-2811945.2054794519</v>
      </c>
      <c r="AQ346" s="45">
        <f t="shared" si="269"/>
        <v>-2318794.5205479451</v>
      </c>
      <c r="AR346" s="31">
        <v>45054</v>
      </c>
      <c r="AS346" s="32">
        <v>3.3119999999999998</v>
      </c>
      <c r="AW346" s="10"/>
      <c r="BX346" s="1"/>
      <c r="CF346" s="11"/>
      <c r="CG346" s="11"/>
    </row>
    <row r="347" spans="1:85" ht="15" customHeight="1" x14ac:dyDescent="0.25">
      <c r="A347">
        <v>55764</v>
      </c>
      <c r="B347" t="s">
        <v>1055</v>
      </c>
      <c r="C347" t="s">
        <v>1056</v>
      </c>
      <c r="D347">
        <v>31110</v>
      </c>
      <c r="E347" t="s">
        <v>2</v>
      </c>
      <c r="F347" t="s">
        <v>3</v>
      </c>
      <c r="G347" t="s">
        <v>4</v>
      </c>
      <c r="H347" t="s">
        <v>95</v>
      </c>
      <c r="I347" s="1">
        <v>44923</v>
      </c>
      <c r="J347" s="1">
        <v>44925</v>
      </c>
      <c r="K347" s="1">
        <v>45016</v>
      </c>
      <c r="L347" s="1">
        <v>45016</v>
      </c>
      <c r="M347" s="2">
        <v>227447266.19999999</v>
      </c>
      <c r="N347" s="39">
        <f t="shared" si="246"/>
        <v>44926</v>
      </c>
      <c r="O347" t="s">
        <v>7</v>
      </c>
      <c r="P347" t="s">
        <v>8</v>
      </c>
      <c r="Q347" s="4">
        <v>0.04</v>
      </c>
      <c r="R347" s="1">
        <v>44923</v>
      </c>
      <c r="S347" s="1">
        <v>44925</v>
      </c>
      <c r="T347" s="1">
        <v>45016</v>
      </c>
      <c r="U347" s="1">
        <v>45016</v>
      </c>
      <c r="V347" s="5">
        <f t="shared" si="247"/>
        <v>0.24657534246575341</v>
      </c>
      <c r="W347">
        <f t="shared" si="248"/>
        <v>90</v>
      </c>
      <c r="X347" s="6">
        <v>0</v>
      </c>
      <c r="Y347" s="6">
        <v>0</v>
      </c>
      <c r="Z347" s="6">
        <v>-1266009.3915468997</v>
      </c>
      <c r="AA347" s="6">
        <v>-1266009.3915468997</v>
      </c>
      <c r="AB347">
        <v>0</v>
      </c>
      <c r="AC347">
        <v>0</v>
      </c>
      <c r="AD347" s="7">
        <v>227447266.19999999</v>
      </c>
      <c r="AE347" s="13">
        <v>2.2019999999999998E-2</v>
      </c>
      <c r="AF347" s="8">
        <v>0.04</v>
      </c>
      <c r="AG347" s="6">
        <v>0</v>
      </c>
      <c r="AH347" s="6">
        <v>-2299744.5804666667</v>
      </c>
      <c r="AI347" s="9">
        <v>-3565753.9720135666</v>
      </c>
      <c r="AJ347" t="s">
        <v>6</v>
      </c>
      <c r="AK347">
        <f t="shared" si="264"/>
        <v>2.202</v>
      </c>
      <c r="AL347" s="8">
        <f t="shared" si="265"/>
        <v>3.202E-2</v>
      </c>
      <c r="AM347" s="35">
        <f t="shared" si="266"/>
        <v>1.2019999999999998E-2</v>
      </c>
      <c r="AN347" s="4">
        <f t="shared" si="267"/>
        <v>1.2019999999999998E-2</v>
      </c>
      <c r="AO347" s="45">
        <f t="shared" si="268"/>
        <v>-4039089.5617949585</v>
      </c>
      <c r="AP347" s="45">
        <f t="shared" si="249"/>
        <v>-3478260.6862333142</v>
      </c>
      <c r="AQ347" s="45">
        <f t="shared" si="269"/>
        <v>-2917431.8106716708</v>
      </c>
      <c r="AR347" s="31">
        <v>45055</v>
      </c>
      <c r="AS347" s="32">
        <v>3.27</v>
      </c>
      <c r="AW347" s="10"/>
      <c r="BX347" s="1"/>
      <c r="CF347" s="11"/>
      <c r="CG347" s="11"/>
    </row>
    <row r="348" spans="1:85" ht="15" customHeight="1" x14ac:dyDescent="0.25">
      <c r="A348">
        <v>55790</v>
      </c>
      <c r="B348" t="s">
        <v>1057</v>
      </c>
      <c r="C348" t="s">
        <v>1058</v>
      </c>
      <c r="D348">
        <v>31111</v>
      </c>
      <c r="E348" t="s">
        <v>2</v>
      </c>
      <c r="F348" t="s">
        <v>3</v>
      </c>
      <c r="G348" t="s">
        <v>4</v>
      </c>
      <c r="H348" t="s">
        <v>95</v>
      </c>
      <c r="I348" s="1">
        <v>44923</v>
      </c>
      <c r="J348" s="1">
        <v>44925</v>
      </c>
      <c r="K348" s="1">
        <v>45016</v>
      </c>
      <c r="L348" s="1">
        <v>45016</v>
      </c>
      <c r="M348" s="2">
        <v>1500000000</v>
      </c>
      <c r="N348" s="39">
        <f t="shared" si="246"/>
        <v>44926</v>
      </c>
      <c r="O348" t="s">
        <v>7</v>
      </c>
      <c r="P348" t="s">
        <v>8</v>
      </c>
      <c r="Q348" s="4">
        <v>0.05</v>
      </c>
      <c r="R348" s="1">
        <v>44923</v>
      </c>
      <c r="S348" s="1">
        <v>44925</v>
      </c>
      <c r="T348" s="1">
        <v>45016</v>
      </c>
      <c r="U348" s="1">
        <v>45016</v>
      </c>
      <c r="V348" s="5">
        <f t="shared" si="247"/>
        <v>0.24657534246575341</v>
      </c>
      <c r="W348">
        <f t="shared" si="248"/>
        <v>90</v>
      </c>
      <c r="X348" s="6">
        <v>0</v>
      </c>
      <c r="Y348" s="6">
        <v>0</v>
      </c>
      <c r="Z348" s="6">
        <v>-8349249.9999999991</v>
      </c>
      <c r="AA348" s="6">
        <v>-8349249.9999999991</v>
      </c>
      <c r="AB348">
        <v>0</v>
      </c>
      <c r="AC348">
        <v>0</v>
      </c>
      <c r="AD348" s="7">
        <v>1500000000</v>
      </c>
      <c r="AE348" s="13">
        <v>2.2019999999999998E-2</v>
      </c>
      <c r="AF348" s="8">
        <v>0.05</v>
      </c>
      <c r="AG348" s="6">
        <v>0</v>
      </c>
      <c r="AH348" s="6">
        <v>-18958333.333333332</v>
      </c>
      <c r="AI348" s="9">
        <v>-27307583.333333332</v>
      </c>
      <c r="AJ348" t="s">
        <v>6</v>
      </c>
      <c r="AK348">
        <f t="shared" si="264"/>
        <v>2.202</v>
      </c>
      <c r="AL348" s="8">
        <f t="shared" si="265"/>
        <v>3.202E-2</v>
      </c>
      <c r="AM348" s="35">
        <f t="shared" si="266"/>
        <v>1.2019999999999998E-2</v>
      </c>
      <c r="AN348" s="4">
        <f t="shared" si="267"/>
        <v>1.2019999999999998E-2</v>
      </c>
      <c r="AO348" s="45">
        <f t="shared" si="268"/>
        <v>-30336164.383561645</v>
      </c>
      <c r="AP348" s="45">
        <f t="shared" si="249"/>
        <v>-26637534.246575341</v>
      </c>
      <c r="AQ348" s="45">
        <f t="shared" si="269"/>
        <v>-22938904.10958904</v>
      </c>
      <c r="AR348" s="31">
        <v>45056</v>
      </c>
      <c r="AS348" s="32">
        <v>3.3010000000000002</v>
      </c>
      <c r="AW348" s="10"/>
      <c r="BX348" s="1"/>
      <c r="CF348" s="11"/>
      <c r="CG348" s="11"/>
    </row>
    <row r="349" spans="1:85" ht="15" customHeight="1" x14ac:dyDescent="0.25">
      <c r="A349">
        <v>31601</v>
      </c>
      <c r="B349" t="s">
        <v>1059</v>
      </c>
      <c r="C349" t="s">
        <v>1060</v>
      </c>
      <c r="D349">
        <v>31113</v>
      </c>
      <c r="E349" t="s">
        <v>127</v>
      </c>
      <c r="F349" t="s">
        <v>3</v>
      </c>
      <c r="G349" t="s">
        <v>4</v>
      </c>
      <c r="H349" t="s">
        <v>1061</v>
      </c>
      <c r="I349" s="1"/>
      <c r="J349" s="1">
        <v>44923</v>
      </c>
      <c r="K349" s="1">
        <v>44954</v>
      </c>
      <c r="L349" s="1">
        <v>44954</v>
      </c>
      <c r="M349" s="2">
        <v>140696.60999999999</v>
      </c>
      <c r="N349" s="39">
        <f t="shared" si="246"/>
        <v>44926</v>
      </c>
      <c r="O349">
        <v>1.4999999999999999E-2</v>
      </c>
      <c r="P349" t="s">
        <v>109</v>
      </c>
      <c r="Q349" s="4"/>
      <c r="R349" s="1">
        <v>44954</v>
      </c>
      <c r="S349" s="1">
        <v>44923</v>
      </c>
      <c r="T349" s="1">
        <v>44954</v>
      </c>
      <c r="U349" s="1">
        <v>44954</v>
      </c>
      <c r="V349" s="5">
        <f t="shared" si="247"/>
        <v>7.6712328767123292E-2</v>
      </c>
      <c r="W349">
        <f t="shared" si="248"/>
        <v>28</v>
      </c>
      <c r="X349" s="6">
        <v>0</v>
      </c>
      <c r="Y349" s="6">
        <v>0</v>
      </c>
      <c r="Z349" s="6">
        <v>-175.87076249999998</v>
      </c>
      <c r="AA349" s="6">
        <v>-175.87076249999998</v>
      </c>
      <c r="AB349">
        <v>0</v>
      </c>
      <c r="AC349">
        <v>0</v>
      </c>
      <c r="AD349" s="7">
        <v>140696.60999999999</v>
      </c>
      <c r="AE349" s="13">
        <v>1.4999999999999999E-2</v>
      </c>
      <c r="AF349" s="8">
        <v>0</v>
      </c>
      <c r="AG349" s="6">
        <v>0</v>
      </c>
      <c r="AH349" s="6">
        <v>0</v>
      </c>
      <c r="AI349" s="9">
        <v>-175.87076249999998</v>
      </c>
      <c r="AJ349" t="s">
        <v>6</v>
      </c>
      <c r="AO349" s="9">
        <f t="shared" ref="AO349:AO350" si="270">AP349</f>
        <v>-161.89746904109589</v>
      </c>
      <c r="AP349" s="2">
        <f t="shared" si="249"/>
        <v>-161.89746904109589</v>
      </c>
      <c r="AQ349" s="9">
        <f t="shared" ref="AQ349:AQ350" si="271">AP349</f>
        <v>-161.89746904109589</v>
      </c>
      <c r="AR349" s="31">
        <v>45057</v>
      </c>
      <c r="AS349" s="32">
        <v>3.323</v>
      </c>
      <c r="AW349" s="10"/>
      <c r="BX349" s="1"/>
      <c r="CF349" s="11"/>
      <c r="CG349" s="11"/>
    </row>
    <row r="350" spans="1:85" ht="15" customHeight="1" x14ac:dyDescent="0.25">
      <c r="A350">
        <v>31629</v>
      </c>
      <c r="B350" t="s">
        <v>1062</v>
      </c>
      <c r="C350" t="s">
        <v>1063</v>
      </c>
      <c r="D350">
        <v>31114</v>
      </c>
      <c r="E350" t="s">
        <v>127</v>
      </c>
      <c r="F350" t="s">
        <v>3</v>
      </c>
      <c r="G350" t="s">
        <v>4</v>
      </c>
      <c r="H350" t="s">
        <v>1064</v>
      </c>
      <c r="I350" s="1"/>
      <c r="J350" s="1">
        <v>44926</v>
      </c>
      <c r="K350" s="1">
        <v>45107</v>
      </c>
      <c r="L350" s="1">
        <v>45107</v>
      </c>
      <c r="M350" s="2">
        <v>1202142.75</v>
      </c>
      <c r="N350" s="39">
        <f t="shared" si="246"/>
        <v>44926</v>
      </c>
      <c r="O350">
        <v>5.2499999999999998E-2</v>
      </c>
      <c r="P350" t="s">
        <v>223</v>
      </c>
      <c r="Q350" s="4"/>
      <c r="R350" s="1">
        <v>45107</v>
      </c>
      <c r="S350" s="1">
        <v>44926</v>
      </c>
      <c r="T350" s="1">
        <v>45107</v>
      </c>
      <c r="U350" s="1">
        <v>45107</v>
      </c>
      <c r="V350" s="5">
        <f t="shared" si="247"/>
        <v>0.49589041095890413</v>
      </c>
      <c r="W350">
        <f t="shared" si="248"/>
        <v>181</v>
      </c>
      <c r="X350" s="6">
        <v>0</v>
      </c>
      <c r="Y350" s="6">
        <v>0</v>
      </c>
      <c r="Z350" s="6">
        <v>-31296.880772260272</v>
      </c>
      <c r="AA350" s="6">
        <v>-31296.880772260272</v>
      </c>
      <c r="AB350">
        <v>0</v>
      </c>
      <c r="AC350">
        <v>0</v>
      </c>
      <c r="AD350" s="7">
        <v>1202142.75</v>
      </c>
      <c r="AE350" s="13">
        <v>5.2499999999999998E-2</v>
      </c>
      <c r="AF350" s="8">
        <v>0</v>
      </c>
      <c r="AG350" s="6">
        <v>0</v>
      </c>
      <c r="AH350" s="6">
        <v>0</v>
      </c>
      <c r="AI350" s="9">
        <v>-31296.880772260272</v>
      </c>
      <c r="AJ350" t="s">
        <v>6</v>
      </c>
      <c r="AO350" s="9">
        <f t="shared" si="270"/>
        <v>-31296.880772260272</v>
      </c>
      <c r="AP350" s="2">
        <f t="shared" si="249"/>
        <v>-31296.880772260272</v>
      </c>
      <c r="AQ350" s="9">
        <f t="shared" si="271"/>
        <v>-31296.880772260272</v>
      </c>
      <c r="AR350" s="31">
        <v>45058</v>
      </c>
      <c r="AS350" s="32">
        <v>3.3479999999999999</v>
      </c>
      <c r="AW350" s="10"/>
      <c r="BX350" s="1"/>
      <c r="CF350" s="11"/>
      <c r="CG350" s="11"/>
    </row>
    <row r="351" spans="1:85" ht="15" customHeight="1" x14ac:dyDescent="0.25">
      <c r="A351">
        <v>33496</v>
      </c>
      <c r="B351" t="s">
        <v>1554</v>
      </c>
      <c r="C351" t="s">
        <v>1555</v>
      </c>
      <c r="D351">
        <v>31300</v>
      </c>
      <c r="E351" t="s">
        <v>2</v>
      </c>
      <c r="F351" t="s">
        <v>3</v>
      </c>
      <c r="G351" t="s">
        <v>4</v>
      </c>
      <c r="H351" t="s">
        <v>1094</v>
      </c>
      <c r="I351" s="1">
        <v>44760</v>
      </c>
      <c r="J351" s="1">
        <v>44762</v>
      </c>
      <c r="K351" s="1">
        <v>44939</v>
      </c>
      <c r="L351" s="1">
        <v>44939</v>
      </c>
      <c r="M351" s="2">
        <v>14000000</v>
      </c>
      <c r="N351" s="39">
        <f t="shared" si="246"/>
        <v>44926</v>
      </c>
      <c r="O351" t="s">
        <v>33</v>
      </c>
      <c r="P351" t="s">
        <v>8</v>
      </c>
      <c r="Q351" s="4"/>
      <c r="R351" s="1">
        <v>44760</v>
      </c>
      <c r="S351" s="1">
        <v>44762</v>
      </c>
      <c r="T351" s="1">
        <v>44939</v>
      </c>
      <c r="U351" s="1">
        <v>44939</v>
      </c>
      <c r="V351" s="5">
        <f t="shared" si="247"/>
        <v>3.5616438356164383E-2</v>
      </c>
      <c r="W351">
        <f t="shared" si="248"/>
        <v>13</v>
      </c>
      <c r="X351" s="6">
        <v>0</v>
      </c>
      <c r="Y351" s="6">
        <v>0</v>
      </c>
      <c r="Z351" s="6">
        <v>-34623.166666666664</v>
      </c>
      <c r="AA351" s="6">
        <v>-34623.166666666664</v>
      </c>
      <c r="AB351">
        <v>0</v>
      </c>
      <c r="AC351">
        <v>0</v>
      </c>
      <c r="AD351" s="7">
        <v>14000000</v>
      </c>
      <c r="AE351" s="13">
        <v>5.0299999999999997E-3</v>
      </c>
      <c r="AF351" s="8">
        <v>0</v>
      </c>
      <c r="AG351" s="6">
        <v>0</v>
      </c>
      <c r="AH351" s="6">
        <v>0</v>
      </c>
      <c r="AI351" s="9">
        <v>-34623.166666666664</v>
      </c>
      <c r="AJ351" t="s">
        <v>6</v>
      </c>
      <c r="AK351">
        <f t="shared" ref="AK351:AK355" si="272">VLOOKUP(I351,$AR$2:$AS$603,2,FALSE)</f>
        <v>4.7E-2</v>
      </c>
      <c r="AL351" s="8">
        <f t="shared" ref="AL351:AL355" si="273">AK351/100+$AT$1</f>
        <v>1.047E-2</v>
      </c>
      <c r="AM351" s="35">
        <f t="shared" ref="AM351:AM355" si="274">AK351/100-$AT$1</f>
        <v>-9.5300000000000003E-3</v>
      </c>
      <c r="AN351" s="4">
        <f t="shared" ref="AN351:AN355" si="275">IF(AND(RIGHT(O351,3)="Max",AM351&lt;0%),0%,AM351)</f>
        <v>-9.5300000000000003E-3</v>
      </c>
      <c r="AO351" s="45">
        <f t="shared" ref="AO351:AO355" si="276">-(((AL351+AF351)*AD351*V351))</f>
        <v>-5220.6575342465749</v>
      </c>
      <c r="AP351" s="45">
        <f t="shared" si="249"/>
        <v>-2508.1095890410957</v>
      </c>
      <c r="AQ351" s="45">
        <f t="shared" ref="AQ351:AQ355" si="277">-(((AN351+AF351)*AD351*V351))</f>
        <v>4751.9452054794519</v>
      </c>
      <c r="AR351" s="31">
        <v>45061</v>
      </c>
      <c r="AS351" s="32">
        <v>3.3580000000000001</v>
      </c>
      <c r="AW351" s="10"/>
      <c r="BX351" s="1"/>
      <c r="CF351" s="11"/>
      <c r="CG351" s="11"/>
    </row>
    <row r="352" spans="1:85" ht="15" customHeight="1" x14ac:dyDescent="0.25">
      <c r="A352">
        <v>33497</v>
      </c>
      <c r="B352" t="s">
        <v>1556</v>
      </c>
      <c r="C352" t="s">
        <v>1557</v>
      </c>
      <c r="D352">
        <v>31301</v>
      </c>
      <c r="E352" t="s">
        <v>2</v>
      </c>
      <c r="F352" t="s">
        <v>3</v>
      </c>
      <c r="G352" t="s">
        <v>4</v>
      </c>
      <c r="H352" t="s">
        <v>1094</v>
      </c>
      <c r="I352" s="1">
        <v>44824</v>
      </c>
      <c r="J352" s="1">
        <v>44826</v>
      </c>
      <c r="K352" s="1">
        <v>45006</v>
      </c>
      <c r="L352" s="1">
        <v>45006</v>
      </c>
      <c r="M352" s="2">
        <v>6800000</v>
      </c>
      <c r="N352" s="39">
        <f t="shared" si="246"/>
        <v>44926</v>
      </c>
      <c r="O352" t="s">
        <v>33</v>
      </c>
      <c r="P352" t="s">
        <v>8</v>
      </c>
      <c r="Q352" s="4">
        <v>0.03</v>
      </c>
      <c r="R352" s="1">
        <v>44824</v>
      </c>
      <c r="S352" s="1">
        <v>44826</v>
      </c>
      <c r="T352" s="1">
        <v>45006</v>
      </c>
      <c r="U352" s="1">
        <v>45006</v>
      </c>
      <c r="V352" s="5">
        <f t="shared" si="247"/>
        <v>0.21917808219178081</v>
      </c>
      <c r="W352">
        <f t="shared" si="248"/>
        <v>80</v>
      </c>
      <c r="X352" s="6">
        <v>0</v>
      </c>
      <c r="Y352" s="6">
        <v>0</v>
      </c>
      <c r="Z352" s="6">
        <v>-59159.999999999993</v>
      </c>
      <c r="AA352" s="6">
        <v>-59159.999999999993</v>
      </c>
      <c r="AB352">
        <v>0</v>
      </c>
      <c r="AC352">
        <v>0</v>
      </c>
      <c r="AD352" s="7">
        <v>6800000</v>
      </c>
      <c r="AE352" s="13">
        <v>1.7399999999999999E-2</v>
      </c>
      <c r="AF352" s="8">
        <v>0.03</v>
      </c>
      <c r="AG352" s="6">
        <v>0</v>
      </c>
      <c r="AH352" s="6">
        <v>-102000</v>
      </c>
      <c r="AI352" s="9">
        <v>-161160</v>
      </c>
      <c r="AJ352" t="s">
        <v>6</v>
      </c>
      <c r="AK352">
        <f t="shared" si="272"/>
        <v>1.1000000000000001</v>
      </c>
      <c r="AL352" s="8">
        <f t="shared" si="273"/>
        <v>2.1000000000000001E-2</v>
      </c>
      <c r="AM352" s="35">
        <f t="shared" si="274"/>
        <v>1.0000000000000009E-3</v>
      </c>
      <c r="AN352" s="4">
        <f t="shared" si="275"/>
        <v>1.0000000000000009E-3</v>
      </c>
      <c r="AO352" s="45">
        <f t="shared" si="276"/>
        <v>-76010.95890410959</v>
      </c>
      <c r="AP352" s="45">
        <f t="shared" si="249"/>
        <v>-70645.479452054788</v>
      </c>
      <c r="AQ352" s="45">
        <f t="shared" si="277"/>
        <v>-46202.739726027394</v>
      </c>
      <c r="AR352" s="31">
        <v>45062</v>
      </c>
      <c r="AS352" s="32">
        <v>3.3820000000000001</v>
      </c>
      <c r="AW352" s="10"/>
      <c r="BX352" s="1"/>
      <c r="CF352" s="11"/>
      <c r="CG352" s="11"/>
    </row>
    <row r="353" spans="1:85" ht="15" customHeight="1" x14ac:dyDescent="0.25">
      <c r="A353">
        <v>33498</v>
      </c>
      <c r="B353" t="s">
        <v>1558</v>
      </c>
      <c r="C353" t="s">
        <v>1559</v>
      </c>
      <c r="D353">
        <v>31302</v>
      </c>
      <c r="E353" t="s">
        <v>2</v>
      </c>
      <c r="F353" t="s">
        <v>3</v>
      </c>
      <c r="G353" t="s">
        <v>4</v>
      </c>
      <c r="H353" t="s">
        <v>1094</v>
      </c>
      <c r="I353" s="1">
        <v>44848</v>
      </c>
      <c r="J353" s="1">
        <v>44852</v>
      </c>
      <c r="K353" s="1">
        <v>45030</v>
      </c>
      <c r="L353" s="1">
        <v>45030</v>
      </c>
      <c r="M353" s="2">
        <v>13532050</v>
      </c>
      <c r="N353" s="39">
        <f t="shared" si="246"/>
        <v>44926</v>
      </c>
      <c r="O353" t="s">
        <v>33</v>
      </c>
      <c r="P353" t="s">
        <v>8</v>
      </c>
      <c r="Q353" s="4"/>
      <c r="R353" s="1">
        <v>44848</v>
      </c>
      <c r="S353" s="1">
        <v>44852</v>
      </c>
      <c r="T353" s="1">
        <v>45030</v>
      </c>
      <c r="U353" s="1">
        <v>45030</v>
      </c>
      <c r="V353" s="5">
        <f t="shared" si="247"/>
        <v>0.28493150684931506</v>
      </c>
      <c r="W353">
        <f t="shared" si="248"/>
        <v>104</v>
      </c>
      <c r="X353" s="6">
        <v>0</v>
      </c>
      <c r="Y353" s="6">
        <v>0</v>
      </c>
      <c r="Z353" s="6">
        <v>-135623.4675638889</v>
      </c>
      <c r="AA353" s="6">
        <v>-135623.4675638889</v>
      </c>
      <c r="AB353">
        <v>0</v>
      </c>
      <c r="AC353">
        <v>0</v>
      </c>
      <c r="AD353" s="7">
        <v>13532050</v>
      </c>
      <c r="AE353" s="13">
        <v>2.027E-2</v>
      </c>
      <c r="AF353" s="8">
        <v>0</v>
      </c>
      <c r="AG353" s="6">
        <v>0</v>
      </c>
      <c r="AH353" s="6">
        <v>0</v>
      </c>
      <c r="AI353" s="9">
        <v>-135623.4675638889</v>
      </c>
      <c r="AJ353" t="s">
        <v>6</v>
      </c>
      <c r="AK353">
        <f t="shared" si="272"/>
        <v>1.403</v>
      </c>
      <c r="AL353" s="8">
        <f t="shared" si="273"/>
        <v>2.4030000000000003E-2</v>
      </c>
      <c r="AM353" s="35">
        <f t="shared" si="274"/>
        <v>4.0300000000000006E-3</v>
      </c>
      <c r="AN353" s="4">
        <f t="shared" si="275"/>
        <v>4.0300000000000006E-3</v>
      </c>
      <c r="AO353" s="45">
        <f t="shared" si="276"/>
        <v>-92652.648756164388</v>
      </c>
      <c r="AP353" s="45">
        <f t="shared" si="249"/>
        <v>-78155.188942465757</v>
      </c>
      <c r="AQ353" s="45">
        <f t="shared" si="277"/>
        <v>-15538.500810958907</v>
      </c>
      <c r="AR353" s="31">
        <v>45063</v>
      </c>
      <c r="AS353" s="32">
        <v>3.3879999999999999</v>
      </c>
      <c r="AW353" s="10"/>
      <c r="BX353" s="1"/>
      <c r="CF353" s="11"/>
      <c r="CG353" s="11"/>
    </row>
    <row r="354" spans="1:85" ht="15" customHeight="1" x14ac:dyDescent="0.25">
      <c r="A354">
        <v>37730</v>
      </c>
      <c r="B354" t="s">
        <v>1560</v>
      </c>
      <c r="C354" t="s">
        <v>1561</v>
      </c>
      <c r="D354">
        <v>31521</v>
      </c>
      <c r="E354" t="s">
        <v>2</v>
      </c>
      <c r="F354" t="s">
        <v>3</v>
      </c>
      <c r="G354" t="s">
        <v>4</v>
      </c>
      <c r="H354" t="s">
        <v>1562</v>
      </c>
      <c r="I354" s="1">
        <v>44924</v>
      </c>
      <c r="J354" s="1">
        <v>44926</v>
      </c>
      <c r="K354" s="1">
        <v>44941</v>
      </c>
      <c r="L354" s="1">
        <v>44941</v>
      </c>
      <c r="M354" s="2">
        <v>235814.96</v>
      </c>
      <c r="N354" s="39">
        <f t="shared" si="246"/>
        <v>44926</v>
      </c>
      <c r="O354" t="s">
        <v>15</v>
      </c>
      <c r="P354" t="s">
        <v>109</v>
      </c>
      <c r="Q354" s="4">
        <v>1.2E-2</v>
      </c>
      <c r="R354" s="1">
        <v>44924</v>
      </c>
      <c r="S354" s="1">
        <v>44926</v>
      </c>
      <c r="T354" s="1">
        <v>44941</v>
      </c>
      <c r="U354" s="1">
        <v>44941</v>
      </c>
      <c r="V354" s="5">
        <f t="shared" si="247"/>
        <v>4.1095890410958902E-2</v>
      </c>
      <c r="W354">
        <f t="shared" si="248"/>
        <v>15</v>
      </c>
      <c r="X354" s="6">
        <v>0</v>
      </c>
      <c r="Y354" s="6">
        <v>0</v>
      </c>
      <c r="Z354" s="6">
        <v>-214.59161359999999</v>
      </c>
      <c r="AA354" s="6">
        <v>-214.59161359999999</v>
      </c>
      <c r="AB354">
        <v>0</v>
      </c>
      <c r="AC354">
        <v>0</v>
      </c>
      <c r="AD354" s="7">
        <v>235814.96</v>
      </c>
      <c r="AE354" s="13">
        <v>2.1840000000000002E-2</v>
      </c>
      <c r="AF354" s="8">
        <v>1.2E-2</v>
      </c>
      <c r="AG354" s="6">
        <v>0</v>
      </c>
      <c r="AH354" s="6">
        <v>-117.90747999999999</v>
      </c>
      <c r="AI354" s="9">
        <v>-332.49909359999998</v>
      </c>
      <c r="AJ354" t="s">
        <v>6</v>
      </c>
      <c r="AK354">
        <f t="shared" si="272"/>
        <v>2.1840000000000002</v>
      </c>
      <c r="AL354" s="8">
        <f t="shared" si="273"/>
        <v>3.184E-2</v>
      </c>
      <c r="AM354" s="35">
        <f t="shared" si="274"/>
        <v>1.1840000000000002E-2</v>
      </c>
      <c r="AN354" s="4">
        <f t="shared" si="275"/>
        <v>1.1840000000000002E-2</v>
      </c>
      <c r="AO354" s="45">
        <f t="shared" si="276"/>
        <v>-424.85456903013699</v>
      </c>
      <c r="AP354" s="45">
        <f t="shared" si="249"/>
        <v>-327.94431149589042</v>
      </c>
      <c r="AQ354" s="45">
        <f t="shared" si="277"/>
        <v>-231.03405396164382</v>
      </c>
      <c r="AR354" s="31">
        <v>45064</v>
      </c>
      <c r="AS354" s="32">
        <v>3.383</v>
      </c>
      <c r="AW354" s="10"/>
      <c r="BX354" s="1"/>
      <c r="CF354" s="11"/>
      <c r="CG354" s="11"/>
    </row>
    <row r="355" spans="1:85" ht="15" customHeight="1" x14ac:dyDescent="0.25">
      <c r="A355">
        <v>40380</v>
      </c>
      <c r="B355" t="s">
        <v>1101</v>
      </c>
      <c r="C355" t="s">
        <v>1102</v>
      </c>
      <c r="D355">
        <v>31554</v>
      </c>
      <c r="E355" t="s">
        <v>2</v>
      </c>
      <c r="F355" t="s">
        <v>3</v>
      </c>
      <c r="G355" t="s">
        <v>4</v>
      </c>
      <c r="H355" t="s">
        <v>342</v>
      </c>
      <c r="I355" s="1">
        <v>44924</v>
      </c>
      <c r="J355" s="1">
        <v>44926</v>
      </c>
      <c r="K355" s="1">
        <v>45016</v>
      </c>
      <c r="L355" s="1">
        <v>45016</v>
      </c>
      <c r="M355" s="2">
        <v>106560</v>
      </c>
      <c r="N355" s="39">
        <f t="shared" si="246"/>
        <v>44926</v>
      </c>
      <c r="O355" t="s">
        <v>7</v>
      </c>
      <c r="P355" t="s">
        <v>8</v>
      </c>
      <c r="Q355" s="4">
        <v>2.8750000000000001E-2</v>
      </c>
      <c r="R355" s="1">
        <v>44924</v>
      </c>
      <c r="S355" s="1">
        <v>44926</v>
      </c>
      <c r="T355" s="1">
        <v>45016</v>
      </c>
      <c r="U355" s="1">
        <v>45016</v>
      </c>
      <c r="V355" s="5">
        <f t="shared" si="247"/>
        <v>0.24657534246575341</v>
      </c>
      <c r="W355">
        <f t="shared" si="248"/>
        <v>90</v>
      </c>
      <c r="X355" s="6">
        <v>0</v>
      </c>
      <c r="Y355" s="6">
        <v>0</v>
      </c>
      <c r="Z355" s="6">
        <v>-581.81760000000008</v>
      </c>
      <c r="AA355" s="6">
        <v>-581.81760000000008</v>
      </c>
      <c r="AB355">
        <v>0</v>
      </c>
      <c r="AC355">
        <v>0</v>
      </c>
      <c r="AD355" s="7">
        <v>106560</v>
      </c>
      <c r="AE355" s="13">
        <v>2.1840000000000002E-2</v>
      </c>
      <c r="AF355" s="8">
        <v>2.8750000000000001E-2</v>
      </c>
      <c r="AG355" s="6">
        <v>0</v>
      </c>
      <c r="AH355" s="6">
        <v>-765.9</v>
      </c>
      <c r="AI355" s="9">
        <v>-1347.7175999999999</v>
      </c>
      <c r="AJ355" t="s">
        <v>6</v>
      </c>
      <c r="AK355">
        <f t="shared" si="272"/>
        <v>2.1840000000000002</v>
      </c>
      <c r="AL355" s="8">
        <f t="shared" si="273"/>
        <v>3.184E-2</v>
      </c>
      <c r="AM355" s="35">
        <f t="shared" si="274"/>
        <v>1.1840000000000002E-2</v>
      </c>
      <c r="AN355" s="4">
        <f t="shared" si="275"/>
        <v>1.1840000000000002E-2</v>
      </c>
      <c r="AO355" s="45">
        <f t="shared" si="276"/>
        <v>-1592.0064</v>
      </c>
      <c r="AP355" s="45">
        <f t="shared" si="249"/>
        <v>-1329.2557150684931</v>
      </c>
      <c r="AQ355" s="45">
        <f t="shared" si="277"/>
        <v>-1066.5050301369863</v>
      </c>
      <c r="AR355" s="31">
        <v>45065</v>
      </c>
      <c r="AS355" s="32">
        <v>3.415</v>
      </c>
      <c r="AW355" s="10"/>
      <c r="BX355" s="1"/>
      <c r="CF355" s="11"/>
      <c r="CG355" s="11"/>
    </row>
    <row r="356" spans="1:85" ht="15" customHeight="1" x14ac:dyDescent="0.25">
      <c r="A356">
        <v>50028</v>
      </c>
      <c r="B356" t="s">
        <v>1111</v>
      </c>
      <c r="C356" t="s">
        <v>1112</v>
      </c>
      <c r="D356">
        <v>31660</v>
      </c>
      <c r="E356" t="s">
        <v>127</v>
      </c>
      <c r="F356" t="s">
        <v>3</v>
      </c>
      <c r="G356" t="s">
        <v>4</v>
      </c>
      <c r="H356" t="s">
        <v>443</v>
      </c>
      <c r="I356" s="1"/>
      <c r="J356" s="1">
        <v>44926</v>
      </c>
      <c r="K356" s="1">
        <v>45016</v>
      </c>
      <c r="L356" s="1">
        <v>45016</v>
      </c>
      <c r="M356" s="2">
        <v>35102.97</v>
      </c>
      <c r="N356" s="39">
        <f t="shared" si="246"/>
        <v>44926</v>
      </c>
      <c r="O356">
        <v>5.7000000000000002E-2</v>
      </c>
      <c r="P356" t="s">
        <v>8</v>
      </c>
      <c r="Q356" s="4"/>
      <c r="R356" s="1">
        <v>45016</v>
      </c>
      <c r="S356" s="1">
        <v>44926</v>
      </c>
      <c r="T356" s="1">
        <v>45016</v>
      </c>
      <c r="U356" s="1">
        <v>45016</v>
      </c>
      <c r="V356" s="5">
        <f t="shared" si="247"/>
        <v>0.24657534246575341</v>
      </c>
      <c r="W356">
        <f t="shared" si="248"/>
        <v>90</v>
      </c>
      <c r="X356" s="6">
        <v>0</v>
      </c>
      <c r="Y356" s="6">
        <v>0</v>
      </c>
      <c r="Z356" s="6">
        <v>-500.21732250000002</v>
      </c>
      <c r="AA356" s="6">
        <v>-500.21732250000002</v>
      </c>
      <c r="AB356">
        <v>0</v>
      </c>
      <c r="AC356">
        <v>0</v>
      </c>
      <c r="AD356" s="7">
        <v>35102.97</v>
      </c>
      <c r="AE356" s="13">
        <v>5.7000000000000002E-2</v>
      </c>
      <c r="AF356" s="8">
        <v>0</v>
      </c>
      <c r="AG356" s="6">
        <v>0</v>
      </c>
      <c r="AH356" s="6">
        <v>0</v>
      </c>
      <c r="AI356" s="9">
        <v>-500.21732250000002</v>
      </c>
      <c r="AJ356" t="s">
        <v>6</v>
      </c>
      <c r="AO356" s="9">
        <f t="shared" ref="AO356:AO358" si="278">AP356</f>
        <v>-493.36503041095892</v>
      </c>
      <c r="AP356" s="2">
        <f t="shared" si="249"/>
        <v>-493.36503041095892</v>
      </c>
      <c r="AQ356" s="9">
        <f t="shared" ref="AQ356:AQ358" si="279">AP356</f>
        <v>-493.36503041095892</v>
      </c>
      <c r="AR356" s="31">
        <v>45068</v>
      </c>
      <c r="AS356" s="32">
        <v>3.4119999999999999</v>
      </c>
      <c r="AW356" s="10"/>
      <c r="BX356" s="1"/>
      <c r="CF356" s="11"/>
      <c r="CG356" s="11"/>
    </row>
    <row r="357" spans="1:85" ht="15" customHeight="1" x14ac:dyDescent="0.25">
      <c r="A357">
        <v>52927</v>
      </c>
      <c r="B357" t="s">
        <v>1115</v>
      </c>
      <c r="C357" t="s">
        <v>1116</v>
      </c>
      <c r="D357">
        <v>31671</v>
      </c>
      <c r="E357" t="s">
        <v>127</v>
      </c>
      <c r="F357" t="s">
        <v>3</v>
      </c>
      <c r="G357" t="s">
        <v>4</v>
      </c>
      <c r="H357" t="s">
        <v>1117</v>
      </c>
      <c r="I357" s="1"/>
      <c r="J357" s="1">
        <v>44896</v>
      </c>
      <c r="K357" s="1">
        <v>44927</v>
      </c>
      <c r="L357" s="1">
        <v>44927</v>
      </c>
      <c r="M357" s="2">
        <v>62097.55</v>
      </c>
      <c r="N357" s="39">
        <f t="shared" si="246"/>
        <v>44926</v>
      </c>
      <c r="O357">
        <v>4.1799999999999997E-2</v>
      </c>
      <c r="P357" t="s">
        <v>8</v>
      </c>
      <c r="Q357" s="4"/>
      <c r="R357" s="1">
        <v>44927</v>
      </c>
      <c r="S357" s="1">
        <v>44896</v>
      </c>
      <c r="T357" s="1">
        <v>44927</v>
      </c>
      <c r="U357" s="1">
        <v>44927</v>
      </c>
      <c r="V357" s="5">
        <f t="shared" si="247"/>
        <v>2.7397260273972603E-3</v>
      </c>
      <c r="W357">
        <f t="shared" si="248"/>
        <v>1</v>
      </c>
      <c r="X357" s="6">
        <v>0</v>
      </c>
      <c r="Y357" s="6">
        <v>0</v>
      </c>
      <c r="Z357" s="6">
        <v>-223.5166813611111</v>
      </c>
      <c r="AA357" s="6">
        <v>-223.5166813611111</v>
      </c>
      <c r="AB357">
        <v>0</v>
      </c>
      <c r="AC357">
        <v>0</v>
      </c>
      <c r="AD357" s="7">
        <v>62097.55</v>
      </c>
      <c r="AE357" s="13">
        <v>4.1799999999999997E-2</v>
      </c>
      <c r="AF357" s="8">
        <v>0</v>
      </c>
      <c r="AG357" s="6">
        <v>0</v>
      </c>
      <c r="AH357" s="6">
        <v>0</v>
      </c>
      <c r="AI357" s="9">
        <v>-223.5166813611111</v>
      </c>
      <c r="AJ357" t="s">
        <v>6</v>
      </c>
      <c r="AO357" s="9">
        <f t="shared" si="278"/>
        <v>-7.1114454520547943</v>
      </c>
      <c r="AP357" s="2">
        <f t="shared" si="249"/>
        <v>-7.1114454520547943</v>
      </c>
      <c r="AQ357" s="9">
        <f t="shared" si="279"/>
        <v>-7.1114454520547943</v>
      </c>
      <c r="AR357" s="31">
        <v>45069</v>
      </c>
      <c r="AS357" s="32">
        <v>3.4220000000000002</v>
      </c>
      <c r="AW357" s="10"/>
      <c r="BX357" s="1"/>
      <c r="CF357" s="11"/>
      <c r="CG357" s="11"/>
    </row>
    <row r="358" spans="1:85" ht="15" customHeight="1" x14ac:dyDescent="0.25">
      <c r="A358">
        <v>52580</v>
      </c>
      <c r="B358" t="s">
        <v>1123</v>
      </c>
      <c r="C358" t="s">
        <v>1124</v>
      </c>
      <c r="D358">
        <v>31678</v>
      </c>
      <c r="E358" t="s">
        <v>127</v>
      </c>
      <c r="F358" t="s">
        <v>3</v>
      </c>
      <c r="G358" t="s">
        <v>4</v>
      </c>
      <c r="H358" t="s">
        <v>1125</v>
      </c>
      <c r="I358" s="1"/>
      <c r="J358" s="1">
        <v>44926</v>
      </c>
      <c r="K358" s="1">
        <v>44957</v>
      </c>
      <c r="L358" s="1">
        <v>44957</v>
      </c>
      <c r="M358" s="2">
        <v>23184.09</v>
      </c>
      <c r="N358" s="39">
        <f t="shared" si="246"/>
        <v>44926</v>
      </c>
      <c r="O358">
        <v>0.03</v>
      </c>
      <c r="P358" t="s">
        <v>8</v>
      </c>
      <c r="Q358" s="4"/>
      <c r="R358" s="1">
        <v>44957</v>
      </c>
      <c r="S358" s="1">
        <v>44926</v>
      </c>
      <c r="T358" s="1">
        <v>44957</v>
      </c>
      <c r="U358" s="1">
        <v>44957</v>
      </c>
      <c r="V358" s="5">
        <f t="shared" si="247"/>
        <v>8.4931506849315067E-2</v>
      </c>
      <c r="W358">
        <f t="shared" si="248"/>
        <v>31</v>
      </c>
      <c r="X358" s="6">
        <v>0</v>
      </c>
      <c r="Y358" s="6">
        <v>0</v>
      </c>
      <c r="Z358" s="6">
        <v>-59.892232499999999</v>
      </c>
      <c r="AA358" s="6">
        <v>-59.892232499999999</v>
      </c>
      <c r="AB358">
        <v>0</v>
      </c>
      <c r="AC358">
        <v>0</v>
      </c>
      <c r="AD358" s="7">
        <v>23184.09</v>
      </c>
      <c r="AE358" s="13">
        <v>0.03</v>
      </c>
      <c r="AF358" s="8">
        <v>0</v>
      </c>
      <c r="AG358" s="6">
        <v>0</v>
      </c>
      <c r="AH358" s="6">
        <v>0</v>
      </c>
      <c r="AI358" s="9">
        <v>-59.892232499999999</v>
      </c>
      <c r="AJ358" t="s">
        <v>6</v>
      </c>
      <c r="AO358" s="9">
        <f t="shared" si="278"/>
        <v>-59.07179095890411</v>
      </c>
      <c r="AP358" s="2">
        <f t="shared" si="249"/>
        <v>-59.07179095890411</v>
      </c>
      <c r="AQ358" s="9">
        <f t="shared" si="279"/>
        <v>-59.07179095890411</v>
      </c>
      <c r="AR358" s="31">
        <v>45070</v>
      </c>
      <c r="AS358" s="32">
        <v>3.415</v>
      </c>
      <c r="AW358" s="10"/>
      <c r="BX358" s="1"/>
      <c r="CF358" s="11"/>
      <c r="CG358" s="11"/>
    </row>
    <row r="359" spans="1:85" ht="15" customHeight="1" x14ac:dyDescent="0.25">
      <c r="A359">
        <v>53792</v>
      </c>
      <c r="B359" t="s">
        <v>1132</v>
      </c>
      <c r="C359" t="s">
        <v>1133</v>
      </c>
      <c r="D359">
        <v>31690</v>
      </c>
      <c r="E359" t="s">
        <v>55</v>
      </c>
      <c r="F359" t="s">
        <v>3</v>
      </c>
      <c r="G359" t="s">
        <v>4</v>
      </c>
      <c r="H359" t="s">
        <v>468</v>
      </c>
      <c r="I359" s="1">
        <v>44897</v>
      </c>
      <c r="J359" s="1">
        <v>44901</v>
      </c>
      <c r="K359" s="1">
        <v>44932</v>
      </c>
      <c r="L359" s="1">
        <v>44932</v>
      </c>
      <c r="M359" s="2">
        <v>8631086.1500000004</v>
      </c>
      <c r="N359" s="39">
        <f t="shared" si="246"/>
        <v>44926</v>
      </c>
      <c r="O359" t="s">
        <v>57</v>
      </c>
      <c r="P359" t="s">
        <v>8</v>
      </c>
      <c r="Q359" s="4">
        <v>9.4999999999999998E-3</v>
      </c>
      <c r="R359" s="1">
        <v>44897</v>
      </c>
      <c r="S359" s="1">
        <v>44901</v>
      </c>
      <c r="T359" s="1">
        <v>44932</v>
      </c>
      <c r="U359" s="1">
        <v>44932</v>
      </c>
      <c r="V359" s="5">
        <f t="shared" si="247"/>
        <v>1.643835616438356E-2</v>
      </c>
      <c r="W359">
        <f t="shared" si="248"/>
        <v>6</v>
      </c>
      <c r="X359" s="6">
        <v>0</v>
      </c>
      <c r="Y359" s="6">
        <v>0</v>
      </c>
      <c r="Z359" s="6">
        <v>-11252.538815669446</v>
      </c>
      <c r="AA359" s="6">
        <v>-11252.538815669446</v>
      </c>
      <c r="AB359">
        <v>0</v>
      </c>
      <c r="AC359">
        <v>0</v>
      </c>
      <c r="AD359" s="7">
        <v>8631086.1500000004</v>
      </c>
      <c r="AE359" s="13">
        <v>1.5140000000000001E-2</v>
      </c>
      <c r="AF359" s="8">
        <v>9.4999999999999998E-3</v>
      </c>
      <c r="AG359" s="6">
        <v>0</v>
      </c>
      <c r="AH359" s="6">
        <v>-7060.7079754861115</v>
      </c>
      <c r="AI359" s="9">
        <v>-18313.246791155558</v>
      </c>
      <c r="AJ359" t="s">
        <v>6</v>
      </c>
      <c r="AK359">
        <f t="shared" ref="AK359:AK360" si="280">VLOOKUP(I359,$AR$2:$AS$603,2,FALSE)</f>
        <v>1.9750000000000001</v>
      </c>
      <c r="AL359" s="8">
        <f t="shared" ref="AL359:AL360" si="281">AK359/100+$AT$1</f>
        <v>2.9749999999999999E-2</v>
      </c>
      <c r="AM359" s="35">
        <f t="shared" ref="AM359:AM360" si="282">AK359/100-$AT$1</f>
        <v>9.75E-3</v>
      </c>
      <c r="AN359" s="4">
        <f t="shared" ref="AN359:AN360" si="283">IF(AND(RIGHT(O359,3)="Max",AM359&lt;0%),0%,AM359)</f>
        <v>9.75E-3</v>
      </c>
      <c r="AO359" s="45">
        <f t="shared" ref="AO359:AO360" si="284">-(((AL359+AF359)*AD359*V359))</f>
        <v>-5568.8240776027396</v>
      </c>
      <c r="AP359" s="45">
        <f t="shared" si="249"/>
        <v>-3495.9445929205481</v>
      </c>
      <c r="AQ359" s="45">
        <f t="shared" ref="AQ359:AQ360" si="285">-(((AN359+AF359)*AD359*V359))</f>
        <v>-2731.2067132191778</v>
      </c>
      <c r="AR359" s="31">
        <v>45071</v>
      </c>
      <c r="AS359" s="32">
        <v>3.4569999999999999</v>
      </c>
      <c r="AW359" s="10"/>
      <c r="BX359" s="1"/>
      <c r="CF359" s="11"/>
      <c r="CG359" s="11"/>
    </row>
    <row r="360" spans="1:85" ht="15" customHeight="1" x14ac:dyDescent="0.25">
      <c r="A360">
        <v>54038</v>
      </c>
      <c r="B360" t="s">
        <v>1134</v>
      </c>
      <c r="C360" t="s">
        <v>1135</v>
      </c>
      <c r="D360">
        <v>31691</v>
      </c>
      <c r="E360" t="s">
        <v>2</v>
      </c>
      <c r="F360" t="s">
        <v>3</v>
      </c>
      <c r="G360" t="s">
        <v>4</v>
      </c>
      <c r="H360" t="s">
        <v>193</v>
      </c>
      <c r="I360" s="1">
        <v>44923</v>
      </c>
      <c r="J360" s="1">
        <v>44925</v>
      </c>
      <c r="K360" s="1">
        <v>44956</v>
      </c>
      <c r="L360" s="1">
        <v>44956</v>
      </c>
      <c r="M360" s="2">
        <v>9026479.2699999996</v>
      </c>
      <c r="N360" s="39">
        <f t="shared" si="246"/>
        <v>44926</v>
      </c>
      <c r="O360" t="s">
        <v>7</v>
      </c>
      <c r="P360" t="s">
        <v>8</v>
      </c>
      <c r="Q360" s="4">
        <v>3.3000000000000002E-2</v>
      </c>
      <c r="R360" s="1">
        <v>44923</v>
      </c>
      <c r="S360" s="1">
        <v>44925</v>
      </c>
      <c r="T360" s="1">
        <v>44956</v>
      </c>
      <c r="U360" s="1">
        <v>44956</v>
      </c>
      <c r="V360" s="5">
        <f t="shared" si="247"/>
        <v>8.2191780821917804E-2</v>
      </c>
      <c r="W360">
        <f t="shared" si="248"/>
        <v>30</v>
      </c>
      <c r="X360" s="6">
        <v>0</v>
      </c>
      <c r="Y360" s="6">
        <v>0</v>
      </c>
      <c r="Z360" s="6">
        <v>-17115.709109131662</v>
      </c>
      <c r="AA360" s="6">
        <v>-17115.709109131662</v>
      </c>
      <c r="AB360">
        <v>0</v>
      </c>
      <c r="AC360">
        <v>0</v>
      </c>
      <c r="AD360" s="7">
        <v>9026479.2699999996</v>
      </c>
      <c r="AE360" s="13">
        <v>2.2019999999999998E-2</v>
      </c>
      <c r="AF360" s="8">
        <v>3.3000000000000002E-2</v>
      </c>
      <c r="AG360" s="6">
        <v>0</v>
      </c>
      <c r="AH360" s="6">
        <v>-25650.245258916668</v>
      </c>
      <c r="AI360" s="9">
        <v>-42765.954368048333</v>
      </c>
      <c r="AJ360" t="s">
        <v>6</v>
      </c>
      <c r="AK360">
        <f t="shared" si="280"/>
        <v>2.202</v>
      </c>
      <c r="AL360" s="8">
        <f t="shared" si="281"/>
        <v>3.202E-2</v>
      </c>
      <c r="AM360" s="35">
        <f t="shared" si="282"/>
        <v>1.2019999999999998E-2</v>
      </c>
      <c r="AN360" s="4">
        <f t="shared" si="283"/>
        <v>1.2019999999999998E-2</v>
      </c>
      <c r="AO360" s="45">
        <f t="shared" si="284"/>
        <v>-48238.494422087657</v>
      </c>
      <c r="AP360" s="45">
        <f t="shared" si="249"/>
        <v>-40819.470364553417</v>
      </c>
      <c r="AQ360" s="45">
        <f t="shared" si="285"/>
        <v>-33400.44630701917</v>
      </c>
      <c r="AR360" s="31">
        <v>45072</v>
      </c>
      <c r="AS360" s="32">
        <v>3.4620000000000002</v>
      </c>
      <c r="AW360" s="10"/>
      <c r="BX360" s="1"/>
      <c r="CF360" s="11"/>
      <c r="CG360" s="11"/>
    </row>
    <row r="361" spans="1:85" ht="15" customHeight="1" x14ac:dyDescent="0.25">
      <c r="A361">
        <v>54669</v>
      </c>
      <c r="B361" t="s">
        <v>1575</v>
      </c>
      <c r="C361" t="s">
        <v>1576</v>
      </c>
      <c r="D361">
        <v>31703</v>
      </c>
      <c r="E361" t="s">
        <v>127</v>
      </c>
      <c r="F361" t="s">
        <v>3</v>
      </c>
      <c r="G361" t="s">
        <v>4</v>
      </c>
      <c r="I361" s="1"/>
      <c r="J361" s="1">
        <v>44926</v>
      </c>
      <c r="K361" s="1">
        <v>44941</v>
      </c>
      <c r="L361" s="1">
        <v>44941</v>
      </c>
      <c r="M361" s="2">
        <v>-537000</v>
      </c>
      <c r="N361" s="39">
        <f t="shared" si="246"/>
        <v>44926</v>
      </c>
      <c r="O361">
        <v>0</v>
      </c>
      <c r="P361" t="s">
        <v>109</v>
      </c>
      <c r="Q361" s="4"/>
      <c r="R361" s="1">
        <v>44941</v>
      </c>
      <c r="S361" s="1">
        <v>44926</v>
      </c>
      <c r="T361" s="1">
        <v>44941</v>
      </c>
      <c r="U361" s="1">
        <v>44941</v>
      </c>
      <c r="V361" s="5">
        <f t="shared" si="247"/>
        <v>4.1095890410958902E-2</v>
      </c>
      <c r="W361">
        <f t="shared" si="248"/>
        <v>15</v>
      </c>
      <c r="X361" s="6">
        <v>0</v>
      </c>
      <c r="Y361" s="6">
        <v>0</v>
      </c>
      <c r="Z361" s="6">
        <v>0</v>
      </c>
      <c r="AA361" s="6">
        <v>0</v>
      </c>
      <c r="AB361">
        <v>0</v>
      </c>
      <c r="AC361">
        <v>0</v>
      </c>
      <c r="AD361" s="7">
        <v>-537000</v>
      </c>
      <c r="AE361" s="13">
        <v>0</v>
      </c>
      <c r="AF361" s="8">
        <v>0</v>
      </c>
      <c r="AG361" s="6">
        <v>0</v>
      </c>
      <c r="AH361" s="6">
        <v>0</v>
      </c>
      <c r="AI361" s="9">
        <v>0</v>
      </c>
      <c r="AJ361" t="s">
        <v>6</v>
      </c>
      <c r="AO361" s="9">
        <f t="shared" ref="AO361:AO393" si="286">AP361</f>
        <v>0</v>
      </c>
      <c r="AP361" s="2">
        <f t="shared" si="249"/>
        <v>0</v>
      </c>
      <c r="AQ361" s="9">
        <f t="shared" ref="AQ361:AQ393" si="287">AP361</f>
        <v>0</v>
      </c>
      <c r="AR361" s="31">
        <v>45075</v>
      </c>
      <c r="AS361" s="32">
        <v>3.4830000000000001</v>
      </c>
      <c r="AW361" s="10"/>
      <c r="BX361" s="1"/>
      <c r="CF361" s="11"/>
      <c r="CG361" s="11"/>
    </row>
    <row r="362" spans="1:85" ht="15" customHeight="1" x14ac:dyDescent="0.25">
      <c r="A362">
        <v>54670</v>
      </c>
      <c r="B362" t="s">
        <v>1577</v>
      </c>
      <c r="C362" t="s">
        <v>1578</v>
      </c>
      <c r="D362">
        <v>31704</v>
      </c>
      <c r="E362" t="s">
        <v>127</v>
      </c>
      <c r="F362" t="s">
        <v>3</v>
      </c>
      <c r="G362" t="s">
        <v>4</v>
      </c>
      <c r="I362" s="1"/>
      <c r="J362" s="1">
        <v>44926</v>
      </c>
      <c r="K362" s="1">
        <v>44941</v>
      </c>
      <c r="L362" s="1">
        <v>44941</v>
      </c>
      <c r="M362" s="2">
        <v>-13458333.300000001</v>
      </c>
      <c r="N362" s="39">
        <f t="shared" si="246"/>
        <v>44926</v>
      </c>
      <c r="O362">
        <v>0</v>
      </c>
      <c r="P362" t="s">
        <v>109</v>
      </c>
      <c r="Q362" s="4"/>
      <c r="R362" s="1">
        <v>44941</v>
      </c>
      <c r="S362" s="1">
        <v>44926</v>
      </c>
      <c r="T362" s="1">
        <v>44941</v>
      </c>
      <c r="U362" s="1">
        <v>44941</v>
      </c>
      <c r="V362" s="5">
        <f t="shared" si="247"/>
        <v>4.1095890410958902E-2</v>
      </c>
      <c r="W362">
        <f t="shared" si="248"/>
        <v>15</v>
      </c>
      <c r="X362" s="6">
        <v>0</v>
      </c>
      <c r="Y362" s="6">
        <v>0</v>
      </c>
      <c r="Z362" s="6">
        <v>0</v>
      </c>
      <c r="AA362" s="6">
        <v>0</v>
      </c>
      <c r="AB362">
        <v>0</v>
      </c>
      <c r="AC362">
        <v>0</v>
      </c>
      <c r="AD362" s="7">
        <v>-13458333.300000001</v>
      </c>
      <c r="AE362" s="13">
        <v>0</v>
      </c>
      <c r="AF362" s="8">
        <v>0</v>
      </c>
      <c r="AG362" s="6">
        <v>0</v>
      </c>
      <c r="AH362" s="6">
        <v>0</v>
      </c>
      <c r="AI362" s="9">
        <v>0</v>
      </c>
      <c r="AJ362" t="s">
        <v>6</v>
      </c>
      <c r="AO362" s="9">
        <f t="shared" si="286"/>
        <v>0</v>
      </c>
      <c r="AP362" s="2">
        <f t="shared" si="249"/>
        <v>0</v>
      </c>
      <c r="AQ362" s="9">
        <f t="shared" si="287"/>
        <v>0</v>
      </c>
      <c r="AR362" s="31">
        <v>45076</v>
      </c>
      <c r="AS362" s="32">
        <v>3.4740000000000002</v>
      </c>
      <c r="AW362" s="10"/>
      <c r="BX362" s="1"/>
      <c r="CF362" s="11"/>
      <c r="CG362" s="11"/>
    </row>
    <row r="363" spans="1:85" ht="15" customHeight="1" x14ac:dyDescent="0.25">
      <c r="A363">
        <v>54671</v>
      </c>
      <c r="B363" t="s">
        <v>1579</v>
      </c>
      <c r="C363" t="s">
        <v>1580</v>
      </c>
      <c r="D363">
        <v>31705</v>
      </c>
      <c r="E363" t="s">
        <v>127</v>
      </c>
      <c r="F363" t="s">
        <v>3</v>
      </c>
      <c r="G363" t="s">
        <v>4</v>
      </c>
      <c r="I363" s="1"/>
      <c r="J363" s="1">
        <v>44926</v>
      </c>
      <c r="K363" s="1">
        <v>44941</v>
      </c>
      <c r="L363" s="1">
        <v>44941</v>
      </c>
      <c r="M363" s="2">
        <v>-12512500</v>
      </c>
      <c r="N363" s="39">
        <f t="shared" si="246"/>
        <v>44926</v>
      </c>
      <c r="O363">
        <v>0</v>
      </c>
      <c r="P363" t="s">
        <v>109</v>
      </c>
      <c r="Q363" s="4"/>
      <c r="R363" s="1">
        <v>44941</v>
      </c>
      <c r="S363" s="1">
        <v>44926</v>
      </c>
      <c r="T363" s="1">
        <v>44941</v>
      </c>
      <c r="U363" s="1">
        <v>44941</v>
      </c>
      <c r="V363" s="5">
        <f t="shared" si="247"/>
        <v>4.1095890410958902E-2</v>
      </c>
      <c r="W363">
        <f t="shared" si="248"/>
        <v>15</v>
      </c>
      <c r="X363" s="6">
        <v>0</v>
      </c>
      <c r="Y363" s="6">
        <v>0</v>
      </c>
      <c r="Z363" s="6">
        <v>0</v>
      </c>
      <c r="AA363" s="6">
        <v>0</v>
      </c>
      <c r="AB363">
        <v>0</v>
      </c>
      <c r="AC363">
        <v>0</v>
      </c>
      <c r="AD363" s="7">
        <v>-12512500</v>
      </c>
      <c r="AE363" s="13">
        <v>0</v>
      </c>
      <c r="AF363" s="8">
        <v>0</v>
      </c>
      <c r="AG363" s="6">
        <v>0</v>
      </c>
      <c r="AH363" s="6">
        <v>0</v>
      </c>
      <c r="AI363" s="9">
        <v>0</v>
      </c>
      <c r="AJ363" t="s">
        <v>6</v>
      </c>
      <c r="AO363" s="9">
        <f t="shared" si="286"/>
        <v>0</v>
      </c>
      <c r="AP363" s="2">
        <f t="shared" si="249"/>
        <v>0</v>
      </c>
      <c r="AQ363" s="9">
        <f t="shared" si="287"/>
        <v>0</v>
      </c>
      <c r="AR363" s="31">
        <v>45077</v>
      </c>
      <c r="AS363" s="32">
        <v>3.4630000000000001</v>
      </c>
      <c r="AW363" s="10"/>
      <c r="BX363" s="1"/>
      <c r="CF363" s="11"/>
      <c r="CG363" s="11"/>
    </row>
    <row r="364" spans="1:85" ht="15" customHeight="1" x14ac:dyDescent="0.25">
      <c r="A364">
        <v>54672</v>
      </c>
      <c r="B364" t="s">
        <v>1581</v>
      </c>
      <c r="C364" t="s">
        <v>1582</v>
      </c>
      <c r="D364">
        <v>31706</v>
      </c>
      <c r="E364" t="s">
        <v>127</v>
      </c>
      <c r="F364" t="s">
        <v>3</v>
      </c>
      <c r="G364" t="s">
        <v>4</v>
      </c>
      <c r="I364" s="1"/>
      <c r="J364" s="1">
        <v>44926</v>
      </c>
      <c r="K364" s="1">
        <v>44941</v>
      </c>
      <c r="L364" s="1">
        <v>44941</v>
      </c>
      <c r="M364" s="2">
        <v>-6027610</v>
      </c>
      <c r="N364" s="39">
        <f t="shared" si="246"/>
        <v>44926</v>
      </c>
      <c r="O364">
        <v>0</v>
      </c>
      <c r="P364" t="s">
        <v>109</v>
      </c>
      <c r="Q364" s="4"/>
      <c r="R364" s="1">
        <v>44941</v>
      </c>
      <c r="S364" s="1">
        <v>44926</v>
      </c>
      <c r="T364" s="1">
        <v>44941</v>
      </c>
      <c r="U364" s="1">
        <v>44941</v>
      </c>
      <c r="V364" s="5">
        <f t="shared" si="247"/>
        <v>4.1095890410958902E-2</v>
      </c>
      <c r="W364">
        <f t="shared" si="248"/>
        <v>15</v>
      </c>
      <c r="X364" s="6">
        <v>0</v>
      </c>
      <c r="Y364" s="6">
        <v>0</v>
      </c>
      <c r="Z364" s="6">
        <v>0</v>
      </c>
      <c r="AA364" s="6">
        <v>0</v>
      </c>
      <c r="AB364">
        <v>0</v>
      </c>
      <c r="AC364">
        <v>0</v>
      </c>
      <c r="AD364" s="7">
        <v>-6027610</v>
      </c>
      <c r="AE364" s="13">
        <v>0</v>
      </c>
      <c r="AF364" s="8">
        <v>0</v>
      </c>
      <c r="AG364" s="6">
        <v>0</v>
      </c>
      <c r="AH364" s="6">
        <v>0</v>
      </c>
      <c r="AI364" s="9">
        <v>0</v>
      </c>
      <c r="AJ364" t="s">
        <v>6</v>
      </c>
      <c r="AO364" s="9">
        <f t="shared" si="286"/>
        <v>0</v>
      </c>
      <c r="AP364" s="2">
        <f t="shared" si="249"/>
        <v>0</v>
      </c>
      <c r="AQ364" s="9">
        <f t="shared" si="287"/>
        <v>0</v>
      </c>
      <c r="AR364" s="31">
        <v>45078</v>
      </c>
      <c r="AS364" s="32">
        <v>3.4620000000000002</v>
      </c>
      <c r="AW364" s="10"/>
      <c r="BX364" s="1"/>
      <c r="CF364" s="11"/>
      <c r="CG364" s="11"/>
    </row>
    <row r="365" spans="1:85" ht="15" customHeight="1" x14ac:dyDescent="0.25">
      <c r="A365">
        <v>54673</v>
      </c>
      <c r="B365" t="s">
        <v>1583</v>
      </c>
      <c r="C365" t="s">
        <v>1584</v>
      </c>
      <c r="D365">
        <v>31707</v>
      </c>
      <c r="E365" t="s">
        <v>127</v>
      </c>
      <c r="F365" t="s">
        <v>3</v>
      </c>
      <c r="G365" t="s">
        <v>4</v>
      </c>
      <c r="I365" s="1"/>
      <c r="J365" s="1">
        <v>44926</v>
      </c>
      <c r="K365" s="1">
        <v>44941</v>
      </c>
      <c r="L365" s="1">
        <v>44941</v>
      </c>
      <c r="M365" s="2">
        <v>-11851852</v>
      </c>
      <c r="N365" s="39">
        <f t="shared" si="246"/>
        <v>44926</v>
      </c>
      <c r="O365">
        <v>0</v>
      </c>
      <c r="P365" t="s">
        <v>109</v>
      </c>
      <c r="Q365" s="4"/>
      <c r="R365" s="1">
        <v>44941</v>
      </c>
      <c r="S365" s="1">
        <v>44926</v>
      </c>
      <c r="T365" s="1">
        <v>44941</v>
      </c>
      <c r="U365" s="1">
        <v>44941</v>
      </c>
      <c r="V365" s="5">
        <f t="shared" si="247"/>
        <v>4.1095890410958902E-2</v>
      </c>
      <c r="W365">
        <f t="shared" si="248"/>
        <v>15</v>
      </c>
      <c r="X365" s="6">
        <v>0</v>
      </c>
      <c r="Y365" s="6">
        <v>0</v>
      </c>
      <c r="Z365" s="6">
        <v>0</v>
      </c>
      <c r="AA365" s="6">
        <v>0</v>
      </c>
      <c r="AB365">
        <v>0</v>
      </c>
      <c r="AC365">
        <v>0</v>
      </c>
      <c r="AD365" s="7">
        <v>-11851852</v>
      </c>
      <c r="AE365" s="13">
        <v>0</v>
      </c>
      <c r="AF365" s="8">
        <v>0</v>
      </c>
      <c r="AG365" s="6">
        <v>0</v>
      </c>
      <c r="AH365" s="6">
        <v>0</v>
      </c>
      <c r="AI365" s="9">
        <v>0</v>
      </c>
      <c r="AJ365" t="s">
        <v>6</v>
      </c>
      <c r="AO365" s="9">
        <f t="shared" si="286"/>
        <v>0</v>
      </c>
      <c r="AP365" s="2">
        <f t="shared" si="249"/>
        <v>0</v>
      </c>
      <c r="AQ365" s="9">
        <f t="shared" si="287"/>
        <v>0</v>
      </c>
      <c r="AR365" s="31">
        <v>45079</v>
      </c>
      <c r="AS365" s="32">
        <v>3.49</v>
      </c>
      <c r="AW365" s="10"/>
      <c r="BX365" s="1"/>
      <c r="CF365" s="11"/>
      <c r="CG365" s="11"/>
    </row>
    <row r="366" spans="1:85" ht="15" customHeight="1" x14ac:dyDescent="0.25">
      <c r="A366">
        <v>54674</v>
      </c>
      <c r="B366" t="s">
        <v>1585</v>
      </c>
      <c r="C366" t="s">
        <v>1586</v>
      </c>
      <c r="D366">
        <v>31708</v>
      </c>
      <c r="E366" t="s">
        <v>127</v>
      </c>
      <c r="F366" t="s">
        <v>3</v>
      </c>
      <c r="G366" t="s">
        <v>4</v>
      </c>
      <c r="I366" s="1"/>
      <c r="J366" s="1">
        <v>44926</v>
      </c>
      <c r="K366" s="1">
        <v>44941</v>
      </c>
      <c r="L366" s="1">
        <v>44941</v>
      </c>
      <c r="M366" s="2">
        <v>-8220937.5</v>
      </c>
      <c r="N366" s="39">
        <f t="shared" si="246"/>
        <v>44926</v>
      </c>
      <c r="O366">
        <v>0</v>
      </c>
      <c r="P366" t="s">
        <v>109</v>
      </c>
      <c r="Q366" s="4"/>
      <c r="R366" s="1">
        <v>44941</v>
      </c>
      <c r="S366" s="1">
        <v>44926</v>
      </c>
      <c r="T366" s="1">
        <v>44941</v>
      </c>
      <c r="U366" s="1">
        <v>44941</v>
      </c>
      <c r="V366" s="5">
        <f t="shared" si="247"/>
        <v>4.1095890410958902E-2</v>
      </c>
      <c r="W366">
        <f t="shared" si="248"/>
        <v>15</v>
      </c>
      <c r="X366" s="6">
        <v>0</v>
      </c>
      <c r="Y366" s="6">
        <v>0</v>
      </c>
      <c r="Z366" s="6">
        <v>0</v>
      </c>
      <c r="AA366" s="6">
        <v>0</v>
      </c>
      <c r="AB366">
        <v>0</v>
      </c>
      <c r="AC366">
        <v>0</v>
      </c>
      <c r="AD366" s="7">
        <v>-8220937.5</v>
      </c>
      <c r="AE366" s="13">
        <v>0</v>
      </c>
      <c r="AF366" s="8">
        <v>0</v>
      </c>
      <c r="AG366" s="6">
        <v>0</v>
      </c>
      <c r="AH366" s="6">
        <v>0</v>
      </c>
      <c r="AI366" s="9">
        <v>0</v>
      </c>
      <c r="AJ366" t="s">
        <v>6</v>
      </c>
      <c r="AO366" s="9">
        <f t="shared" si="286"/>
        <v>0</v>
      </c>
      <c r="AP366" s="2">
        <f t="shared" si="249"/>
        <v>0</v>
      </c>
      <c r="AQ366" s="9">
        <f t="shared" si="287"/>
        <v>0</v>
      </c>
      <c r="AR366" s="31">
        <v>45082</v>
      </c>
      <c r="AS366" s="32">
        <v>3.4929999999999999</v>
      </c>
      <c r="AW366" s="10"/>
      <c r="BX366" s="1"/>
      <c r="CF366" s="11"/>
      <c r="CG366" s="11"/>
    </row>
    <row r="367" spans="1:85" ht="15" customHeight="1" x14ac:dyDescent="0.25">
      <c r="A367">
        <v>54675</v>
      </c>
      <c r="B367" t="s">
        <v>1587</v>
      </c>
      <c r="C367" t="s">
        <v>1588</v>
      </c>
      <c r="D367">
        <v>31709</v>
      </c>
      <c r="E367" t="s">
        <v>127</v>
      </c>
      <c r="F367" t="s">
        <v>3</v>
      </c>
      <c r="G367" t="s">
        <v>4</v>
      </c>
      <c r="I367" s="1"/>
      <c r="J367" s="1">
        <v>44926</v>
      </c>
      <c r="K367" s="1">
        <v>44941</v>
      </c>
      <c r="L367" s="1">
        <v>44941</v>
      </c>
      <c r="M367" s="2">
        <v>-2467532.4700000002</v>
      </c>
      <c r="N367" s="39">
        <f t="shared" si="246"/>
        <v>44926</v>
      </c>
      <c r="O367">
        <v>0</v>
      </c>
      <c r="P367" t="s">
        <v>109</v>
      </c>
      <c r="Q367" s="4"/>
      <c r="R367" s="1">
        <v>44941</v>
      </c>
      <c r="S367" s="1">
        <v>44926</v>
      </c>
      <c r="T367" s="1">
        <v>44941</v>
      </c>
      <c r="U367" s="1">
        <v>44941</v>
      </c>
      <c r="V367" s="5">
        <f t="shared" si="247"/>
        <v>4.1095890410958902E-2</v>
      </c>
      <c r="W367">
        <f t="shared" si="248"/>
        <v>15</v>
      </c>
      <c r="X367" s="6">
        <v>0</v>
      </c>
      <c r="Y367" s="6">
        <v>0</v>
      </c>
      <c r="Z367" s="6">
        <v>0</v>
      </c>
      <c r="AA367" s="6">
        <v>0</v>
      </c>
      <c r="AB367">
        <v>0</v>
      </c>
      <c r="AC367">
        <v>0</v>
      </c>
      <c r="AD367" s="7">
        <v>-2467532.4700000002</v>
      </c>
      <c r="AE367" s="13">
        <v>0</v>
      </c>
      <c r="AF367" s="8">
        <v>0</v>
      </c>
      <c r="AG367" s="6">
        <v>0</v>
      </c>
      <c r="AH367" s="6">
        <v>0</v>
      </c>
      <c r="AI367" s="9">
        <v>0</v>
      </c>
      <c r="AJ367" t="s">
        <v>6</v>
      </c>
      <c r="AO367" s="9">
        <f t="shared" si="286"/>
        <v>0</v>
      </c>
      <c r="AP367" s="2">
        <f t="shared" si="249"/>
        <v>0</v>
      </c>
      <c r="AQ367" s="9">
        <f t="shared" si="287"/>
        <v>0</v>
      </c>
      <c r="AR367" s="31">
        <v>45083</v>
      </c>
      <c r="AS367" s="32">
        <v>3.476</v>
      </c>
      <c r="AW367" s="10"/>
      <c r="BX367" s="1"/>
      <c r="CF367" s="11"/>
      <c r="CG367" s="11"/>
    </row>
    <row r="368" spans="1:85" ht="15" customHeight="1" x14ac:dyDescent="0.25">
      <c r="A368">
        <v>54615</v>
      </c>
      <c r="B368" t="s">
        <v>1136</v>
      </c>
      <c r="C368" t="s">
        <v>1137</v>
      </c>
      <c r="D368">
        <v>31720</v>
      </c>
      <c r="E368" t="s">
        <v>127</v>
      </c>
      <c r="F368" t="s">
        <v>3</v>
      </c>
      <c r="G368" t="s">
        <v>4</v>
      </c>
      <c r="I368" s="1"/>
      <c r="J368" s="1">
        <v>44926</v>
      </c>
      <c r="K368" s="1">
        <v>44957</v>
      </c>
      <c r="L368" s="1">
        <v>44957</v>
      </c>
      <c r="M368" s="2">
        <v>252971</v>
      </c>
      <c r="N368" s="39">
        <f t="shared" si="246"/>
        <v>44926</v>
      </c>
      <c r="O368">
        <v>0</v>
      </c>
      <c r="P368" t="s">
        <v>109</v>
      </c>
      <c r="Q368" s="4"/>
      <c r="R368" s="1">
        <v>44957</v>
      </c>
      <c r="S368" s="1">
        <v>44926</v>
      </c>
      <c r="T368" s="1">
        <v>44957</v>
      </c>
      <c r="U368" s="1">
        <v>44957</v>
      </c>
      <c r="V368" s="5">
        <f t="shared" si="247"/>
        <v>8.4931506849315067E-2</v>
      </c>
      <c r="W368">
        <f t="shared" si="248"/>
        <v>31</v>
      </c>
      <c r="X368" s="6">
        <v>0</v>
      </c>
      <c r="Y368" s="6">
        <v>0</v>
      </c>
      <c r="Z368" s="6">
        <v>0</v>
      </c>
      <c r="AA368" s="6">
        <v>0</v>
      </c>
      <c r="AB368">
        <v>0</v>
      </c>
      <c r="AC368">
        <v>0</v>
      </c>
      <c r="AD368" s="7">
        <v>252971</v>
      </c>
      <c r="AE368" s="13">
        <v>0</v>
      </c>
      <c r="AF368" s="8">
        <v>0</v>
      </c>
      <c r="AG368" s="6">
        <v>0</v>
      </c>
      <c r="AH368" s="6">
        <v>0</v>
      </c>
      <c r="AI368" s="9">
        <v>0</v>
      </c>
      <c r="AJ368" t="s">
        <v>6</v>
      </c>
      <c r="AO368" s="9">
        <f t="shared" si="286"/>
        <v>0</v>
      </c>
      <c r="AP368" s="2">
        <f t="shared" si="249"/>
        <v>0</v>
      </c>
      <c r="AQ368" s="9">
        <f t="shared" si="287"/>
        <v>0</v>
      </c>
      <c r="AR368" s="31">
        <v>45084</v>
      </c>
      <c r="AS368" s="32">
        <v>3.4590000000000001</v>
      </c>
      <c r="AW368" s="10"/>
      <c r="BX368" s="1"/>
      <c r="CF368" s="11"/>
      <c r="CG368" s="11"/>
    </row>
    <row r="369" spans="1:85" ht="15" customHeight="1" x14ac:dyDescent="0.25">
      <c r="A369">
        <v>54209</v>
      </c>
      <c r="B369" t="s">
        <v>1138</v>
      </c>
      <c r="C369" t="s">
        <v>1139</v>
      </c>
      <c r="D369">
        <v>31734</v>
      </c>
      <c r="E369" t="s">
        <v>127</v>
      </c>
      <c r="F369" t="s">
        <v>3</v>
      </c>
      <c r="G369" t="s">
        <v>4</v>
      </c>
      <c r="I369" s="1"/>
      <c r="J369" s="1">
        <v>44651</v>
      </c>
      <c r="K369" s="1">
        <v>45016</v>
      </c>
      <c r="L369" s="1">
        <v>45016</v>
      </c>
      <c r="M369" s="2">
        <v>-949335.45</v>
      </c>
      <c r="N369" s="39">
        <f t="shared" si="246"/>
        <v>44926</v>
      </c>
      <c r="O369">
        <v>0</v>
      </c>
      <c r="P369" t="s">
        <v>109</v>
      </c>
      <c r="Q369" s="4"/>
      <c r="R369" s="1">
        <v>45016</v>
      </c>
      <c r="S369" s="1">
        <v>44651</v>
      </c>
      <c r="T369" s="1">
        <v>45016</v>
      </c>
      <c r="U369" s="1">
        <v>45016</v>
      </c>
      <c r="V369" s="5">
        <f t="shared" si="247"/>
        <v>0.24657534246575341</v>
      </c>
      <c r="W369">
        <f t="shared" si="248"/>
        <v>90</v>
      </c>
      <c r="X369" s="6">
        <v>0</v>
      </c>
      <c r="Y369" s="6">
        <v>0</v>
      </c>
      <c r="Z369" s="6">
        <v>0</v>
      </c>
      <c r="AA369" s="6">
        <v>0</v>
      </c>
      <c r="AB369">
        <v>0</v>
      </c>
      <c r="AC369">
        <v>0</v>
      </c>
      <c r="AD369" s="7">
        <v>-949335.45</v>
      </c>
      <c r="AE369" s="13">
        <v>0</v>
      </c>
      <c r="AF369" s="8">
        <v>0</v>
      </c>
      <c r="AG369" s="6">
        <v>0</v>
      </c>
      <c r="AH369" s="6">
        <v>0</v>
      </c>
      <c r="AI369" s="9">
        <v>0</v>
      </c>
      <c r="AJ369" t="s">
        <v>6</v>
      </c>
      <c r="AO369" s="9">
        <f t="shared" si="286"/>
        <v>0</v>
      </c>
      <c r="AP369" s="2">
        <f t="shared" si="249"/>
        <v>0</v>
      </c>
      <c r="AQ369" s="9">
        <f t="shared" si="287"/>
        <v>0</v>
      </c>
      <c r="AR369" s="31">
        <v>45085</v>
      </c>
      <c r="AS369" s="32">
        <v>3.4860000000000002</v>
      </c>
      <c r="AW369" s="10"/>
      <c r="BX369" s="1"/>
      <c r="CF369" s="11"/>
      <c r="CG369" s="11"/>
    </row>
    <row r="370" spans="1:85" ht="15" customHeight="1" x14ac:dyDescent="0.25">
      <c r="A370">
        <v>54231</v>
      </c>
      <c r="B370" t="s">
        <v>1140</v>
      </c>
      <c r="C370" t="s">
        <v>1141</v>
      </c>
      <c r="D370">
        <v>31739</v>
      </c>
      <c r="E370" t="s">
        <v>127</v>
      </c>
      <c r="F370" t="s">
        <v>3</v>
      </c>
      <c r="G370" t="s">
        <v>4</v>
      </c>
      <c r="I370" s="1"/>
      <c r="J370" s="1">
        <v>44925</v>
      </c>
      <c r="K370" s="1">
        <v>45015</v>
      </c>
      <c r="L370" s="1">
        <v>45015</v>
      </c>
      <c r="M370" s="2">
        <v>-41133596</v>
      </c>
      <c r="N370" s="39">
        <f t="shared" si="246"/>
        <v>44926</v>
      </c>
      <c r="O370">
        <v>0</v>
      </c>
      <c r="P370" t="s">
        <v>109</v>
      </c>
      <c r="Q370" s="4"/>
      <c r="R370" s="1">
        <v>45015</v>
      </c>
      <c r="S370" s="1">
        <v>44925</v>
      </c>
      <c r="T370" s="1">
        <v>45015</v>
      </c>
      <c r="U370" s="1">
        <v>45015</v>
      </c>
      <c r="V370" s="5">
        <f t="shared" si="247"/>
        <v>0.24383561643835616</v>
      </c>
      <c r="W370">
        <f t="shared" si="248"/>
        <v>89</v>
      </c>
      <c r="X370" s="6">
        <v>0</v>
      </c>
      <c r="Y370" s="6">
        <v>0</v>
      </c>
      <c r="Z370" s="6">
        <v>0</v>
      </c>
      <c r="AA370" s="6">
        <v>0</v>
      </c>
      <c r="AB370">
        <v>0</v>
      </c>
      <c r="AC370">
        <v>0</v>
      </c>
      <c r="AD370" s="7">
        <v>-41133596</v>
      </c>
      <c r="AE370" s="13">
        <v>0</v>
      </c>
      <c r="AF370" s="8">
        <v>0</v>
      </c>
      <c r="AG370" s="6">
        <v>0</v>
      </c>
      <c r="AH370" s="6">
        <v>0</v>
      </c>
      <c r="AI370" s="9">
        <v>0</v>
      </c>
      <c r="AJ370" t="s">
        <v>6</v>
      </c>
      <c r="AO370" s="9">
        <f t="shared" si="286"/>
        <v>0</v>
      </c>
      <c r="AP370" s="2">
        <f t="shared" si="249"/>
        <v>0</v>
      </c>
      <c r="AQ370" s="9">
        <f t="shared" si="287"/>
        <v>0</v>
      </c>
      <c r="AR370" s="31">
        <v>45086</v>
      </c>
      <c r="AS370" s="32">
        <v>3.4689999999999999</v>
      </c>
      <c r="AW370" s="10"/>
      <c r="BX370" s="1"/>
      <c r="CF370" s="11"/>
      <c r="CG370" s="11"/>
    </row>
    <row r="371" spans="1:85" ht="15" customHeight="1" x14ac:dyDescent="0.25">
      <c r="A371">
        <v>54253</v>
      </c>
      <c r="B371" t="s">
        <v>1142</v>
      </c>
      <c r="C371" t="s">
        <v>1143</v>
      </c>
      <c r="D371">
        <v>31743</v>
      </c>
      <c r="E371" t="s">
        <v>127</v>
      </c>
      <c r="F371" t="s">
        <v>3</v>
      </c>
      <c r="G371" t="s">
        <v>4</v>
      </c>
      <c r="I371" s="1"/>
      <c r="J371" s="1">
        <v>44925</v>
      </c>
      <c r="K371" s="1">
        <v>45107</v>
      </c>
      <c r="L371" s="1">
        <v>45107</v>
      </c>
      <c r="M371" s="2">
        <v>-1050493.1499999999</v>
      </c>
      <c r="N371" s="39">
        <f t="shared" si="246"/>
        <v>44926</v>
      </c>
      <c r="O371">
        <v>0</v>
      </c>
      <c r="P371" t="s">
        <v>109</v>
      </c>
      <c r="Q371" s="4"/>
      <c r="R371" s="1">
        <v>45107</v>
      </c>
      <c r="S371" s="1">
        <v>44925</v>
      </c>
      <c r="T371" s="1">
        <v>45107</v>
      </c>
      <c r="U371" s="1">
        <v>45107</v>
      </c>
      <c r="V371" s="5">
        <f t="shared" si="247"/>
        <v>0.49589041095890413</v>
      </c>
      <c r="W371">
        <f t="shared" si="248"/>
        <v>181</v>
      </c>
      <c r="X371" s="6">
        <v>0</v>
      </c>
      <c r="Y371" s="6">
        <v>0</v>
      </c>
      <c r="Z371" s="6">
        <v>0</v>
      </c>
      <c r="AA371" s="6">
        <v>0</v>
      </c>
      <c r="AB371">
        <v>0</v>
      </c>
      <c r="AC371">
        <v>0</v>
      </c>
      <c r="AD371" s="7">
        <v>-1050493.1499999999</v>
      </c>
      <c r="AE371" s="13">
        <v>0</v>
      </c>
      <c r="AF371" s="8">
        <v>0</v>
      </c>
      <c r="AG371" s="6">
        <v>0</v>
      </c>
      <c r="AH371" s="6">
        <v>0</v>
      </c>
      <c r="AI371" s="9">
        <v>0</v>
      </c>
      <c r="AJ371" t="s">
        <v>6</v>
      </c>
      <c r="AO371" s="9">
        <f t="shared" si="286"/>
        <v>0</v>
      </c>
      <c r="AP371" s="2">
        <f t="shared" si="249"/>
        <v>0</v>
      </c>
      <c r="AQ371" s="9">
        <f t="shared" si="287"/>
        <v>0</v>
      </c>
      <c r="AR371" s="31">
        <v>45089</v>
      </c>
      <c r="AS371" s="32">
        <v>3.4780000000000002</v>
      </c>
      <c r="AW371" s="10"/>
      <c r="BX371" s="1"/>
      <c r="CF371" s="11"/>
      <c r="CG371" s="11"/>
    </row>
    <row r="372" spans="1:85" ht="15" customHeight="1" x14ac:dyDescent="0.25">
      <c r="A372">
        <v>54265</v>
      </c>
      <c r="B372" t="s">
        <v>1144</v>
      </c>
      <c r="C372" t="s">
        <v>1145</v>
      </c>
      <c r="D372">
        <v>31744</v>
      </c>
      <c r="E372" t="s">
        <v>127</v>
      </c>
      <c r="F372" t="s">
        <v>3</v>
      </c>
      <c r="G372" t="s">
        <v>4</v>
      </c>
      <c r="I372" s="1"/>
      <c r="J372" s="1">
        <v>44926</v>
      </c>
      <c r="K372" s="1">
        <v>45016</v>
      </c>
      <c r="L372" s="1">
        <v>45016</v>
      </c>
      <c r="M372" s="2">
        <v>-1540273.06</v>
      </c>
      <c r="N372" s="39">
        <f t="shared" si="246"/>
        <v>44926</v>
      </c>
      <c r="O372">
        <v>0</v>
      </c>
      <c r="P372" t="s">
        <v>109</v>
      </c>
      <c r="Q372" s="4"/>
      <c r="R372" s="1">
        <v>45016</v>
      </c>
      <c r="S372" s="1">
        <v>44926</v>
      </c>
      <c r="T372" s="1">
        <v>45016</v>
      </c>
      <c r="U372" s="1">
        <v>45016</v>
      </c>
      <c r="V372" s="5">
        <f t="shared" si="247"/>
        <v>0.24657534246575341</v>
      </c>
      <c r="W372">
        <f t="shared" si="248"/>
        <v>90</v>
      </c>
      <c r="X372" s="6">
        <v>0</v>
      </c>
      <c r="Y372" s="6">
        <v>0</v>
      </c>
      <c r="Z372" s="6">
        <v>0</v>
      </c>
      <c r="AA372" s="6">
        <v>0</v>
      </c>
      <c r="AB372">
        <v>0</v>
      </c>
      <c r="AC372">
        <v>0</v>
      </c>
      <c r="AD372" s="7">
        <v>-1540273.06</v>
      </c>
      <c r="AE372" s="13">
        <v>0</v>
      </c>
      <c r="AF372" s="8">
        <v>0</v>
      </c>
      <c r="AG372" s="6">
        <v>0</v>
      </c>
      <c r="AH372" s="6">
        <v>0</v>
      </c>
      <c r="AI372" s="9">
        <v>0</v>
      </c>
      <c r="AJ372" t="s">
        <v>6</v>
      </c>
      <c r="AO372" s="9">
        <f t="shared" si="286"/>
        <v>0</v>
      </c>
      <c r="AP372" s="2">
        <f t="shared" si="249"/>
        <v>0</v>
      </c>
      <c r="AQ372" s="9">
        <f t="shared" si="287"/>
        <v>0</v>
      </c>
      <c r="AR372" s="31">
        <v>45090</v>
      </c>
      <c r="AS372" s="32">
        <v>3.5259999999999998</v>
      </c>
      <c r="AW372" s="10"/>
      <c r="BX372" s="1"/>
      <c r="CF372" s="11"/>
      <c r="CG372" s="11"/>
    </row>
    <row r="373" spans="1:85" ht="15" customHeight="1" x14ac:dyDescent="0.25">
      <c r="A373">
        <v>54344</v>
      </c>
      <c r="B373" t="s">
        <v>1589</v>
      </c>
      <c r="C373" t="s">
        <v>1590</v>
      </c>
      <c r="D373">
        <v>31746</v>
      </c>
      <c r="E373" t="s">
        <v>127</v>
      </c>
      <c r="F373" t="s">
        <v>3</v>
      </c>
      <c r="G373" t="s">
        <v>4</v>
      </c>
      <c r="I373" s="1"/>
      <c r="J373" s="1">
        <v>44890</v>
      </c>
      <c r="K373" s="1">
        <v>44927</v>
      </c>
      <c r="L373" s="1">
        <v>44927</v>
      </c>
      <c r="M373" s="2">
        <v>-1150000</v>
      </c>
      <c r="N373" s="39">
        <f t="shared" si="246"/>
        <v>44926</v>
      </c>
      <c r="O373">
        <v>0</v>
      </c>
      <c r="P373" t="s">
        <v>109</v>
      </c>
      <c r="Q373" s="4"/>
      <c r="R373" s="1">
        <v>44927</v>
      </c>
      <c r="S373" s="1">
        <v>44890</v>
      </c>
      <c r="T373" s="1">
        <v>44927</v>
      </c>
      <c r="U373" s="1">
        <v>44927</v>
      </c>
      <c r="V373" s="5">
        <f t="shared" si="247"/>
        <v>2.7397260273972603E-3</v>
      </c>
      <c r="W373">
        <f t="shared" si="248"/>
        <v>1</v>
      </c>
      <c r="X373" s="6">
        <v>0</v>
      </c>
      <c r="Y373" s="6">
        <v>0</v>
      </c>
      <c r="Z373" s="6">
        <v>0</v>
      </c>
      <c r="AA373" s="6">
        <v>0</v>
      </c>
      <c r="AB373">
        <v>0</v>
      </c>
      <c r="AC373">
        <v>0</v>
      </c>
      <c r="AD373" s="7">
        <v>-1150000</v>
      </c>
      <c r="AE373" s="13">
        <v>0</v>
      </c>
      <c r="AF373" s="8">
        <v>0</v>
      </c>
      <c r="AG373" s="6">
        <v>0</v>
      </c>
      <c r="AH373" s="6">
        <v>0</v>
      </c>
      <c r="AI373" s="9">
        <v>0</v>
      </c>
      <c r="AJ373" t="s">
        <v>6</v>
      </c>
      <c r="AO373" s="9">
        <f t="shared" si="286"/>
        <v>0</v>
      </c>
      <c r="AP373" s="2">
        <f t="shared" si="249"/>
        <v>0</v>
      </c>
      <c r="AQ373" s="9">
        <f t="shared" si="287"/>
        <v>0</v>
      </c>
      <c r="AR373" s="31">
        <v>45091</v>
      </c>
      <c r="AS373" s="32">
        <v>3.5219999999999998</v>
      </c>
      <c r="AW373" s="10"/>
      <c r="BX373" s="1"/>
      <c r="CF373" s="11"/>
      <c r="CG373" s="11"/>
    </row>
    <row r="374" spans="1:85" ht="15" customHeight="1" x14ac:dyDescent="0.25">
      <c r="A374">
        <v>54421</v>
      </c>
      <c r="B374" t="s">
        <v>1591</v>
      </c>
      <c r="C374" t="s">
        <v>1592</v>
      </c>
      <c r="D374">
        <v>31759</v>
      </c>
      <c r="E374" t="s">
        <v>127</v>
      </c>
      <c r="F374" t="s">
        <v>3</v>
      </c>
      <c r="G374" t="s">
        <v>4</v>
      </c>
      <c r="I374" s="1"/>
      <c r="J374" s="1">
        <v>44926</v>
      </c>
      <c r="K374" s="1">
        <v>44941</v>
      </c>
      <c r="L374" s="1">
        <v>44941</v>
      </c>
      <c r="M374" s="2">
        <v>5000000</v>
      </c>
      <c r="N374" s="39">
        <f t="shared" si="246"/>
        <v>44926</v>
      </c>
      <c r="O374">
        <v>0</v>
      </c>
      <c r="P374" t="s">
        <v>109</v>
      </c>
      <c r="Q374" s="4"/>
      <c r="R374" s="1">
        <v>44941</v>
      </c>
      <c r="S374" s="1">
        <v>44926</v>
      </c>
      <c r="T374" s="1">
        <v>44941</v>
      </c>
      <c r="U374" s="1">
        <v>44941</v>
      </c>
      <c r="V374" s="5">
        <f t="shared" si="247"/>
        <v>4.1095890410958902E-2</v>
      </c>
      <c r="W374">
        <f t="shared" si="248"/>
        <v>15</v>
      </c>
      <c r="X374" s="6">
        <v>0</v>
      </c>
      <c r="Y374" s="6">
        <v>0</v>
      </c>
      <c r="Z374" s="6">
        <v>0</v>
      </c>
      <c r="AA374" s="6">
        <v>0</v>
      </c>
      <c r="AB374">
        <v>0</v>
      </c>
      <c r="AC374">
        <v>0</v>
      </c>
      <c r="AD374" s="7">
        <v>5000000</v>
      </c>
      <c r="AE374" s="13">
        <v>0</v>
      </c>
      <c r="AF374" s="8">
        <v>0</v>
      </c>
      <c r="AG374" s="6">
        <v>0</v>
      </c>
      <c r="AH374" s="6">
        <v>0</v>
      </c>
      <c r="AI374" s="9">
        <v>0</v>
      </c>
      <c r="AJ374" t="s">
        <v>6</v>
      </c>
      <c r="AO374" s="9">
        <f t="shared" si="286"/>
        <v>0</v>
      </c>
      <c r="AP374" s="2">
        <f t="shared" si="249"/>
        <v>0</v>
      </c>
      <c r="AQ374" s="9">
        <f t="shared" si="287"/>
        <v>0</v>
      </c>
      <c r="AR374" s="31">
        <v>45092</v>
      </c>
      <c r="AS374" s="32">
        <v>3.5470000000000002</v>
      </c>
      <c r="AW374" s="10"/>
      <c r="BX374" s="1"/>
      <c r="CF374" s="11"/>
      <c r="CG374" s="11"/>
    </row>
    <row r="375" spans="1:85" ht="15" customHeight="1" x14ac:dyDescent="0.25">
      <c r="A375">
        <v>54362</v>
      </c>
      <c r="B375" t="s">
        <v>1146</v>
      </c>
      <c r="C375" t="s">
        <v>1147</v>
      </c>
      <c r="D375">
        <v>31769</v>
      </c>
      <c r="E375" t="s">
        <v>127</v>
      </c>
      <c r="F375" t="s">
        <v>3</v>
      </c>
      <c r="G375" t="s">
        <v>4</v>
      </c>
      <c r="I375" s="1"/>
      <c r="J375" s="1">
        <v>44742</v>
      </c>
      <c r="K375" s="1">
        <v>45107</v>
      </c>
      <c r="L375" s="1">
        <v>45107</v>
      </c>
      <c r="M375" s="2">
        <v>-1001.6</v>
      </c>
      <c r="N375" s="39">
        <f t="shared" si="246"/>
        <v>44926</v>
      </c>
      <c r="O375">
        <v>0</v>
      </c>
      <c r="P375" t="s">
        <v>109</v>
      </c>
      <c r="Q375" s="4"/>
      <c r="R375" s="1">
        <v>45107</v>
      </c>
      <c r="S375" s="1">
        <v>44742</v>
      </c>
      <c r="T375" s="1">
        <v>45107</v>
      </c>
      <c r="U375" s="1">
        <v>45107</v>
      </c>
      <c r="V375" s="5">
        <f t="shared" si="247"/>
        <v>0.49589041095890413</v>
      </c>
      <c r="W375">
        <f t="shared" si="248"/>
        <v>181</v>
      </c>
      <c r="X375" s="6">
        <v>0</v>
      </c>
      <c r="Y375" s="6">
        <v>0</v>
      </c>
      <c r="Z375" s="6">
        <v>0</v>
      </c>
      <c r="AA375" s="6">
        <v>0</v>
      </c>
      <c r="AB375">
        <v>0</v>
      </c>
      <c r="AC375">
        <v>0</v>
      </c>
      <c r="AD375" s="7">
        <v>-1001.6</v>
      </c>
      <c r="AE375" s="13">
        <v>0</v>
      </c>
      <c r="AF375" s="8">
        <v>0</v>
      </c>
      <c r="AG375" s="6">
        <v>0</v>
      </c>
      <c r="AH375" s="6">
        <v>0</v>
      </c>
      <c r="AI375" s="9">
        <v>0</v>
      </c>
      <c r="AJ375" t="s">
        <v>6</v>
      </c>
      <c r="AO375" s="9">
        <f t="shared" si="286"/>
        <v>0</v>
      </c>
      <c r="AP375" s="2">
        <f t="shared" si="249"/>
        <v>0</v>
      </c>
      <c r="AQ375" s="9">
        <f t="shared" si="287"/>
        <v>0</v>
      </c>
      <c r="AR375" s="31">
        <v>45093</v>
      </c>
      <c r="AS375" s="32">
        <v>3.5720000000000001</v>
      </c>
      <c r="AW375" s="10"/>
      <c r="BX375" s="1"/>
      <c r="CF375" s="11"/>
      <c r="CG375" s="11"/>
    </row>
    <row r="376" spans="1:85" ht="15" customHeight="1" x14ac:dyDescent="0.25">
      <c r="A376">
        <v>54383</v>
      </c>
      <c r="B376" t="s">
        <v>1593</v>
      </c>
      <c r="C376" t="s">
        <v>1594</v>
      </c>
      <c r="D376">
        <v>31789</v>
      </c>
      <c r="E376" t="s">
        <v>127</v>
      </c>
      <c r="F376" t="s">
        <v>3</v>
      </c>
      <c r="G376" t="s">
        <v>4</v>
      </c>
      <c r="I376" s="1"/>
      <c r="J376" s="1">
        <v>44926</v>
      </c>
      <c r="K376" s="1">
        <v>44941</v>
      </c>
      <c r="L376" s="1">
        <v>44941</v>
      </c>
      <c r="M376" s="2">
        <v>-81000</v>
      </c>
      <c r="N376" s="39">
        <f t="shared" si="246"/>
        <v>44926</v>
      </c>
      <c r="O376">
        <v>0</v>
      </c>
      <c r="P376" t="s">
        <v>109</v>
      </c>
      <c r="Q376" s="4"/>
      <c r="R376" s="1">
        <v>44941</v>
      </c>
      <c r="S376" s="1">
        <v>44926</v>
      </c>
      <c r="T376" s="1">
        <v>44941</v>
      </c>
      <c r="U376" s="1">
        <v>44941</v>
      </c>
      <c r="V376" s="5">
        <f t="shared" si="247"/>
        <v>4.1095890410958902E-2</v>
      </c>
      <c r="W376">
        <f t="shared" si="248"/>
        <v>15</v>
      </c>
      <c r="X376" s="6">
        <v>0</v>
      </c>
      <c r="Y376" s="6">
        <v>0</v>
      </c>
      <c r="Z376" s="6">
        <v>0</v>
      </c>
      <c r="AA376" s="6">
        <v>0</v>
      </c>
      <c r="AB376">
        <v>0</v>
      </c>
      <c r="AC376">
        <v>0</v>
      </c>
      <c r="AD376" s="7">
        <v>-81000</v>
      </c>
      <c r="AE376" s="13">
        <v>0</v>
      </c>
      <c r="AF376" s="8">
        <v>0</v>
      </c>
      <c r="AG376" s="6">
        <v>0</v>
      </c>
      <c r="AH376" s="6">
        <v>0</v>
      </c>
      <c r="AI376" s="9">
        <v>0</v>
      </c>
      <c r="AJ376" t="s">
        <v>6</v>
      </c>
      <c r="AO376" s="9">
        <f t="shared" si="286"/>
        <v>0</v>
      </c>
      <c r="AP376" s="2">
        <f t="shared" si="249"/>
        <v>0</v>
      </c>
      <c r="AQ376" s="9">
        <f t="shared" si="287"/>
        <v>0</v>
      </c>
      <c r="AR376" s="31">
        <v>45096</v>
      </c>
      <c r="AS376" s="32">
        <v>3.5510000000000002</v>
      </c>
      <c r="AW376" s="10"/>
      <c r="BX376" s="1"/>
      <c r="CF376" s="11"/>
      <c r="CG376" s="11"/>
    </row>
    <row r="377" spans="1:85" ht="15" customHeight="1" x14ac:dyDescent="0.25">
      <c r="A377">
        <v>54408</v>
      </c>
      <c r="B377" t="s">
        <v>1148</v>
      </c>
      <c r="C377" t="s">
        <v>1149</v>
      </c>
      <c r="D377">
        <v>31790</v>
      </c>
      <c r="E377" t="s">
        <v>127</v>
      </c>
      <c r="F377" t="s">
        <v>3</v>
      </c>
      <c r="G377" t="s">
        <v>4</v>
      </c>
      <c r="I377" s="1"/>
      <c r="J377" s="1">
        <v>44926</v>
      </c>
      <c r="K377" s="1">
        <v>44957</v>
      </c>
      <c r="L377" s="1">
        <v>44957</v>
      </c>
      <c r="M377" s="2">
        <v>382575</v>
      </c>
      <c r="N377" s="39">
        <f t="shared" si="246"/>
        <v>44926</v>
      </c>
      <c r="O377">
        <v>0</v>
      </c>
      <c r="P377" t="s">
        <v>109</v>
      </c>
      <c r="Q377" s="4"/>
      <c r="R377" s="1">
        <v>44957</v>
      </c>
      <c r="S377" s="1">
        <v>44926</v>
      </c>
      <c r="T377" s="1">
        <v>44957</v>
      </c>
      <c r="U377" s="1">
        <v>44957</v>
      </c>
      <c r="V377" s="5">
        <f t="shared" si="247"/>
        <v>8.4931506849315067E-2</v>
      </c>
      <c r="W377">
        <f t="shared" si="248"/>
        <v>31</v>
      </c>
      <c r="X377" s="6">
        <v>0</v>
      </c>
      <c r="Y377" s="6">
        <v>0</v>
      </c>
      <c r="Z377" s="6">
        <v>0</v>
      </c>
      <c r="AA377" s="6">
        <v>0</v>
      </c>
      <c r="AB377">
        <v>0</v>
      </c>
      <c r="AC377">
        <v>0</v>
      </c>
      <c r="AD377" s="7">
        <v>382575</v>
      </c>
      <c r="AE377" s="13">
        <v>0</v>
      </c>
      <c r="AF377" s="8">
        <v>0</v>
      </c>
      <c r="AG377" s="6">
        <v>0</v>
      </c>
      <c r="AH377" s="6">
        <v>0</v>
      </c>
      <c r="AI377" s="9">
        <v>0</v>
      </c>
      <c r="AJ377" t="s">
        <v>6</v>
      </c>
      <c r="AO377" s="9">
        <f t="shared" si="286"/>
        <v>0</v>
      </c>
      <c r="AP377" s="2">
        <f t="shared" si="249"/>
        <v>0</v>
      </c>
      <c r="AQ377" s="9">
        <f t="shared" si="287"/>
        <v>0</v>
      </c>
      <c r="AR377" s="31">
        <v>45097</v>
      </c>
      <c r="AS377" s="32">
        <v>3.5870000000000002</v>
      </c>
      <c r="AW377" s="10"/>
      <c r="BX377" s="1"/>
      <c r="CF377" s="11"/>
      <c r="CG377" s="11"/>
    </row>
    <row r="378" spans="1:85" ht="15" customHeight="1" x14ac:dyDescent="0.25">
      <c r="A378">
        <v>54457</v>
      </c>
      <c r="B378" t="s">
        <v>1595</v>
      </c>
      <c r="C378" t="s">
        <v>1596</v>
      </c>
      <c r="D378">
        <v>31814</v>
      </c>
      <c r="E378" t="s">
        <v>127</v>
      </c>
      <c r="F378" t="s">
        <v>3</v>
      </c>
      <c r="G378" t="s">
        <v>4</v>
      </c>
      <c r="I378" s="1"/>
      <c r="J378" s="1">
        <v>44742</v>
      </c>
      <c r="K378" s="1">
        <v>44941</v>
      </c>
      <c r="L378" s="1">
        <v>44941</v>
      </c>
      <c r="M378" s="2">
        <v>-1190564.8500000001</v>
      </c>
      <c r="N378" s="39">
        <f t="shared" si="246"/>
        <v>44926</v>
      </c>
      <c r="O378">
        <v>0</v>
      </c>
      <c r="P378" t="s">
        <v>109</v>
      </c>
      <c r="Q378" s="4"/>
      <c r="R378" s="1">
        <v>44941</v>
      </c>
      <c r="S378" s="1">
        <v>44742</v>
      </c>
      <c r="T378" s="1">
        <v>44941</v>
      </c>
      <c r="U378" s="1">
        <v>44941</v>
      </c>
      <c r="V378" s="5">
        <f t="shared" si="247"/>
        <v>4.1095890410958902E-2</v>
      </c>
      <c r="W378">
        <f t="shared" si="248"/>
        <v>15</v>
      </c>
      <c r="X378" s="6">
        <v>0</v>
      </c>
      <c r="Y378" s="6">
        <v>0</v>
      </c>
      <c r="Z378" s="6">
        <v>0</v>
      </c>
      <c r="AA378" s="6">
        <v>0</v>
      </c>
      <c r="AB378">
        <v>0</v>
      </c>
      <c r="AC378">
        <v>0</v>
      </c>
      <c r="AD378" s="7">
        <v>-1190564.8500000001</v>
      </c>
      <c r="AE378" s="13">
        <v>0</v>
      </c>
      <c r="AF378" s="8">
        <v>0</v>
      </c>
      <c r="AG378" s="6">
        <v>0</v>
      </c>
      <c r="AH378" s="6">
        <v>0</v>
      </c>
      <c r="AI378" s="9">
        <v>0</v>
      </c>
      <c r="AJ378" t="s">
        <v>6</v>
      </c>
      <c r="AO378" s="9">
        <f t="shared" si="286"/>
        <v>0</v>
      </c>
      <c r="AP378" s="2">
        <f t="shared" si="249"/>
        <v>0</v>
      </c>
      <c r="AQ378" s="9">
        <f t="shared" si="287"/>
        <v>0</v>
      </c>
      <c r="AR378" s="31">
        <v>45098</v>
      </c>
      <c r="AS378" s="32">
        <v>3.5680000000000001</v>
      </c>
      <c r="AW378" s="10"/>
      <c r="BX378" s="1"/>
      <c r="CF378" s="11"/>
      <c r="CG378" s="11"/>
    </row>
    <row r="379" spans="1:85" ht="15" customHeight="1" x14ac:dyDescent="0.25">
      <c r="A379">
        <v>54458</v>
      </c>
      <c r="B379" t="s">
        <v>1597</v>
      </c>
      <c r="C379" t="s">
        <v>1598</v>
      </c>
      <c r="D379">
        <v>31815</v>
      </c>
      <c r="E379" t="s">
        <v>127</v>
      </c>
      <c r="F379" t="s">
        <v>3</v>
      </c>
      <c r="G379" t="s">
        <v>4</v>
      </c>
      <c r="I379" s="1"/>
      <c r="J379" s="1">
        <v>44742</v>
      </c>
      <c r="K379" s="1">
        <v>44941</v>
      </c>
      <c r="L379" s="1">
        <v>44941</v>
      </c>
      <c r="M379" s="2">
        <v>1905.57</v>
      </c>
      <c r="N379" s="39">
        <f t="shared" si="246"/>
        <v>44926</v>
      </c>
      <c r="O379">
        <v>0</v>
      </c>
      <c r="P379" t="s">
        <v>109</v>
      </c>
      <c r="Q379" s="4"/>
      <c r="R379" s="1">
        <v>44941</v>
      </c>
      <c r="S379" s="1">
        <v>44742</v>
      </c>
      <c r="T379" s="1">
        <v>44941</v>
      </c>
      <c r="U379" s="1">
        <v>44941</v>
      </c>
      <c r="V379" s="5">
        <f t="shared" si="247"/>
        <v>4.1095890410958902E-2</v>
      </c>
      <c r="W379">
        <f t="shared" si="248"/>
        <v>15</v>
      </c>
      <c r="X379" s="6">
        <v>0</v>
      </c>
      <c r="Y379" s="6">
        <v>0</v>
      </c>
      <c r="Z379" s="6">
        <v>0</v>
      </c>
      <c r="AA379" s="6">
        <v>0</v>
      </c>
      <c r="AB379">
        <v>0</v>
      </c>
      <c r="AC379">
        <v>0</v>
      </c>
      <c r="AD379" s="7">
        <v>1905.57</v>
      </c>
      <c r="AE379" s="13">
        <v>0</v>
      </c>
      <c r="AF379" s="8">
        <v>0</v>
      </c>
      <c r="AG379" s="6">
        <v>0</v>
      </c>
      <c r="AH379" s="6">
        <v>0</v>
      </c>
      <c r="AI379" s="9">
        <v>0</v>
      </c>
      <c r="AJ379" t="s">
        <v>6</v>
      </c>
      <c r="AO379" s="9">
        <f t="shared" si="286"/>
        <v>0</v>
      </c>
      <c r="AP379" s="2">
        <f t="shared" si="249"/>
        <v>0</v>
      </c>
      <c r="AQ379" s="9">
        <f t="shared" si="287"/>
        <v>0</v>
      </c>
      <c r="AR379" s="31">
        <v>45099</v>
      </c>
      <c r="AS379" s="32">
        <v>3.6</v>
      </c>
      <c r="AW379" s="10"/>
      <c r="BX379" s="1"/>
      <c r="CF379" s="11"/>
      <c r="CG379" s="11"/>
    </row>
    <row r="380" spans="1:85" ht="15" customHeight="1" x14ac:dyDescent="0.25">
      <c r="A380">
        <v>54468</v>
      </c>
      <c r="B380" t="s">
        <v>1599</v>
      </c>
      <c r="C380" t="s">
        <v>1600</v>
      </c>
      <c r="D380">
        <v>31819</v>
      </c>
      <c r="E380" t="s">
        <v>127</v>
      </c>
      <c r="F380" t="s">
        <v>3</v>
      </c>
      <c r="G380" t="s">
        <v>4</v>
      </c>
      <c r="I380" s="1"/>
      <c r="J380" s="1">
        <v>44926</v>
      </c>
      <c r="K380" s="1">
        <v>44941</v>
      </c>
      <c r="L380" s="1">
        <v>44941</v>
      </c>
      <c r="M380" s="2">
        <v>2452</v>
      </c>
      <c r="N380" s="39">
        <f t="shared" si="246"/>
        <v>44926</v>
      </c>
      <c r="O380">
        <v>0</v>
      </c>
      <c r="P380" t="s">
        <v>109</v>
      </c>
      <c r="Q380" s="4"/>
      <c r="R380" s="1">
        <v>44941</v>
      </c>
      <c r="S380" s="1">
        <v>44926</v>
      </c>
      <c r="T380" s="1">
        <v>44941</v>
      </c>
      <c r="U380" s="1">
        <v>44941</v>
      </c>
      <c r="V380" s="5">
        <f t="shared" si="247"/>
        <v>4.1095890410958902E-2</v>
      </c>
      <c r="W380">
        <f t="shared" si="248"/>
        <v>15</v>
      </c>
      <c r="X380" s="6">
        <v>0</v>
      </c>
      <c r="Y380" s="6">
        <v>0</v>
      </c>
      <c r="Z380" s="6">
        <v>0</v>
      </c>
      <c r="AA380" s="6">
        <v>0</v>
      </c>
      <c r="AB380">
        <v>0</v>
      </c>
      <c r="AC380">
        <v>0</v>
      </c>
      <c r="AD380" s="7">
        <v>2452</v>
      </c>
      <c r="AE380" s="13">
        <v>0</v>
      </c>
      <c r="AF380" s="8">
        <v>0</v>
      </c>
      <c r="AG380" s="6">
        <v>0</v>
      </c>
      <c r="AH380" s="6">
        <v>0</v>
      </c>
      <c r="AI380" s="9">
        <v>0</v>
      </c>
      <c r="AJ380" t="s">
        <v>6</v>
      </c>
      <c r="AO380" s="9">
        <f t="shared" si="286"/>
        <v>0</v>
      </c>
      <c r="AP380" s="2">
        <f t="shared" si="249"/>
        <v>0</v>
      </c>
      <c r="AQ380" s="9">
        <f t="shared" si="287"/>
        <v>0</v>
      </c>
      <c r="AR380" s="31">
        <v>45100</v>
      </c>
      <c r="AS380" s="32">
        <v>3.61</v>
      </c>
      <c r="AW380" s="10"/>
      <c r="BX380" s="1"/>
      <c r="CF380" s="11"/>
      <c r="CG380" s="11"/>
    </row>
    <row r="381" spans="1:85" ht="15" customHeight="1" x14ac:dyDescent="0.25">
      <c r="A381">
        <v>54472</v>
      </c>
      <c r="B381" t="s">
        <v>1601</v>
      </c>
      <c r="C381" t="s">
        <v>1602</v>
      </c>
      <c r="D381">
        <v>31822</v>
      </c>
      <c r="E381" t="s">
        <v>127</v>
      </c>
      <c r="F381" t="s">
        <v>3</v>
      </c>
      <c r="G381" t="s">
        <v>4</v>
      </c>
      <c r="I381" s="1"/>
      <c r="J381" s="1">
        <v>44925</v>
      </c>
      <c r="K381" s="1">
        <v>44941</v>
      </c>
      <c r="L381" s="1">
        <v>44941</v>
      </c>
      <c r="M381" s="2">
        <v>469341</v>
      </c>
      <c r="N381" s="39">
        <f t="shared" si="246"/>
        <v>44926</v>
      </c>
      <c r="O381">
        <v>0</v>
      </c>
      <c r="P381" t="s">
        <v>109</v>
      </c>
      <c r="Q381" s="4"/>
      <c r="R381" s="1">
        <v>44941</v>
      </c>
      <c r="S381" s="1">
        <v>44925</v>
      </c>
      <c r="T381" s="1">
        <v>44941</v>
      </c>
      <c r="U381" s="1">
        <v>44941</v>
      </c>
      <c r="V381" s="5">
        <f t="shared" si="247"/>
        <v>4.1095890410958902E-2</v>
      </c>
      <c r="W381">
        <f t="shared" si="248"/>
        <v>15</v>
      </c>
      <c r="X381" s="6">
        <v>0</v>
      </c>
      <c r="Y381" s="6">
        <v>0</v>
      </c>
      <c r="Z381" s="6">
        <v>0</v>
      </c>
      <c r="AA381" s="6">
        <v>0</v>
      </c>
      <c r="AB381">
        <v>0</v>
      </c>
      <c r="AC381">
        <v>0</v>
      </c>
      <c r="AD381" s="7">
        <v>469341</v>
      </c>
      <c r="AE381" s="13">
        <v>0</v>
      </c>
      <c r="AF381" s="8">
        <v>0</v>
      </c>
      <c r="AG381" s="6">
        <v>0</v>
      </c>
      <c r="AH381" s="6">
        <v>0</v>
      </c>
      <c r="AI381" s="9">
        <v>0</v>
      </c>
      <c r="AJ381" t="s">
        <v>6</v>
      </c>
      <c r="AO381" s="9">
        <f t="shared" si="286"/>
        <v>0</v>
      </c>
      <c r="AP381" s="2">
        <f t="shared" si="249"/>
        <v>0</v>
      </c>
      <c r="AQ381" s="9">
        <f t="shared" si="287"/>
        <v>0</v>
      </c>
      <c r="AR381" s="31">
        <v>45103</v>
      </c>
      <c r="AS381" s="32">
        <v>3.577</v>
      </c>
      <c r="AW381" s="10"/>
      <c r="BX381" s="1"/>
      <c r="CF381" s="11"/>
      <c r="CG381" s="11"/>
    </row>
    <row r="382" spans="1:85" ht="15" customHeight="1" x14ac:dyDescent="0.25">
      <c r="A382">
        <v>54473</v>
      </c>
      <c r="B382" t="s">
        <v>1603</v>
      </c>
      <c r="C382" t="s">
        <v>1604</v>
      </c>
      <c r="D382">
        <v>31823</v>
      </c>
      <c r="E382" t="s">
        <v>127</v>
      </c>
      <c r="F382" t="s">
        <v>3</v>
      </c>
      <c r="G382" t="s">
        <v>4</v>
      </c>
      <c r="I382" s="1"/>
      <c r="J382" s="1">
        <v>44926</v>
      </c>
      <c r="K382" s="1">
        <v>44941</v>
      </c>
      <c r="L382" s="1">
        <v>44941</v>
      </c>
      <c r="M382" s="2">
        <v>50228.89</v>
      </c>
      <c r="N382" s="39">
        <f t="shared" si="246"/>
        <v>44926</v>
      </c>
      <c r="O382">
        <v>0</v>
      </c>
      <c r="P382" t="s">
        <v>109</v>
      </c>
      <c r="Q382" s="4"/>
      <c r="R382" s="1">
        <v>44941</v>
      </c>
      <c r="S382" s="1">
        <v>44926</v>
      </c>
      <c r="T382" s="1">
        <v>44941</v>
      </c>
      <c r="U382" s="1">
        <v>44941</v>
      </c>
      <c r="V382" s="5">
        <f t="shared" si="247"/>
        <v>4.1095890410958902E-2</v>
      </c>
      <c r="W382">
        <f t="shared" si="248"/>
        <v>15</v>
      </c>
      <c r="X382" s="6">
        <v>0</v>
      </c>
      <c r="Y382" s="6">
        <v>0</v>
      </c>
      <c r="Z382" s="6">
        <v>0</v>
      </c>
      <c r="AA382" s="6">
        <v>0</v>
      </c>
      <c r="AB382">
        <v>0</v>
      </c>
      <c r="AC382">
        <v>0</v>
      </c>
      <c r="AD382" s="7">
        <v>50228.89</v>
      </c>
      <c r="AE382" s="13">
        <v>0</v>
      </c>
      <c r="AF382" s="8">
        <v>0</v>
      </c>
      <c r="AG382" s="6">
        <v>0</v>
      </c>
      <c r="AH382" s="6">
        <v>0</v>
      </c>
      <c r="AI382" s="9">
        <v>0</v>
      </c>
      <c r="AJ382" t="s">
        <v>6</v>
      </c>
      <c r="AO382" s="9">
        <f t="shared" si="286"/>
        <v>0</v>
      </c>
      <c r="AP382" s="2">
        <f t="shared" si="249"/>
        <v>0</v>
      </c>
      <c r="AQ382" s="9">
        <f t="shared" si="287"/>
        <v>0</v>
      </c>
      <c r="AR382" s="31">
        <v>45104</v>
      </c>
      <c r="AS382" s="32">
        <v>3.5539999999999998</v>
      </c>
      <c r="AW382" s="10"/>
      <c r="BX382" s="1"/>
      <c r="CF382" s="11"/>
      <c r="CG382" s="11"/>
    </row>
    <row r="383" spans="1:85" ht="15" customHeight="1" x14ac:dyDescent="0.25">
      <c r="A383">
        <v>54476</v>
      </c>
      <c r="B383" t="s">
        <v>1605</v>
      </c>
      <c r="C383" t="s">
        <v>1606</v>
      </c>
      <c r="D383">
        <v>31825</v>
      </c>
      <c r="E383" t="s">
        <v>127</v>
      </c>
      <c r="F383" t="s">
        <v>3</v>
      </c>
      <c r="G383" t="s">
        <v>4</v>
      </c>
      <c r="I383" s="1"/>
      <c r="J383" s="1">
        <v>44925</v>
      </c>
      <c r="K383" s="1">
        <v>44972</v>
      </c>
      <c r="L383" s="1">
        <v>44972</v>
      </c>
      <c r="M383" s="2">
        <v>21603</v>
      </c>
      <c r="N383" s="39">
        <f t="shared" si="246"/>
        <v>44926</v>
      </c>
      <c r="O383">
        <v>0</v>
      </c>
      <c r="P383" t="s">
        <v>109</v>
      </c>
      <c r="Q383" s="4"/>
      <c r="R383" s="1">
        <v>44972</v>
      </c>
      <c r="S383" s="1">
        <v>44925</v>
      </c>
      <c r="T383" s="1">
        <v>44972</v>
      </c>
      <c r="U383" s="1">
        <v>44972</v>
      </c>
      <c r="V383" s="5">
        <f t="shared" si="247"/>
        <v>0.12602739726027398</v>
      </c>
      <c r="W383">
        <f t="shared" si="248"/>
        <v>46</v>
      </c>
      <c r="X383" s="6">
        <v>0</v>
      </c>
      <c r="Y383" s="6">
        <v>0</v>
      </c>
      <c r="Z383" s="6">
        <v>0</v>
      </c>
      <c r="AA383" s="6">
        <v>0</v>
      </c>
      <c r="AB383">
        <v>0</v>
      </c>
      <c r="AC383">
        <v>0</v>
      </c>
      <c r="AD383" s="7">
        <v>21603</v>
      </c>
      <c r="AE383" s="13">
        <v>0</v>
      </c>
      <c r="AF383" s="8">
        <v>0</v>
      </c>
      <c r="AG383" s="6">
        <v>0</v>
      </c>
      <c r="AH383" s="6">
        <v>0</v>
      </c>
      <c r="AI383" s="9">
        <v>0</v>
      </c>
      <c r="AJ383" t="s">
        <v>6</v>
      </c>
      <c r="AO383" s="9">
        <f t="shared" si="286"/>
        <v>0</v>
      </c>
      <c r="AP383" s="2">
        <f t="shared" si="249"/>
        <v>0</v>
      </c>
      <c r="AQ383" s="9">
        <f t="shared" si="287"/>
        <v>0</v>
      </c>
      <c r="AR383" s="31">
        <v>45105</v>
      </c>
      <c r="AS383" s="32">
        <v>3.5979999999999999</v>
      </c>
      <c r="AW383" s="10"/>
      <c r="BX383" s="1"/>
      <c r="CF383" s="11"/>
      <c r="CG383" s="11"/>
    </row>
    <row r="384" spans="1:85" ht="15" customHeight="1" x14ac:dyDescent="0.25">
      <c r="A384">
        <v>54478</v>
      </c>
      <c r="B384" t="s">
        <v>1607</v>
      </c>
      <c r="C384" t="s">
        <v>1608</v>
      </c>
      <c r="D384">
        <v>31827</v>
      </c>
      <c r="E384" t="s">
        <v>127</v>
      </c>
      <c r="F384" t="s">
        <v>3</v>
      </c>
      <c r="G384" t="s">
        <v>4</v>
      </c>
      <c r="I384" s="1"/>
      <c r="J384" s="1">
        <v>44925</v>
      </c>
      <c r="K384" s="1">
        <v>44941</v>
      </c>
      <c r="L384" s="1">
        <v>44941</v>
      </c>
      <c r="M384" s="2">
        <v>31703</v>
      </c>
      <c r="N384" s="39">
        <f t="shared" si="246"/>
        <v>44926</v>
      </c>
      <c r="O384">
        <v>0</v>
      </c>
      <c r="P384" t="s">
        <v>109</v>
      </c>
      <c r="Q384" s="4"/>
      <c r="R384" s="1">
        <v>44941</v>
      </c>
      <c r="S384" s="1">
        <v>44925</v>
      </c>
      <c r="T384" s="1">
        <v>44941</v>
      </c>
      <c r="U384" s="1">
        <v>44941</v>
      </c>
      <c r="V384" s="5">
        <f t="shared" si="247"/>
        <v>4.1095890410958902E-2</v>
      </c>
      <c r="W384">
        <f t="shared" si="248"/>
        <v>15</v>
      </c>
      <c r="X384" s="6">
        <v>0</v>
      </c>
      <c r="Y384" s="6">
        <v>0</v>
      </c>
      <c r="Z384" s="6">
        <v>0</v>
      </c>
      <c r="AA384" s="6">
        <v>0</v>
      </c>
      <c r="AB384">
        <v>0</v>
      </c>
      <c r="AC384">
        <v>0</v>
      </c>
      <c r="AD384" s="7">
        <v>31703</v>
      </c>
      <c r="AE384" s="13">
        <v>0</v>
      </c>
      <c r="AF384" s="8">
        <v>0</v>
      </c>
      <c r="AG384" s="6">
        <v>0</v>
      </c>
      <c r="AH384" s="6">
        <v>0</v>
      </c>
      <c r="AI384" s="9">
        <v>0</v>
      </c>
      <c r="AJ384" t="s">
        <v>6</v>
      </c>
      <c r="AO384" s="9">
        <f t="shared" si="286"/>
        <v>0</v>
      </c>
      <c r="AP384" s="2">
        <f t="shared" si="249"/>
        <v>0</v>
      </c>
      <c r="AQ384" s="9">
        <f t="shared" si="287"/>
        <v>0</v>
      </c>
      <c r="AR384" s="31">
        <v>45106</v>
      </c>
      <c r="AS384" s="32">
        <v>3.5870000000000002</v>
      </c>
      <c r="AW384" s="10"/>
      <c r="BX384" s="1"/>
      <c r="CF384" s="11"/>
      <c r="CG384" s="11"/>
    </row>
    <row r="385" spans="1:85" ht="15" customHeight="1" x14ac:dyDescent="0.25">
      <c r="A385">
        <v>54486</v>
      </c>
      <c r="B385" t="s">
        <v>1609</v>
      </c>
      <c r="C385" t="s">
        <v>1610</v>
      </c>
      <c r="D385">
        <v>31839</v>
      </c>
      <c r="E385" t="s">
        <v>127</v>
      </c>
      <c r="F385" t="s">
        <v>3</v>
      </c>
      <c r="G385" t="s">
        <v>4</v>
      </c>
      <c r="I385" s="1"/>
      <c r="J385" s="1">
        <v>44926</v>
      </c>
      <c r="K385" s="1">
        <v>44941</v>
      </c>
      <c r="L385" s="1">
        <v>44941</v>
      </c>
      <c r="M385" s="2">
        <v>-406250</v>
      </c>
      <c r="N385" s="39">
        <f t="shared" si="246"/>
        <v>44926</v>
      </c>
      <c r="O385">
        <v>0</v>
      </c>
      <c r="P385" t="s">
        <v>109</v>
      </c>
      <c r="Q385" s="4"/>
      <c r="R385" s="1">
        <v>44941</v>
      </c>
      <c r="S385" s="1">
        <v>44926</v>
      </c>
      <c r="T385" s="1">
        <v>44941</v>
      </c>
      <c r="U385" s="1">
        <v>44941</v>
      </c>
      <c r="V385" s="5">
        <f t="shared" si="247"/>
        <v>4.1095890410958902E-2</v>
      </c>
      <c r="W385">
        <f t="shared" si="248"/>
        <v>15</v>
      </c>
      <c r="X385" s="6">
        <v>0</v>
      </c>
      <c r="Y385" s="6">
        <v>0</v>
      </c>
      <c r="Z385" s="6">
        <v>0</v>
      </c>
      <c r="AA385" s="6">
        <v>0</v>
      </c>
      <c r="AB385">
        <v>0</v>
      </c>
      <c r="AC385">
        <v>0</v>
      </c>
      <c r="AD385" s="7">
        <v>-406250</v>
      </c>
      <c r="AE385" s="13">
        <v>0</v>
      </c>
      <c r="AF385" s="8">
        <v>0</v>
      </c>
      <c r="AG385" s="6">
        <v>0</v>
      </c>
      <c r="AH385" s="6">
        <v>0</v>
      </c>
      <c r="AI385" s="9">
        <v>0</v>
      </c>
      <c r="AJ385" t="s">
        <v>6</v>
      </c>
      <c r="AO385" s="9">
        <f t="shared" si="286"/>
        <v>0</v>
      </c>
      <c r="AP385" s="2">
        <f t="shared" si="249"/>
        <v>0</v>
      </c>
      <c r="AQ385" s="9">
        <f t="shared" si="287"/>
        <v>0</v>
      </c>
      <c r="AR385" s="31">
        <v>45107</v>
      </c>
      <c r="AS385" s="32">
        <v>3.577</v>
      </c>
      <c r="AW385" s="10"/>
      <c r="BX385" s="1"/>
      <c r="CF385" s="11"/>
      <c r="CG385" s="11"/>
    </row>
    <row r="386" spans="1:85" ht="15" customHeight="1" x14ac:dyDescent="0.25">
      <c r="A386">
        <v>54501</v>
      </c>
      <c r="B386" t="s">
        <v>1154</v>
      </c>
      <c r="C386" t="s">
        <v>1155</v>
      </c>
      <c r="D386">
        <v>31856</v>
      </c>
      <c r="E386" t="s">
        <v>127</v>
      </c>
      <c r="F386" t="s">
        <v>3</v>
      </c>
      <c r="G386" t="s">
        <v>4</v>
      </c>
      <c r="I386" s="1"/>
      <c r="J386" s="1">
        <v>44925</v>
      </c>
      <c r="K386" s="1">
        <v>45015</v>
      </c>
      <c r="L386" s="1">
        <v>45015</v>
      </c>
      <c r="M386" s="2">
        <v>-3732719</v>
      </c>
      <c r="N386" s="39">
        <f t="shared" si="246"/>
        <v>44926</v>
      </c>
      <c r="O386">
        <v>0</v>
      </c>
      <c r="P386" t="s">
        <v>109</v>
      </c>
      <c r="Q386" s="4"/>
      <c r="R386" s="1">
        <v>45015</v>
      </c>
      <c r="S386" s="1">
        <v>44925</v>
      </c>
      <c r="T386" s="1">
        <v>45015</v>
      </c>
      <c r="U386" s="1">
        <v>45015</v>
      </c>
      <c r="V386" s="5">
        <f t="shared" si="247"/>
        <v>0.24383561643835616</v>
      </c>
      <c r="W386">
        <f t="shared" si="248"/>
        <v>89</v>
      </c>
      <c r="X386" s="6">
        <v>0</v>
      </c>
      <c r="Y386" s="6">
        <v>0</v>
      </c>
      <c r="Z386" s="6">
        <v>0</v>
      </c>
      <c r="AA386" s="6">
        <v>0</v>
      </c>
      <c r="AB386">
        <v>0</v>
      </c>
      <c r="AC386">
        <v>0</v>
      </c>
      <c r="AD386" s="7">
        <v>-3732719</v>
      </c>
      <c r="AE386" s="13">
        <v>0</v>
      </c>
      <c r="AF386" s="8">
        <v>0</v>
      </c>
      <c r="AG386" s="6">
        <v>0</v>
      </c>
      <c r="AH386" s="6">
        <v>0</v>
      </c>
      <c r="AI386" s="9">
        <v>0</v>
      </c>
      <c r="AJ386" t="s">
        <v>6</v>
      </c>
      <c r="AO386" s="9">
        <f t="shared" si="286"/>
        <v>0</v>
      </c>
      <c r="AP386" s="2">
        <f t="shared" si="249"/>
        <v>0</v>
      </c>
      <c r="AQ386" s="9">
        <f t="shared" si="287"/>
        <v>0</v>
      </c>
      <c r="AR386" s="31">
        <v>45110</v>
      </c>
      <c r="AS386" s="32">
        <v>3.597</v>
      </c>
      <c r="AW386" s="10"/>
      <c r="BX386" s="1"/>
      <c r="CF386" s="11"/>
      <c r="CG386" s="11"/>
    </row>
    <row r="387" spans="1:85" ht="15" customHeight="1" x14ac:dyDescent="0.25">
      <c r="A387">
        <v>54506</v>
      </c>
      <c r="B387" t="s">
        <v>1156</v>
      </c>
      <c r="C387" t="s">
        <v>1157</v>
      </c>
      <c r="D387">
        <v>31857</v>
      </c>
      <c r="E387" t="s">
        <v>127</v>
      </c>
      <c r="F387" t="s">
        <v>3</v>
      </c>
      <c r="G387" t="s">
        <v>4</v>
      </c>
      <c r="I387" s="1"/>
      <c r="J387" s="1">
        <v>44925</v>
      </c>
      <c r="K387" s="1">
        <v>45015</v>
      </c>
      <c r="L387" s="1">
        <v>45015</v>
      </c>
      <c r="M387" s="2">
        <v>-6516811</v>
      </c>
      <c r="N387" s="39">
        <f t="shared" ref="N387:N401" si="288">$B$1</f>
        <v>44926</v>
      </c>
      <c r="O387">
        <v>0</v>
      </c>
      <c r="P387" t="s">
        <v>109</v>
      </c>
      <c r="Q387" s="4"/>
      <c r="R387" s="1">
        <v>45015</v>
      </c>
      <c r="S387" s="1">
        <v>44925</v>
      </c>
      <c r="T387" s="1">
        <v>45015</v>
      </c>
      <c r="U387" s="1">
        <v>45015</v>
      </c>
      <c r="V387" s="5">
        <f t="shared" ref="V387:V401" si="289">W387/365</f>
        <v>0.24383561643835616</v>
      </c>
      <c r="W387">
        <f t="shared" ref="W387:W401" si="290">L387-N387</f>
        <v>89</v>
      </c>
      <c r="X387" s="6">
        <v>0</v>
      </c>
      <c r="Y387" s="6">
        <v>0</v>
      </c>
      <c r="Z387" s="6">
        <v>0</v>
      </c>
      <c r="AA387" s="6">
        <v>0</v>
      </c>
      <c r="AB387">
        <v>0</v>
      </c>
      <c r="AC387">
        <v>0</v>
      </c>
      <c r="AD387" s="7">
        <v>-6516811</v>
      </c>
      <c r="AE387" s="13">
        <v>0</v>
      </c>
      <c r="AF387" s="8">
        <v>0</v>
      </c>
      <c r="AG387" s="6">
        <v>0</v>
      </c>
      <c r="AH387" s="6">
        <v>0</v>
      </c>
      <c r="AI387" s="9">
        <v>0</v>
      </c>
      <c r="AJ387" t="s">
        <v>6</v>
      </c>
      <c r="AO387" s="9">
        <f t="shared" si="286"/>
        <v>0</v>
      </c>
      <c r="AP387" s="2">
        <f t="shared" ref="AP387:AP401" si="291">-(((AE387+AF387)*AD387*V387))</f>
        <v>0</v>
      </c>
      <c r="AQ387" s="9">
        <f t="shared" si="287"/>
        <v>0</v>
      </c>
      <c r="AR387" s="31">
        <v>45111</v>
      </c>
      <c r="AS387" s="32">
        <v>3.613</v>
      </c>
      <c r="AW387" s="10"/>
      <c r="BX387" s="1"/>
      <c r="CF387" s="11"/>
      <c r="CG387" s="11"/>
    </row>
    <row r="388" spans="1:85" ht="15" customHeight="1" x14ac:dyDescent="0.25">
      <c r="A388">
        <v>54509</v>
      </c>
      <c r="B388" t="s">
        <v>1611</v>
      </c>
      <c r="C388" t="s">
        <v>1612</v>
      </c>
      <c r="D388">
        <v>31858</v>
      </c>
      <c r="E388" t="s">
        <v>127</v>
      </c>
      <c r="F388" t="s">
        <v>3</v>
      </c>
      <c r="G388" t="s">
        <v>4</v>
      </c>
      <c r="I388" s="1"/>
      <c r="J388" s="1">
        <v>44925</v>
      </c>
      <c r="K388" s="1">
        <v>45015</v>
      </c>
      <c r="L388" s="1">
        <v>45015</v>
      </c>
      <c r="M388" s="2">
        <v>-1491880</v>
      </c>
      <c r="N388" s="39">
        <f t="shared" si="288"/>
        <v>44926</v>
      </c>
      <c r="O388">
        <v>0</v>
      </c>
      <c r="P388" t="s">
        <v>109</v>
      </c>
      <c r="Q388" s="4"/>
      <c r="R388" s="1">
        <v>45015</v>
      </c>
      <c r="S388" s="1">
        <v>44925</v>
      </c>
      <c r="T388" s="1">
        <v>45015</v>
      </c>
      <c r="U388" s="1">
        <v>45015</v>
      </c>
      <c r="V388" s="5">
        <f t="shared" si="289"/>
        <v>0.24383561643835616</v>
      </c>
      <c r="W388">
        <f t="shared" si="290"/>
        <v>89</v>
      </c>
      <c r="X388" s="6">
        <v>0</v>
      </c>
      <c r="Y388" s="6">
        <v>0</v>
      </c>
      <c r="Z388" s="6">
        <v>0</v>
      </c>
      <c r="AA388" s="6">
        <v>0</v>
      </c>
      <c r="AB388">
        <v>0</v>
      </c>
      <c r="AC388">
        <v>0</v>
      </c>
      <c r="AD388" s="7">
        <v>-1491880</v>
      </c>
      <c r="AE388" s="13">
        <v>0</v>
      </c>
      <c r="AF388" s="8">
        <v>0</v>
      </c>
      <c r="AG388" s="6">
        <v>0</v>
      </c>
      <c r="AH388" s="6">
        <v>0</v>
      </c>
      <c r="AI388" s="9">
        <v>0</v>
      </c>
      <c r="AJ388" t="s">
        <v>6</v>
      </c>
      <c r="AO388" s="9">
        <f t="shared" si="286"/>
        <v>0</v>
      </c>
      <c r="AP388" s="2">
        <f t="shared" si="291"/>
        <v>0</v>
      </c>
      <c r="AQ388" s="9">
        <f t="shared" si="287"/>
        <v>0</v>
      </c>
      <c r="AR388" s="31">
        <v>45112</v>
      </c>
      <c r="AS388" s="32">
        <v>3.589</v>
      </c>
      <c r="AW388" s="10"/>
      <c r="BX388" s="1"/>
      <c r="CF388" s="11"/>
      <c r="CG388" s="11"/>
    </row>
    <row r="389" spans="1:85" ht="15" customHeight="1" x14ac:dyDescent="0.25">
      <c r="A389">
        <v>54512</v>
      </c>
      <c r="B389" t="s">
        <v>1158</v>
      </c>
      <c r="C389" t="s">
        <v>1159</v>
      </c>
      <c r="D389">
        <v>31859</v>
      </c>
      <c r="E389" t="s">
        <v>127</v>
      </c>
      <c r="F389" t="s">
        <v>3</v>
      </c>
      <c r="G389" t="s">
        <v>4</v>
      </c>
      <c r="I389" s="1"/>
      <c r="J389" s="1">
        <v>44925</v>
      </c>
      <c r="K389" s="1">
        <v>45015</v>
      </c>
      <c r="L389" s="1">
        <v>45015</v>
      </c>
      <c r="M389" s="2">
        <v>-2587657</v>
      </c>
      <c r="N389" s="39">
        <f t="shared" si="288"/>
        <v>44926</v>
      </c>
      <c r="O389">
        <v>0</v>
      </c>
      <c r="P389" t="s">
        <v>109</v>
      </c>
      <c r="Q389" s="4"/>
      <c r="R389" s="1">
        <v>45015</v>
      </c>
      <c r="S389" s="1">
        <v>44925</v>
      </c>
      <c r="T389" s="1">
        <v>45015</v>
      </c>
      <c r="U389" s="1">
        <v>45015</v>
      </c>
      <c r="V389" s="5">
        <f t="shared" si="289"/>
        <v>0.24383561643835616</v>
      </c>
      <c r="W389">
        <f t="shared" si="290"/>
        <v>89</v>
      </c>
      <c r="X389" s="6">
        <v>0</v>
      </c>
      <c r="Y389" s="6">
        <v>0</v>
      </c>
      <c r="Z389" s="6">
        <v>0</v>
      </c>
      <c r="AA389" s="6">
        <v>0</v>
      </c>
      <c r="AB389">
        <v>0</v>
      </c>
      <c r="AC389">
        <v>0</v>
      </c>
      <c r="AD389" s="7">
        <v>-2587657</v>
      </c>
      <c r="AE389" s="13">
        <v>0</v>
      </c>
      <c r="AF389" s="8">
        <v>0</v>
      </c>
      <c r="AG389" s="6">
        <v>0</v>
      </c>
      <c r="AH389" s="6">
        <v>0</v>
      </c>
      <c r="AI389" s="9">
        <v>0</v>
      </c>
      <c r="AJ389" t="s">
        <v>6</v>
      </c>
      <c r="AO389" s="9">
        <f t="shared" si="286"/>
        <v>0</v>
      </c>
      <c r="AP389" s="2">
        <f t="shared" si="291"/>
        <v>0</v>
      </c>
      <c r="AQ389" s="9">
        <f t="shared" si="287"/>
        <v>0</v>
      </c>
      <c r="AR389" s="31">
        <v>45113</v>
      </c>
      <c r="AS389" s="32">
        <v>3.6120000000000001</v>
      </c>
      <c r="AW389" s="10"/>
      <c r="BX389" s="1"/>
      <c r="CF389" s="11"/>
      <c r="CG389" s="11"/>
    </row>
    <row r="390" spans="1:85" ht="15" customHeight="1" x14ac:dyDescent="0.25">
      <c r="A390">
        <v>54516</v>
      </c>
      <c r="B390" t="s">
        <v>1160</v>
      </c>
      <c r="C390" t="s">
        <v>1161</v>
      </c>
      <c r="D390">
        <v>31860</v>
      </c>
      <c r="E390" t="s">
        <v>127</v>
      </c>
      <c r="F390" t="s">
        <v>3</v>
      </c>
      <c r="G390" t="s">
        <v>4</v>
      </c>
      <c r="I390" s="1"/>
      <c r="J390" s="1">
        <v>44925</v>
      </c>
      <c r="K390" s="1">
        <v>45015</v>
      </c>
      <c r="L390" s="1">
        <v>45015</v>
      </c>
      <c r="M390" s="2">
        <v>-17759430</v>
      </c>
      <c r="N390" s="39">
        <f t="shared" si="288"/>
        <v>44926</v>
      </c>
      <c r="O390">
        <v>0</v>
      </c>
      <c r="P390" t="s">
        <v>109</v>
      </c>
      <c r="Q390" s="4"/>
      <c r="R390" s="1">
        <v>45015</v>
      </c>
      <c r="S390" s="1">
        <v>44925</v>
      </c>
      <c r="T390" s="1">
        <v>45015</v>
      </c>
      <c r="U390" s="1">
        <v>45015</v>
      </c>
      <c r="V390" s="5">
        <f t="shared" si="289"/>
        <v>0.24383561643835616</v>
      </c>
      <c r="W390">
        <f t="shared" si="290"/>
        <v>89</v>
      </c>
      <c r="X390" s="6">
        <v>0</v>
      </c>
      <c r="Y390" s="6">
        <v>0</v>
      </c>
      <c r="Z390" s="6">
        <v>0</v>
      </c>
      <c r="AA390" s="6">
        <v>0</v>
      </c>
      <c r="AB390">
        <v>0</v>
      </c>
      <c r="AC390">
        <v>0</v>
      </c>
      <c r="AD390" s="7">
        <v>-17759430</v>
      </c>
      <c r="AE390" s="13">
        <v>0</v>
      </c>
      <c r="AF390" s="8">
        <v>0</v>
      </c>
      <c r="AG390" s="6">
        <v>0</v>
      </c>
      <c r="AH390" s="6">
        <v>0</v>
      </c>
      <c r="AI390" s="9">
        <v>0</v>
      </c>
      <c r="AJ390" t="s">
        <v>6</v>
      </c>
      <c r="AO390" s="9">
        <f t="shared" si="286"/>
        <v>0</v>
      </c>
      <c r="AP390" s="2">
        <f t="shared" si="291"/>
        <v>0</v>
      </c>
      <c r="AQ390" s="9">
        <f t="shared" si="287"/>
        <v>0</v>
      </c>
      <c r="AR390" s="31">
        <v>45114</v>
      </c>
      <c r="AS390" s="32">
        <v>3.64</v>
      </c>
      <c r="AW390" s="10"/>
      <c r="BX390" s="1"/>
      <c r="CF390" s="11"/>
      <c r="CG390" s="11"/>
    </row>
    <row r="391" spans="1:85" ht="15" customHeight="1" x14ac:dyDescent="0.25">
      <c r="A391">
        <v>54521</v>
      </c>
      <c r="B391" t="s">
        <v>1162</v>
      </c>
      <c r="C391" t="s">
        <v>1163</v>
      </c>
      <c r="D391">
        <v>31861</v>
      </c>
      <c r="E391" t="s">
        <v>127</v>
      </c>
      <c r="F391" t="s">
        <v>3</v>
      </c>
      <c r="G391" t="s">
        <v>4</v>
      </c>
      <c r="I391" s="1"/>
      <c r="J391" s="1">
        <v>44651</v>
      </c>
      <c r="K391" s="1">
        <v>45016</v>
      </c>
      <c r="L391" s="1">
        <v>45016</v>
      </c>
      <c r="M391" s="2">
        <v>-1186422.6499999999</v>
      </c>
      <c r="N391" s="39">
        <f t="shared" si="288"/>
        <v>44926</v>
      </c>
      <c r="O391">
        <v>0</v>
      </c>
      <c r="P391" t="s">
        <v>109</v>
      </c>
      <c r="Q391" s="4"/>
      <c r="R391" s="1">
        <v>45016</v>
      </c>
      <c r="S391" s="1">
        <v>44651</v>
      </c>
      <c r="T391" s="1">
        <v>45016</v>
      </c>
      <c r="U391" s="1">
        <v>45016</v>
      </c>
      <c r="V391" s="5">
        <f t="shared" si="289"/>
        <v>0.24657534246575341</v>
      </c>
      <c r="W391">
        <f t="shared" si="290"/>
        <v>90</v>
      </c>
      <c r="X391" s="6">
        <v>0</v>
      </c>
      <c r="Y391" s="6">
        <v>0</v>
      </c>
      <c r="Z391" s="6">
        <v>0</v>
      </c>
      <c r="AA391" s="6">
        <v>0</v>
      </c>
      <c r="AB391">
        <v>0</v>
      </c>
      <c r="AC391">
        <v>0</v>
      </c>
      <c r="AD391" s="7">
        <v>-1186422.6499999999</v>
      </c>
      <c r="AE391" s="13">
        <v>0</v>
      </c>
      <c r="AF391" s="8">
        <v>0</v>
      </c>
      <c r="AG391" s="6">
        <v>0</v>
      </c>
      <c r="AH391" s="6">
        <v>0</v>
      </c>
      <c r="AI391" s="9">
        <v>0</v>
      </c>
      <c r="AJ391" t="s">
        <v>6</v>
      </c>
      <c r="AO391" s="9">
        <f t="shared" si="286"/>
        <v>0</v>
      </c>
      <c r="AP391" s="2">
        <f t="shared" si="291"/>
        <v>0</v>
      </c>
      <c r="AQ391" s="9">
        <f t="shared" si="287"/>
        <v>0</v>
      </c>
      <c r="AR391" s="31">
        <v>45117</v>
      </c>
      <c r="AS391" s="32">
        <v>3.661</v>
      </c>
      <c r="AW391" s="10"/>
      <c r="BX391" s="1"/>
      <c r="CF391" s="11"/>
      <c r="CG391" s="11"/>
    </row>
    <row r="392" spans="1:85" ht="15" customHeight="1" x14ac:dyDescent="0.25">
      <c r="A392">
        <v>54572</v>
      </c>
      <c r="B392" t="s">
        <v>1613</v>
      </c>
      <c r="C392" t="s">
        <v>1614</v>
      </c>
      <c r="D392">
        <v>31895</v>
      </c>
      <c r="E392" t="s">
        <v>127</v>
      </c>
      <c r="F392" t="s">
        <v>3</v>
      </c>
      <c r="G392" t="s">
        <v>4</v>
      </c>
      <c r="I392" s="1"/>
      <c r="J392" s="1">
        <v>44856</v>
      </c>
      <c r="K392" s="1">
        <v>44941</v>
      </c>
      <c r="L392" s="1">
        <v>44941</v>
      </c>
      <c r="M392" s="2">
        <v>-500</v>
      </c>
      <c r="N392" s="39">
        <f t="shared" si="288"/>
        <v>44926</v>
      </c>
      <c r="O392">
        <v>0</v>
      </c>
      <c r="P392" t="s">
        <v>109</v>
      </c>
      <c r="Q392" s="4"/>
      <c r="R392" s="1">
        <v>44941</v>
      </c>
      <c r="S392" s="1">
        <v>44856</v>
      </c>
      <c r="T392" s="1">
        <v>44941</v>
      </c>
      <c r="U392" s="1">
        <v>44941</v>
      </c>
      <c r="V392" s="5">
        <f t="shared" si="289"/>
        <v>4.1095890410958902E-2</v>
      </c>
      <c r="W392">
        <f t="shared" si="290"/>
        <v>15</v>
      </c>
      <c r="X392" s="6">
        <v>0</v>
      </c>
      <c r="Y392" s="6">
        <v>0</v>
      </c>
      <c r="Z392" s="6">
        <v>0</v>
      </c>
      <c r="AA392" s="6">
        <v>0</v>
      </c>
      <c r="AB392">
        <v>0</v>
      </c>
      <c r="AC392">
        <v>0</v>
      </c>
      <c r="AD392" s="7">
        <v>-500</v>
      </c>
      <c r="AE392" s="13">
        <v>0</v>
      </c>
      <c r="AF392" s="8">
        <v>0</v>
      </c>
      <c r="AG392" s="6">
        <v>0</v>
      </c>
      <c r="AH392" s="6">
        <v>0</v>
      </c>
      <c r="AI392" s="9">
        <v>0</v>
      </c>
      <c r="AJ392" t="s">
        <v>6</v>
      </c>
      <c r="AO392" s="9">
        <f t="shared" si="286"/>
        <v>0</v>
      </c>
      <c r="AP392" s="2">
        <f t="shared" si="291"/>
        <v>0</v>
      </c>
      <c r="AQ392" s="9">
        <f t="shared" si="287"/>
        <v>0</v>
      </c>
      <c r="AR392" s="31">
        <v>45118</v>
      </c>
      <c r="AS392" s="32">
        <v>3.6720000000000002</v>
      </c>
      <c r="AW392" s="10"/>
      <c r="BX392" s="1"/>
      <c r="CF392" s="11"/>
      <c r="CG392" s="11"/>
    </row>
    <row r="393" spans="1:85" ht="15" customHeight="1" x14ac:dyDescent="0.25">
      <c r="A393">
        <v>54579</v>
      </c>
      <c r="B393" t="s">
        <v>1615</v>
      </c>
      <c r="C393" t="s">
        <v>1616</v>
      </c>
      <c r="D393">
        <v>31898</v>
      </c>
      <c r="E393" t="s">
        <v>127</v>
      </c>
      <c r="F393" t="s">
        <v>3</v>
      </c>
      <c r="G393" t="s">
        <v>4</v>
      </c>
      <c r="I393" s="1"/>
      <c r="J393" s="1">
        <v>44742</v>
      </c>
      <c r="K393" s="1">
        <v>44941</v>
      </c>
      <c r="L393" s="1">
        <v>44941</v>
      </c>
      <c r="M393" s="2">
        <v>35000</v>
      </c>
      <c r="N393" s="39">
        <f t="shared" si="288"/>
        <v>44926</v>
      </c>
      <c r="O393">
        <v>0</v>
      </c>
      <c r="P393" t="s">
        <v>109</v>
      </c>
      <c r="Q393" s="4"/>
      <c r="R393" s="1">
        <v>44941</v>
      </c>
      <c r="S393" s="1">
        <v>44742</v>
      </c>
      <c r="T393" s="1">
        <v>44941</v>
      </c>
      <c r="U393" s="1">
        <v>44941</v>
      </c>
      <c r="V393" s="5">
        <f t="shared" si="289"/>
        <v>4.1095890410958902E-2</v>
      </c>
      <c r="W393">
        <f t="shared" si="290"/>
        <v>15</v>
      </c>
      <c r="X393" s="6">
        <v>0</v>
      </c>
      <c r="Y393" s="6">
        <v>0</v>
      </c>
      <c r="Z393" s="6">
        <v>0</v>
      </c>
      <c r="AA393" s="6">
        <v>0</v>
      </c>
      <c r="AB393">
        <v>0</v>
      </c>
      <c r="AC393">
        <v>0</v>
      </c>
      <c r="AD393" s="7">
        <v>35000</v>
      </c>
      <c r="AE393" s="13">
        <v>0</v>
      </c>
      <c r="AF393" s="8">
        <v>0</v>
      </c>
      <c r="AG393" s="6">
        <v>0</v>
      </c>
      <c r="AH393" s="6">
        <v>0</v>
      </c>
      <c r="AI393" s="9">
        <v>0</v>
      </c>
      <c r="AJ393" t="s">
        <v>6</v>
      </c>
      <c r="AO393" s="9">
        <f t="shared" si="286"/>
        <v>0</v>
      </c>
      <c r="AP393" s="2">
        <f t="shared" si="291"/>
        <v>0</v>
      </c>
      <c r="AQ393" s="9">
        <f t="shared" si="287"/>
        <v>0</v>
      </c>
      <c r="AR393" s="31">
        <v>45119</v>
      </c>
      <c r="AS393" s="32">
        <v>3.657</v>
      </c>
      <c r="AW393" s="10"/>
      <c r="BX393" s="1"/>
      <c r="CF393" s="11"/>
      <c r="CG393" s="11"/>
    </row>
    <row r="394" spans="1:85" ht="15" customHeight="1" x14ac:dyDescent="0.25">
      <c r="A394">
        <v>1514</v>
      </c>
      <c r="B394" t="s">
        <v>1172</v>
      </c>
      <c r="C394" t="s">
        <v>1173</v>
      </c>
      <c r="D394">
        <v>50010</v>
      </c>
      <c r="E394" t="s">
        <v>2</v>
      </c>
      <c r="F394" t="s">
        <v>3</v>
      </c>
      <c r="G394" t="s">
        <v>4</v>
      </c>
      <c r="H394" t="s">
        <v>281</v>
      </c>
      <c r="I394" s="1">
        <v>44923</v>
      </c>
      <c r="J394" s="1">
        <v>44925</v>
      </c>
      <c r="K394" s="1">
        <v>45016</v>
      </c>
      <c r="L394" s="1">
        <v>45016</v>
      </c>
      <c r="M394" s="2">
        <v>789186.41</v>
      </c>
      <c r="N394" s="39">
        <f t="shared" si="288"/>
        <v>44926</v>
      </c>
      <c r="O394" t="s">
        <v>7</v>
      </c>
      <c r="P394" t="s">
        <v>8</v>
      </c>
      <c r="Q394" s="4">
        <v>1.2500000000000001E-2</v>
      </c>
      <c r="R394" s="1">
        <v>44923</v>
      </c>
      <c r="S394" s="1">
        <v>44925</v>
      </c>
      <c r="T394" s="1">
        <v>45016</v>
      </c>
      <c r="U394" s="1">
        <v>45016</v>
      </c>
      <c r="V394" s="5">
        <f t="shared" si="289"/>
        <v>0.24657534246575341</v>
      </c>
      <c r="W394">
        <f t="shared" si="290"/>
        <v>90</v>
      </c>
      <c r="X394" s="6">
        <v>0</v>
      </c>
      <c r="Y394" s="6">
        <v>0</v>
      </c>
      <c r="Z394" s="6">
        <v>-4392.7430891283329</v>
      </c>
      <c r="AA394" s="6">
        <v>-4392.7430891283329</v>
      </c>
      <c r="AB394">
        <v>0</v>
      </c>
      <c r="AC394">
        <v>0</v>
      </c>
      <c r="AD394" s="7">
        <v>789186.41</v>
      </c>
      <c r="AE394" s="13">
        <v>2.2019999999999998E-2</v>
      </c>
      <c r="AF394" s="8">
        <v>1.2500000000000001E-2</v>
      </c>
      <c r="AG394" s="6">
        <v>0</v>
      </c>
      <c r="AH394" s="6">
        <v>-2493.6098371527778</v>
      </c>
      <c r="AI394" s="9">
        <v>-6886.3529262811107</v>
      </c>
      <c r="AJ394" t="s">
        <v>6</v>
      </c>
      <c r="AK394">
        <f t="shared" ref="AK394:AK395" si="292">VLOOKUP(I394,$AR$2:$AS$603,2,FALSE)</f>
        <v>2.202</v>
      </c>
      <c r="AL394" s="8">
        <f t="shared" ref="AL394:AL395" si="293">AK394/100+$AT$1</f>
        <v>3.202E-2</v>
      </c>
      <c r="AM394" s="35">
        <f t="shared" ref="AM394:AM395" si="294">AK394/100-$AT$1</f>
        <v>1.2019999999999998E-2</v>
      </c>
      <c r="AN394" s="4">
        <f t="shared" ref="AN394:AN395" si="295">IF(AND(RIGHT(O394,3)="Max",AM394&lt;0%),0%,AM394)</f>
        <v>1.2019999999999998E-2</v>
      </c>
      <c r="AO394" s="45">
        <f t="shared" ref="AO394:AO395" si="296">-(((AL394+AF394)*AD394*V394))</f>
        <v>-8663.3208427068494</v>
      </c>
      <c r="AP394" s="45">
        <f t="shared" si="291"/>
        <v>-6717.3817495561634</v>
      </c>
      <c r="AQ394" s="45">
        <f t="shared" ref="AQ394:AQ395" si="297">-(((AN394+AF394)*AD394*V394))</f>
        <v>-4771.4426564054793</v>
      </c>
      <c r="AR394" s="31">
        <v>45120</v>
      </c>
      <c r="AS394" s="32">
        <v>3.6629999999999998</v>
      </c>
      <c r="AW394" s="10"/>
      <c r="BX394" s="1"/>
      <c r="CF394" s="11"/>
      <c r="CG394" s="11"/>
    </row>
    <row r="395" spans="1:85" ht="15" customHeight="1" x14ac:dyDescent="0.25">
      <c r="A395">
        <v>41917</v>
      </c>
      <c r="B395" t="s">
        <v>1174</v>
      </c>
      <c r="C395" t="s">
        <v>1175</v>
      </c>
      <c r="D395">
        <v>50016</v>
      </c>
      <c r="E395" t="s">
        <v>2</v>
      </c>
      <c r="F395" t="s">
        <v>3</v>
      </c>
      <c r="G395" t="s">
        <v>4</v>
      </c>
      <c r="H395" t="s">
        <v>281</v>
      </c>
      <c r="I395" s="1">
        <v>44923</v>
      </c>
      <c r="J395" s="1">
        <v>44925</v>
      </c>
      <c r="K395" s="1">
        <v>45016</v>
      </c>
      <c r="L395" s="1">
        <v>45016</v>
      </c>
      <c r="M395" s="2">
        <v>3731132.2</v>
      </c>
      <c r="N395" s="39">
        <f t="shared" si="288"/>
        <v>44926</v>
      </c>
      <c r="O395" t="s">
        <v>7</v>
      </c>
      <c r="P395" t="s">
        <v>8</v>
      </c>
      <c r="Q395" s="4">
        <v>1.2500000000000001E-2</v>
      </c>
      <c r="R395" s="1">
        <v>44923</v>
      </c>
      <c r="S395" s="1">
        <v>44925</v>
      </c>
      <c r="T395" s="1">
        <v>45016</v>
      </c>
      <c r="U395" s="1">
        <v>45016</v>
      </c>
      <c r="V395" s="5">
        <f t="shared" si="289"/>
        <v>0.24657534246575341</v>
      </c>
      <c r="W395">
        <f t="shared" si="290"/>
        <v>90</v>
      </c>
      <c r="X395" s="6">
        <v>0</v>
      </c>
      <c r="Y395" s="6">
        <v>0</v>
      </c>
      <c r="Z395" s="6">
        <v>-20768.103680566666</v>
      </c>
      <c r="AA395" s="6">
        <v>-20768.103680566666</v>
      </c>
      <c r="AB395">
        <v>0</v>
      </c>
      <c r="AC395">
        <v>0</v>
      </c>
      <c r="AD395" s="7">
        <v>3731132.2</v>
      </c>
      <c r="AE395" s="13">
        <v>2.2019999999999998E-2</v>
      </c>
      <c r="AF395" s="8">
        <v>1.2500000000000001E-2</v>
      </c>
      <c r="AG395" s="6">
        <v>0</v>
      </c>
      <c r="AH395" s="6">
        <v>-11789.341326388889</v>
      </c>
      <c r="AI395" s="9">
        <v>-32557.445006955553</v>
      </c>
      <c r="AJ395" t="s">
        <v>6</v>
      </c>
      <c r="AK395">
        <f t="shared" si="292"/>
        <v>2.202</v>
      </c>
      <c r="AL395" s="8">
        <f t="shared" si="293"/>
        <v>3.202E-2</v>
      </c>
      <c r="AM395" s="35">
        <f t="shared" si="294"/>
        <v>1.2019999999999998E-2</v>
      </c>
      <c r="AN395" s="4">
        <f t="shared" si="295"/>
        <v>1.2019999999999998E-2</v>
      </c>
      <c r="AO395" s="45">
        <f t="shared" si="296"/>
        <v>-40958.631504000004</v>
      </c>
      <c r="AP395" s="45">
        <f t="shared" si="291"/>
        <v>-31758.579503999994</v>
      </c>
      <c r="AQ395" s="45">
        <f t="shared" si="297"/>
        <v>-22558.527503999998</v>
      </c>
      <c r="AR395" s="31">
        <v>45121</v>
      </c>
      <c r="AS395" s="32">
        <v>3.66</v>
      </c>
      <c r="AW395" s="10"/>
      <c r="BX395" s="1"/>
      <c r="CF395" s="11"/>
      <c r="CG395" s="11"/>
    </row>
    <row r="396" spans="1:85" ht="15" customHeight="1" x14ac:dyDescent="0.25">
      <c r="A396">
        <v>4803</v>
      </c>
      <c r="B396" t="s">
        <v>1176</v>
      </c>
      <c r="C396" t="s">
        <v>1177</v>
      </c>
      <c r="D396">
        <v>50018</v>
      </c>
      <c r="E396" t="s">
        <v>127</v>
      </c>
      <c r="F396" t="s">
        <v>3</v>
      </c>
      <c r="G396" t="s">
        <v>4</v>
      </c>
      <c r="H396" t="s">
        <v>188</v>
      </c>
      <c r="I396" s="1"/>
      <c r="J396" s="1">
        <v>44895</v>
      </c>
      <c r="K396" s="1">
        <v>44928</v>
      </c>
      <c r="L396" s="1">
        <v>44928</v>
      </c>
      <c r="M396" s="2">
        <v>4648022.93</v>
      </c>
      <c r="N396" s="39">
        <f t="shared" si="288"/>
        <v>44926</v>
      </c>
      <c r="O396">
        <v>1.7999999999999999E-2</v>
      </c>
      <c r="P396" t="s">
        <v>109</v>
      </c>
      <c r="Q396" s="4"/>
      <c r="R396" s="1">
        <v>44928</v>
      </c>
      <c r="S396" s="1">
        <v>44895</v>
      </c>
      <c r="T396" s="1">
        <v>44928</v>
      </c>
      <c r="U396" s="1">
        <v>44928</v>
      </c>
      <c r="V396" s="5">
        <f t="shared" si="289"/>
        <v>5.4794520547945206E-3</v>
      </c>
      <c r="W396">
        <f t="shared" si="290"/>
        <v>2</v>
      </c>
      <c r="X396" s="6">
        <v>0</v>
      </c>
      <c r="Y396" s="6">
        <v>0</v>
      </c>
      <c r="Z396" s="6">
        <v>-7436.8366879999994</v>
      </c>
      <c r="AA396" s="6">
        <v>-7436.8366879999994</v>
      </c>
      <c r="AB396">
        <v>0</v>
      </c>
      <c r="AC396">
        <v>0</v>
      </c>
      <c r="AD396" s="7">
        <v>4648022.93</v>
      </c>
      <c r="AE396" s="13">
        <v>1.7999999999999999E-2</v>
      </c>
      <c r="AF396" s="8">
        <v>0</v>
      </c>
      <c r="AG396" s="6">
        <v>0</v>
      </c>
      <c r="AH396" s="6">
        <v>0</v>
      </c>
      <c r="AI396" s="9">
        <v>-7436.8366879999994</v>
      </c>
      <c r="AJ396" t="s">
        <v>6</v>
      </c>
      <c r="AO396" s="9">
        <f t="shared" ref="AO396:AO398" si="298">AP396</f>
        <v>-458.43513830136976</v>
      </c>
      <c r="AP396" s="2">
        <f t="shared" si="291"/>
        <v>-458.43513830136976</v>
      </c>
      <c r="AQ396" s="9">
        <f t="shared" ref="AQ396:AQ398" si="299">AP396</f>
        <v>-458.43513830136976</v>
      </c>
      <c r="AR396" s="31">
        <v>45124</v>
      </c>
      <c r="AS396" s="32">
        <v>3.6850000000000001</v>
      </c>
      <c r="AW396" s="10"/>
      <c r="BX396" s="1"/>
      <c r="CF396" s="11"/>
      <c r="CG396" s="11"/>
    </row>
    <row r="397" spans="1:85" ht="15" customHeight="1" x14ac:dyDescent="0.25">
      <c r="A397">
        <v>4983</v>
      </c>
      <c r="B397" t="s">
        <v>1178</v>
      </c>
      <c r="C397" t="s">
        <v>1179</v>
      </c>
      <c r="D397">
        <v>50019</v>
      </c>
      <c r="E397" t="s">
        <v>127</v>
      </c>
      <c r="F397" t="s">
        <v>3</v>
      </c>
      <c r="G397" t="s">
        <v>4</v>
      </c>
      <c r="H397" t="s">
        <v>188</v>
      </c>
      <c r="I397" s="1"/>
      <c r="J397" s="1">
        <v>44895</v>
      </c>
      <c r="K397" s="1">
        <v>44928</v>
      </c>
      <c r="L397" s="1">
        <v>44928</v>
      </c>
      <c r="M397" s="2">
        <v>2794983.97</v>
      </c>
      <c r="N397" s="39">
        <f t="shared" si="288"/>
        <v>44926</v>
      </c>
      <c r="O397">
        <v>1.7999999999999999E-2</v>
      </c>
      <c r="P397" t="s">
        <v>109</v>
      </c>
      <c r="Q397" s="4"/>
      <c r="R397" s="1">
        <v>44928</v>
      </c>
      <c r="S397" s="1">
        <v>44895</v>
      </c>
      <c r="T397" s="1">
        <v>44928</v>
      </c>
      <c r="U397" s="1">
        <v>44928</v>
      </c>
      <c r="V397" s="5">
        <f t="shared" si="289"/>
        <v>5.4794520547945206E-3</v>
      </c>
      <c r="W397">
        <f t="shared" si="290"/>
        <v>2</v>
      </c>
      <c r="X397" s="6">
        <v>0</v>
      </c>
      <c r="Y397" s="6">
        <v>0</v>
      </c>
      <c r="Z397" s="6">
        <v>-4471.9743520000002</v>
      </c>
      <c r="AA397" s="6">
        <v>-4471.9743520000002</v>
      </c>
      <c r="AB397">
        <v>0</v>
      </c>
      <c r="AC397">
        <v>0</v>
      </c>
      <c r="AD397" s="7">
        <v>2794983.97</v>
      </c>
      <c r="AE397" s="13">
        <v>1.7999999999999999E-2</v>
      </c>
      <c r="AF397" s="8">
        <v>0</v>
      </c>
      <c r="AG397" s="6">
        <v>0</v>
      </c>
      <c r="AH397" s="6">
        <v>0</v>
      </c>
      <c r="AI397" s="9">
        <v>-4471.9743520000002</v>
      </c>
      <c r="AJ397" t="s">
        <v>6</v>
      </c>
      <c r="AO397" s="9">
        <f t="shared" si="298"/>
        <v>-275.66965183561643</v>
      </c>
      <c r="AP397" s="2">
        <f t="shared" si="291"/>
        <v>-275.66965183561643</v>
      </c>
      <c r="AQ397" s="9">
        <f t="shared" si="299"/>
        <v>-275.66965183561643</v>
      </c>
      <c r="AR397" s="31">
        <v>45125</v>
      </c>
      <c r="AS397" s="32">
        <v>3.7050000000000001</v>
      </c>
      <c r="AW397" s="10"/>
      <c r="BX397" s="1"/>
      <c r="CF397" s="11"/>
      <c r="CG397" s="11"/>
    </row>
    <row r="398" spans="1:85" ht="15" customHeight="1" x14ac:dyDescent="0.25">
      <c r="A398">
        <v>5164</v>
      </c>
      <c r="B398" t="s">
        <v>1180</v>
      </c>
      <c r="C398" t="s">
        <v>1181</v>
      </c>
      <c r="D398">
        <v>50020</v>
      </c>
      <c r="E398" t="s">
        <v>127</v>
      </c>
      <c r="F398" t="s">
        <v>3</v>
      </c>
      <c r="G398" t="s">
        <v>4</v>
      </c>
      <c r="H398" t="s">
        <v>188</v>
      </c>
      <c r="I398" s="1"/>
      <c r="J398" s="1">
        <v>44895</v>
      </c>
      <c r="K398" s="1">
        <v>44928</v>
      </c>
      <c r="L398" s="1">
        <v>44928</v>
      </c>
      <c r="M398" s="2">
        <v>3828791.75</v>
      </c>
      <c r="N398" s="39">
        <f t="shared" si="288"/>
        <v>44926</v>
      </c>
      <c r="O398">
        <v>1.7999999999999999E-2</v>
      </c>
      <c r="P398" t="s">
        <v>109</v>
      </c>
      <c r="Q398" s="4"/>
      <c r="R398" s="1">
        <v>44928</v>
      </c>
      <c r="S398" s="1">
        <v>44895</v>
      </c>
      <c r="T398" s="1">
        <v>44928</v>
      </c>
      <c r="U398" s="1">
        <v>44928</v>
      </c>
      <c r="V398" s="5">
        <f t="shared" si="289"/>
        <v>5.4794520547945206E-3</v>
      </c>
      <c r="W398">
        <f t="shared" si="290"/>
        <v>2</v>
      </c>
      <c r="X398" s="6">
        <v>0</v>
      </c>
      <c r="Y398" s="6">
        <v>0</v>
      </c>
      <c r="Z398" s="6">
        <v>-6126.0668000000005</v>
      </c>
      <c r="AA398" s="6">
        <v>-6126.0668000000005</v>
      </c>
      <c r="AB398">
        <v>0</v>
      </c>
      <c r="AC398">
        <v>0</v>
      </c>
      <c r="AD398" s="7">
        <v>3828791.75</v>
      </c>
      <c r="AE398" s="13">
        <v>1.7999999999999999E-2</v>
      </c>
      <c r="AF398" s="8">
        <v>0</v>
      </c>
      <c r="AG398" s="6">
        <v>0</v>
      </c>
      <c r="AH398" s="6">
        <v>0</v>
      </c>
      <c r="AI398" s="9">
        <v>-6126.0668000000005</v>
      </c>
      <c r="AJ398" t="s">
        <v>6</v>
      </c>
      <c r="AO398" s="9">
        <f t="shared" si="298"/>
        <v>-377.63425479452053</v>
      </c>
      <c r="AP398" s="2">
        <f t="shared" si="291"/>
        <v>-377.63425479452053</v>
      </c>
      <c r="AQ398" s="9">
        <f t="shared" si="299"/>
        <v>-377.63425479452053</v>
      </c>
      <c r="AR398" s="31">
        <v>45126</v>
      </c>
      <c r="AS398" s="32">
        <v>3.6459999999999999</v>
      </c>
      <c r="AW398" s="10"/>
      <c r="BX398" s="1"/>
      <c r="CF398" s="11"/>
      <c r="CG398" s="11"/>
    </row>
    <row r="399" spans="1:85" ht="15" customHeight="1" x14ac:dyDescent="0.25">
      <c r="A399">
        <v>42189</v>
      </c>
      <c r="B399" t="s">
        <v>1182</v>
      </c>
      <c r="C399" t="s">
        <v>1183</v>
      </c>
      <c r="D399">
        <v>50021</v>
      </c>
      <c r="E399" t="s">
        <v>2</v>
      </c>
      <c r="F399" t="s">
        <v>3</v>
      </c>
      <c r="G399" t="s">
        <v>4</v>
      </c>
      <c r="H399" t="s">
        <v>281</v>
      </c>
      <c r="I399" s="1">
        <v>44923</v>
      </c>
      <c r="J399" s="1">
        <v>44925</v>
      </c>
      <c r="K399" s="1">
        <v>45016</v>
      </c>
      <c r="L399" s="1">
        <v>45016</v>
      </c>
      <c r="M399" s="2">
        <v>2261116.08</v>
      </c>
      <c r="N399" s="39">
        <f t="shared" si="288"/>
        <v>44926</v>
      </c>
      <c r="O399" t="s">
        <v>7</v>
      </c>
      <c r="P399" t="s">
        <v>8</v>
      </c>
      <c r="Q399" s="4">
        <v>1.2500000000000001E-2</v>
      </c>
      <c r="R399" s="1">
        <v>44923</v>
      </c>
      <c r="S399" s="1">
        <v>44925</v>
      </c>
      <c r="T399" s="1">
        <v>45016</v>
      </c>
      <c r="U399" s="1">
        <v>45016</v>
      </c>
      <c r="V399" s="5">
        <f t="shared" si="289"/>
        <v>0.24657534246575341</v>
      </c>
      <c r="W399">
        <f t="shared" si="290"/>
        <v>90</v>
      </c>
      <c r="X399" s="6">
        <v>0</v>
      </c>
      <c r="Y399" s="6">
        <v>0</v>
      </c>
      <c r="Z399" s="6">
        <v>-12585.748953959997</v>
      </c>
      <c r="AA399" s="6">
        <v>-12585.748953959997</v>
      </c>
      <c r="AB399">
        <v>0</v>
      </c>
      <c r="AC399">
        <v>0</v>
      </c>
      <c r="AD399" s="7">
        <v>2261116.08</v>
      </c>
      <c r="AE399" s="13">
        <v>2.2019999999999998E-2</v>
      </c>
      <c r="AF399" s="8">
        <v>1.2500000000000001E-2</v>
      </c>
      <c r="AG399" s="6">
        <v>0</v>
      </c>
      <c r="AH399" s="6">
        <v>-7144.4987250000004</v>
      </c>
      <c r="AI399" s="9">
        <v>-19730.247678959997</v>
      </c>
      <c r="AJ399" t="s">
        <v>6</v>
      </c>
      <c r="AK399">
        <f t="shared" ref="AK399:AK401" si="300">VLOOKUP(I399,$AR$2:$AS$603,2,FALSE)</f>
        <v>2.202</v>
      </c>
      <c r="AL399" s="8">
        <f t="shared" ref="AL399:AL401" si="301">AK399/100+$AT$1</f>
        <v>3.202E-2</v>
      </c>
      <c r="AM399" s="35">
        <f t="shared" ref="AM399:AM401" si="302">AK399/100-$AT$1</f>
        <v>1.2019999999999998E-2</v>
      </c>
      <c r="AN399" s="4">
        <f t="shared" ref="AN399:AN401" si="303">IF(AND(RIGHT(O399,3)="Max",AM399&lt;0%),0%,AM399)</f>
        <v>1.2019999999999998E-2</v>
      </c>
      <c r="AO399" s="45">
        <f t="shared" ref="AO399:AO401" si="304">-(((AL399+AF399)*AD399*V399))</f>
        <v>-24821.479203682193</v>
      </c>
      <c r="AP399" s="45">
        <f t="shared" si="291"/>
        <v>-19246.12448587397</v>
      </c>
      <c r="AQ399" s="45">
        <f t="shared" ref="AQ399:AQ401" si="305">-(((AN399+AF399)*AD399*V399))</f>
        <v>-13670.769768065753</v>
      </c>
      <c r="AR399" s="31">
        <v>45127</v>
      </c>
      <c r="AS399" s="32">
        <v>3.698</v>
      </c>
      <c r="AW399" s="10"/>
      <c r="BX399" s="1"/>
      <c r="CF399" s="11"/>
      <c r="CG399" s="11"/>
    </row>
    <row r="400" spans="1:85" ht="15" customHeight="1" x14ac:dyDescent="0.25">
      <c r="A400">
        <v>16251</v>
      </c>
      <c r="B400" t="s">
        <v>1184</v>
      </c>
      <c r="C400" t="s">
        <v>1185</v>
      </c>
      <c r="D400">
        <v>50023</v>
      </c>
      <c r="E400" t="s">
        <v>2</v>
      </c>
      <c r="F400" t="s">
        <v>3</v>
      </c>
      <c r="G400" t="s">
        <v>4</v>
      </c>
      <c r="H400" t="s">
        <v>5</v>
      </c>
      <c r="I400" s="1">
        <v>44924</v>
      </c>
      <c r="J400" s="1">
        <v>44926</v>
      </c>
      <c r="K400" s="1">
        <v>45016</v>
      </c>
      <c r="L400" s="1">
        <v>45016</v>
      </c>
      <c r="M400" s="2">
        <v>8576000</v>
      </c>
      <c r="N400" s="39">
        <f t="shared" si="288"/>
        <v>44926</v>
      </c>
      <c r="O400" t="s">
        <v>15</v>
      </c>
      <c r="P400" t="s">
        <v>8</v>
      </c>
      <c r="Q400" s="4">
        <v>1.7000000000000001E-2</v>
      </c>
      <c r="R400" s="1">
        <v>44924</v>
      </c>
      <c r="S400" s="1">
        <v>44926</v>
      </c>
      <c r="T400" s="1">
        <v>45016</v>
      </c>
      <c r="U400" s="1">
        <v>45016</v>
      </c>
      <c r="V400" s="5">
        <f t="shared" si="289"/>
        <v>0.24657534246575341</v>
      </c>
      <c r="W400">
        <f t="shared" si="290"/>
        <v>90</v>
      </c>
      <c r="X400" s="6">
        <v>0</v>
      </c>
      <c r="Y400" s="6">
        <v>0</v>
      </c>
      <c r="Z400" s="6">
        <v>-46824.960000000006</v>
      </c>
      <c r="AA400" s="6">
        <v>-46824.960000000006</v>
      </c>
      <c r="AB400">
        <v>0</v>
      </c>
      <c r="AC400">
        <v>0</v>
      </c>
      <c r="AD400" s="7">
        <v>8576000</v>
      </c>
      <c r="AE400" s="13">
        <v>2.1840000000000002E-2</v>
      </c>
      <c r="AF400" s="8">
        <v>1.7000000000000001E-2</v>
      </c>
      <c r="AG400" s="6">
        <v>0</v>
      </c>
      <c r="AH400" s="6">
        <v>-36448</v>
      </c>
      <c r="AI400" s="9">
        <v>-83272.960000000006</v>
      </c>
      <c r="AJ400" t="s">
        <v>6</v>
      </c>
      <c r="AK400">
        <f t="shared" si="300"/>
        <v>2.1840000000000002</v>
      </c>
      <c r="AL400" s="8">
        <f t="shared" si="301"/>
        <v>3.184E-2</v>
      </c>
      <c r="AM400" s="35">
        <f t="shared" si="302"/>
        <v>1.1840000000000002E-2</v>
      </c>
      <c r="AN400" s="4">
        <f t="shared" si="303"/>
        <v>1.1840000000000002E-2</v>
      </c>
      <c r="AO400" s="45">
        <f t="shared" si="304"/>
        <v>-103278.53589041096</v>
      </c>
      <c r="AP400" s="45">
        <f t="shared" si="291"/>
        <v>-82132.234520547936</v>
      </c>
      <c r="AQ400" s="45">
        <f t="shared" si="305"/>
        <v>-60985.933150684934</v>
      </c>
      <c r="AR400" s="31">
        <v>45128</v>
      </c>
      <c r="AS400" s="32">
        <v>3.7210000000000001</v>
      </c>
      <c r="AW400" s="10"/>
      <c r="BX400" s="1"/>
      <c r="CF400" s="11"/>
      <c r="CG400" s="11"/>
    </row>
    <row r="401" spans="1:85" ht="15" customHeight="1" x14ac:dyDescent="0.25">
      <c r="A401">
        <v>42117</v>
      </c>
      <c r="B401" t="s">
        <v>1186</v>
      </c>
      <c r="C401" t="s">
        <v>1187</v>
      </c>
      <c r="D401">
        <v>50025</v>
      </c>
      <c r="E401" t="s">
        <v>2</v>
      </c>
      <c r="F401" t="s">
        <v>3</v>
      </c>
      <c r="G401" t="s">
        <v>4</v>
      </c>
      <c r="H401" t="s">
        <v>281</v>
      </c>
      <c r="I401" s="1">
        <v>44923</v>
      </c>
      <c r="J401" s="1">
        <v>44925</v>
      </c>
      <c r="K401" s="1">
        <v>45016</v>
      </c>
      <c r="L401" s="1">
        <v>45016</v>
      </c>
      <c r="M401" s="2">
        <v>89048.67</v>
      </c>
      <c r="N401" s="39">
        <f t="shared" si="288"/>
        <v>44926</v>
      </c>
      <c r="O401" t="s">
        <v>7</v>
      </c>
      <c r="P401" t="s">
        <v>8</v>
      </c>
      <c r="Q401" s="4">
        <v>1.2500000000000001E-2</v>
      </c>
      <c r="R401" s="1">
        <v>44923</v>
      </c>
      <c r="S401" s="1">
        <v>44925</v>
      </c>
      <c r="T401" s="1">
        <v>45016</v>
      </c>
      <c r="U401" s="1">
        <v>45016</v>
      </c>
      <c r="V401" s="5">
        <f t="shared" si="289"/>
        <v>0.24657534246575341</v>
      </c>
      <c r="W401">
        <f t="shared" si="290"/>
        <v>90</v>
      </c>
      <c r="X401" s="6">
        <v>0</v>
      </c>
      <c r="Y401" s="6">
        <v>0</v>
      </c>
      <c r="Z401" s="6">
        <v>-495.65973866499996</v>
      </c>
      <c r="AA401" s="6">
        <v>-495.65973866499996</v>
      </c>
      <c r="AB401">
        <v>0</v>
      </c>
      <c r="AC401">
        <v>0</v>
      </c>
      <c r="AD401" s="7">
        <v>89048.67</v>
      </c>
      <c r="AE401" s="13">
        <v>2.2019999999999998E-2</v>
      </c>
      <c r="AF401" s="8">
        <v>1.2500000000000001E-2</v>
      </c>
      <c r="AG401" s="6">
        <v>0</v>
      </c>
      <c r="AH401" s="6">
        <v>-281.36906145833331</v>
      </c>
      <c r="AI401" s="9">
        <v>-777.02880012333321</v>
      </c>
      <c r="AJ401" t="s">
        <v>6</v>
      </c>
      <c r="AK401">
        <f t="shared" si="300"/>
        <v>2.202</v>
      </c>
      <c r="AL401" s="8">
        <f t="shared" si="301"/>
        <v>3.202E-2</v>
      </c>
      <c r="AM401" s="35">
        <f t="shared" si="302"/>
        <v>1.2019999999999998E-2</v>
      </c>
      <c r="AN401" s="4">
        <f t="shared" si="303"/>
        <v>1.2019999999999998E-2</v>
      </c>
      <c r="AO401" s="45">
        <f t="shared" si="304"/>
        <v>-977.53482453698621</v>
      </c>
      <c r="AP401" s="45">
        <f t="shared" si="291"/>
        <v>-757.96276152328755</v>
      </c>
      <c r="AQ401" s="45">
        <f t="shared" si="305"/>
        <v>-538.3906985095889</v>
      </c>
      <c r="AR401" s="31">
        <v>45131</v>
      </c>
      <c r="AS401" s="32">
        <v>3.7160000000000002</v>
      </c>
      <c r="AW401" s="10"/>
      <c r="BX401" s="1"/>
      <c r="CF401" s="11"/>
      <c r="CG401" s="11"/>
    </row>
    <row r="402" spans="1:85" x14ac:dyDescent="0.25">
      <c r="AO402"/>
      <c r="AP402"/>
      <c r="AQ402"/>
      <c r="AR402" s="31">
        <v>45132</v>
      </c>
      <c r="AS402" s="32">
        <v>3.7050000000000001</v>
      </c>
    </row>
    <row r="403" spans="1:85" x14ac:dyDescent="0.25">
      <c r="AO403"/>
      <c r="AP403"/>
      <c r="AQ403"/>
      <c r="AR403" s="31">
        <v>45133</v>
      </c>
      <c r="AS403" s="32">
        <v>3.714</v>
      </c>
    </row>
    <row r="404" spans="1:85" x14ac:dyDescent="0.25">
      <c r="AO404"/>
      <c r="AP404"/>
      <c r="AQ404"/>
      <c r="AR404" s="31">
        <v>45134</v>
      </c>
      <c r="AS404" s="32">
        <v>3.714</v>
      </c>
    </row>
    <row r="405" spans="1:85" x14ac:dyDescent="0.25">
      <c r="AO405"/>
      <c r="AP405"/>
      <c r="AQ405"/>
      <c r="AR405" s="31">
        <v>45135</v>
      </c>
      <c r="AS405" s="32">
        <v>3.7250000000000001</v>
      </c>
    </row>
    <row r="406" spans="1:85" x14ac:dyDescent="0.25">
      <c r="AO406"/>
      <c r="AP406"/>
      <c r="AQ406"/>
      <c r="AR406" s="31">
        <v>45138</v>
      </c>
      <c r="AS406" s="32">
        <v>3.7149999999999999</v>
      </c>
    </row>
    <row r="407" spans="1:85" x14ac:dyDescent="0.25">
      <c r="AJ407" t="s">
        <v>1677</v>
      </c>
      <c r="AK407" t="s">
        <v>1677</v>
      </c>
      <c r="AL407" t="s">
        <v>1677</v>
      </c>
      <c r="AM407" t="s">
        <v>1677</v>
      </c>
      <c r="AN407" t="s">
        <v>1677</v>
      </c>
      <c r="AO407" t="s">
        <v>1677</v>
      </c>
      <c r="AP407" t="s">
        <v>1677</v>
      </c>
      <c r="AQ407" t="s">
        <v>1677</v>
      </c>
    </row>
    <row r="408" spans="1:85" x14ac:dyDescent="0.25">
      <c r="AO408" s="45">
        <f>SUM(AO2:AO401)</f>
        <v>-82368711.565544412</v>
      </c>
      <c r="AP408" s="45">
        <f>SUM(AP2:AP401)</f>
        <v>-66360585.318737105</v>
      </c>
      <c r="AQ408" s="45">
        <f>SUM(AQ2:AQ401)</f>
        <v>-53710473.684841372</v>
      </c>
    </row>
    <row r="1236" spans="44:45" x14ac:dyDescent="0.25">
      <c r="AR1236" t="s">
        <v>1677</v>
      </c>
      <c r="AS1236" t="s">
        <v>1677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Synthèse</vt:lpstr>
      <vt:lpstr>Caplet</vt:lpstr>
      <vt:lpstr>SWPM et prime lissée</vt:lpstr>
      <vt:lpstr>Startjanjuinover-FinICNE1</vt:lpstr>
      <vt:lpstr>Startetendjanjuin-FINJanJun</vt:lpstr>
      <vt:lpstr>Start22EndS123-FinICNE2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Solal Huard</dc:creator>
  <cp:lastModifiedBy>Solal Huard</cp:lastModifiedBy>
  <dcterms:created xsi:type="dcterms:W3CDTF">2023-08-04T12:01:39Z</dcterms:created>
  <dcterms:modified xsi:type="dcterms:W3CDTF">2023-08-07T07:25:59Z</dcterms:modified>
</cp:coreProperties>
</file>