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29F9733-34F2-41D7-84A9-52B4F62E9B9F}" xr6:coauthVersionLast="47" xr6:coauthVersionMax="47" xr10:uidLastSave="{00000000-0000-0000-0000-000000000000}"/>
  <bookViews>
    <workbookView xWindow="-120" yWindow="-120" windowWidth="29040" windowHeight="1572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Glo'!$A$6:$M$72</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5" i="5" l="1"/>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<sst xmlns="http://schemas.openxmlformats.org/spreadsheetml/2006/main" count="568" uniqueCount="160">
  <si>
    <t>Strategy ID</t>
  </si>
  <si>
    <t>AVERTISSEMENT - DISCLAIMER</t>
  </si>
  <si>
    <t>Value Date: Xxxxx</t>
  </si>
  <si>
    <t>Grand Total</t>
  </si>
  <si>
    <t>Payment</t>
  </si>
  <si>
    <t>Currency</t>
  </si>
  <si>
    <t>Acc. Int prior to 31/08/2023</t>
  </si>
  <si>
    <t>Acc. Int after 31/08/2023</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</si>
  <si>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</si>
  <si>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</si>
  <si>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</si>
  <si>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</si>
  <si>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</si>
  <si>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</si>
  <si>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</si>
  <si>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</si>
  <si>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</si>
  <si>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</si>
  <si>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</si>
  <si>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</si>
  <si>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</si>
  <si>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</si>
  <si>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 - entité SCI DES CAPUCINS - SCI</t>
  </si>
  <si>
    <t>BNP</t>
  </si>
  <si>
    <t>Swap</t>
  </si>
  <si>
    <t>EUR</t>
  </si>
  <si>
    <t>IRORPEA387R</t>
  </si>
  <si>
    <t>END</t>
  </si>
  <si>
    <t>ADKB1-D</t>
  </si>
  <si>
    <t>IRORPEA385P</t>
  </si>
  <si>
    <t>Swap 0,425% vs Euribor 3m - Slovénie - entité SeneCura Dom starejših občanov Maribor d.o.o. - SI-ETAB</t>
  </si>
  <si>
    <t>ADKB</t>
  </si>
  <si>
    <t>IRORPEA385R</t>
  </si>
  <si>
    <t>Swap 0,425% vs Euribor 3m - SlovénieSwap 0,425% vs Euribor 3m - Slovénie - entité SeneCura Dom starejših občanov Maribor d.o.o. - SI-ETAB</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</si>
  <si>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</si>
  <si>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</si>
  <si>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</si>
  <si>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</si>
  <si>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</si>
  <si>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</si>
  <si>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</si>
  <si>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</si>
  <si>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</si>
  <si>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</si>
  <si>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</si>
  <si>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</si>
  <si>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</si>
  <si>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</si>
  <si>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</si>
  <si>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</si>
  <si>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</si>
  <si>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</si>
  <si>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</si>
  <si>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</si>
  <si>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</si>
  <si>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</si>
  <si>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</si>
  <si>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</si>
  <si>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BNP35-D</t>
  </si>
  <si>
    <t>IRORPEA344P</t>
  </si>
  <si>
    <t>Swap 1.3675% vs Euribor 3m</t>
  </si>
  <si>
    <t>IRORPEA344R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</si>
  <si>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</si>
  <si>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</si>
  <si>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</si>
  <si>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</si>
  <si>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</si>
  <si>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</si>
  <si>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</si>
  <si>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</si>
  <si>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</si>
  <si>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</si>
  <si>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</si>
  <si>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</si>
  <si>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</si>
  <si>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</si>
  <si>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</si>
  <si>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</si>
  <si>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</si>
  <si>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</si>
  <si>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</si>
  <si>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</si>
  <si>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</si>
  <si>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</si>
  <si>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</si>
  <si>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</si>
  <si>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</si>
  <si>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</si>
  <si>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</si>
  <si>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</si>
  <si>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</si>
  <si>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</si>
  <si>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</si>
  <si>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</si>
  <si>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</si>
  <si>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</si>
  <si>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</si>
  <si>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</si>
  <si>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</si>
  <si>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</si>
  <si>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</si>
  <si>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</si>
  <si>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</si>
  <si>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</si>
  <si>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</si>
  <si>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</si>
  <si>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</si>
  <si>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</si>
  <si>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</si>
  <si>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</si>
  <si>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</si>
  <si>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</si>
  <si>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</si>
  <si>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</si>
  <si>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</si>
  <si>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</si>
  <si>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</si>
  <si>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</si>
  <si>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</si>
  <si>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</si>
  <si>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</si>
  <si>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</si>
  <si>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</si>
  <si>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</si>
  <si>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</si>
  <si>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</si>
  <si>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</si>
  <si>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</si>
  <si>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</si>
  <si>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</si>
  <si>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</si>
  <si>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</si>
  <si>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</si>
  <si>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</si>
  <si>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</si>
  <si>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</si>
  <si>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</si>
  <si>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</si>
  <si>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</si>
  <si>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</si>
  <si>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</si>
  <si>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</si>
  <si>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</si>
  <si>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</si>
  <si>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</si>
  <si>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</si>
  <si>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</si>
  <si>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</si>
  <si>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</si>
  <si>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</si>
  <si>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</si>
  <si>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</si>
  <si>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</si>
  <si>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</si>
  <si>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</si>
  <si>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31/08/2023</t>
  </si>
  <si>
    <t>Calculation Date: 04/09/2023</t>
  </si>
  <si>
    <t>IR Accrued Interests - Derivatives - Global - ORPEA</t>
  </si>
  <si>
    <t>Acc. after 31/08/2023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</si>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</sst>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7276BDC-E8BE-4582-B7E9-F1F8CE3DE4FB}"/>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6" sqref="A36:XFD36"/>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13026.849376733342</v>
      </c>
      <c r="D2" s="33">
        <f ca="1">SUMIF('Cash Flows - Derivatives - Glo'!B:B,'Payments - Derivatives - Global'!B2,'Cash Flows - Derivatives - Glo'!O:O)</f>
        <v>6730.5388446455599</v>
      </c>
      <c r="E2" s="33">
        <f t="shared" ref="E2:E34" ca="1" si="0">C2+D2</f>
        <v>19757.388221378904</v>
      </c>
      <c r="F2" s="36" t="s">
        <v>25</v>
      </c>
    </row>
    <row r="3" spans="1:6" ht="15" x14ac:dyDescent="0.25">
      <c r="A3" s="37" t="s">
        <v>27</v>
      </c>
      <c r="B3" s="37" t="s">
        <v>28</v>
      </c>
      <c r="C3" s="33">
        <f ca="1">SUMIF('Cash Flows - Derivatives - Glo'!B:B,'Payments - Derivatives - Global'!B3,'Cash Flows - Derivatives - Glo'!N:N)</f>
        <v>5516.7983314324993</v>
      </c>
      <c r="D3" s="33">
        <f ca="1">SUMIF('Cash Flows - Derivatives - Glo'!B:B,'Payments - Derivatives - Global'!B3,'Cash Flows - Derivatives - Glo'!O:O)</f>
        <v>2451.9103695255558</v>
      </c>
      <c r="E3" s="33">
        <f t="shared" ca="1" si="0"/>
        <v>7968.7087009580555</v>
      </c>
      <c r="F3" s="36" t="s">
        <v>25</v>
      </c>
    </row>
    <row r="4" spans="1:6" ht="15" x14ac:dyDescent="0.25">
      <c r="A4" s="37" t="s">
        <v>27</v>
      </c>
      <c r="B4" s="37" t="s">
        <v>34</v>
      </c>
      <c r="C4" s="33">
        <f ca="1">SUMIF('Cash Flows - Derivatives - Glo'!B:B,'Payments - Derivatives - Global'!B4,'Cash Flows - Derivatives - Glo'!N:N)</f>
        <v>55183.333333333328</v>
      </c>
      <c r="D4" s="33">
        <f ca="1">SUMIF('Cash Flows - Derivatives - Glo'!B:B,'Payments - Derivatives - Global'!B4,'Cash Flows - Derivatives - Glo'!O:O)</f>
        <v>401333.33333333326</v>
      </c>
      <c r="E4" s="33">
        <f t="shared" ca="1" si="0"/>
        <v>456516.66666666657</v>
      </c>
      <c r="F4" s="36" t="s">
        <v>25</v>
      </c>
    </row>
    <row r="5" spans="1:6" ht="15" x14ac:dyDescent="0.25">
      <c r="A5" s="37" t="s">
        <v>27</v>
      </c>
      <c r="B5" s="37" t="s">
        <v>37</v>
      </c>
      <c r="C5" s="33">
        <f ca="1">SUMIF('Cash Flows - Derivatives - Glo'!B:B,'Payments - Derivatives - Global'!B5,'Cash Flows - Derivatives - Glo'!N:N)</f>
        <v>229531.25</v>
      </c>
      <c r="D5" s="33">
        <f ca="1">SUMIF('Cash Flows - Derivatives - Glo'!B:B,'Payments - Derivatives - Global'!B5,'Cash Flows - Derivatives - Glo'!O:O)</f>
        <v>239732.63888888891</v>
      </c>
      <c r="E5" s="33">
        <f t="shared" ca="1" si="0"/>
        <v>469263.88888888888</v>
      </c>
      <c r="F5" s="36" t="s">
        <v>25</v>
      </c>
    </row>
    <row r="6" spans="1:6" ht="15" x14ac:dyDescent="0.25">
      <c r="A6" s="37" t="s">
        <v>27</v>
      </c>
      <c r="B6" s="37" t="s">
        <v>40</v>
      </c>
      <c r="C6" s="33">
        <f ca="1">SUMIF('Cash Flows - Derivatives - Glo'!B:B,'Payments - Derivatives - Global'!B6,'Cash Flows - Derivatives - Glo'!N:N)</f>
        <v>514587.49999999988</v>
      </c>
      <c r="D6" s="33">
        <f ca="1">SUMIF('Cash Flows - Derivatives - Glo'!B:B,'Payments - Derivatives - Global'!B6,'Cash Flows - Derivatives - Glo'!O:O)</f>
        <v>228705.55555555556</v>
      </c>
      <c r="E6" s="33">
        <f t="shared" ca="1" si="0"/>
        <v>743293.0555555555</v>
      </c>
      <c r="F6" s="36" t="s">
        <v>25</v>
      </c>
    </row>
    <row r="7" spans="1:6" ht="15" x14ac:dyDescent="0.25">
      <c r="A7" s="37" t="s">
        <v>27</v>
      </c>
      <c r="B7" s="37" t="s">
        <v>43</v>
      </c>
      <c r="C7" s="33">
        <f ca="1">SUMIF('Cash Flows - Derivatives - Glo'!B:B,'Payments - Derivatives - Global'!B7,'Cash Flows - Derivatives - Glo'!N:N)</f>
        <v>296625</v>
      </c>
      <c r="D7" s="33">
        <f ca="1">SUMIF('Cash Flows - Derivatives - Glo'!B:B,'Payments - Derivatives - Global'!B7,'Cash Flows - Derivatives - Glo'!O:O)</f>
        <v>560291.66666666663</v>
      </c>
      <c r="E7" s="33">
        <f t="shared" ca="1" si="0"/>
        <v>856916.66666666663</v>
      </c>
      <c r="F7" s="36" t="s">
        <v>25</v>
      </c>
    </row>
    <row r="8" spans="1:6" ht="15" x14ac:dyDescent="0.25">
      <c r="A8" s="37" t="s">
        <v>27</v>
      </c>
      <c r="B8" s="37" t="s">
        <v>47</v>
      </c>
      <c r="C8" s="33">
        <f ca="1">SUMIF('Cash Flows - Derivatives - Glo'!B:B,'Payments - Derivatives - Global'!B8,'Cash Flows - Derivatives - Glo'!N:N)</f>
        <v>337830.5555555555</v>
      </c>
      <c r="D8" s="33">
        <f ca="1">SUMIF('Cash Flows - Derivatives - Glo'!B:B,'Payments - Derivatives - Global'!B8,'Cash Flows - Derivatives - Glo'!O:O)</f>
        <v>77609.722222222219</v>
      </c>
      <c r="E8" s="33">
        <f t="shared" ca="1" si="0"/>
        <v>415440.27777777775</v>
      </c>
      <c r="F8" s="36" t="s">
        <v>25</v>
      </c>
    </row>
    <row r="9" spans="1:6" ht="15" x14ac:dyDescent="0.25">
      <c r="A9" s="37" t="s">
        <v>27</v>
      </c>
      <c r="B9" s="37" t="s">
        <v>50</v>
      </c>
      <c r="C9" s="33">
        <f ca="1">SUMIF('Cash Flows - Derivatives - Glo'!B:B,'Payments - Derivatives - Global'!B9,'Cash Flows - Derivatives - Glo'!N:N)</f>
        <v>101844.16666666667</v>
      </c>
      <c r="D9" s="33">
        <f ca="1">SUMIF('Cash Flows - Derivatives - Glo'!B:B,'Payments - Derivatives - Global'!B9,'Cash Flows - Derivatives - Glo'!O:O)</f>
        <v>449312.50000000006</v>
      </c>
      <c r="E9" s="33">
        <f t="shared" ca="1" si="0"/>
        <v>551156.66666666674</v>
      </c>
      <c r="F9" s="36" t="s">
        <v>25</v>
      </c>
    </row>
    <row r="10" spans="1:6" ht="15" x14ac:dyDescent="0.25">
      <c r="A10" s="37" t="s">
        <v>27</v>
      </c>
      <c r="B10" s="37" t="s">
        <v>54</v>
      </c>
      <c r="C10" s="33">
        <f ca="1">SUMIF('Cash Flows - Derivatives - Glo'!B:B,'Payments - Derivatives - Global'!B10,'Cash Flows - Derivatives - Glo'!N:N)</f>
        <v>255559.375</v>
      </c>
      <c r="D10" s="33">
        <f ca="1">SUMIF('Cash Flows - Derivatives - Glo'!B:B,'Payments - Derivatives - Global'!B10,'Cash Flows - Derivatives - Glo'!O:O)</f>
        <v>183231.25</v>
      </c>
      <c r="E10" s="33">
        <f t="shared" ca="1" si="0"/>
        <v>438790.625</v>
      </c>
      <c r="F10" s="36" t="s">
        <v>25</v>
      </c>
    </row>
    <row r="11" spans="1:6" ht="15" x14ac:dyDescent="0.25">
      <c r="A11" s="37" t="s">
        <v>27</v>
      </c>
      <c r="B11" s="37" t="s">
        <v>58</v>
      </c>
      <c r="C11" s="33">
        <f ca="1">SUMIF('Cash Flows - Derivatives - Glo'!B:B,'Payments - Derivatives - Global'!B11,'Cash Flows - Derivatives - Glo'!N:N)</f>
        <v>241373.61111111109</v>
      </c>
      <c r="D11" s="33">
        <f ca="1">SUMIF('Cash Flows - Derivatives - Glo'!B:B,'Payments - Derivatives - Global'!B11,'Cash Flows - Derivatives - Glo'!O:O)</f>
        <v>358798.61111111101</v>
      </c>
      <c r="E11" s="33">
        <f t="shared" ca="1" si="0"/>
        <v>600172.22222222213</v>
      </c>
      <c r="F11" s="36" t="s">
        <v>25</v>
      </c>
    </row>
    <row r="12" spans="1:6" ht="15" x14ac:dyDescent="0.25">
      <c r="A12" s="37" t="s">
        <v>27</v>
      </c>
      <c r="B12" s="37" t="s">
        <v>62</v>
      </c>
      <c r="C12" s="33">
        <f ca="1">SUMIF('Cash Flows - Derivatives - Glo'!B:B,'Payments - Derivatives - Global'!B12,'Cash Flows - Derivatives - Glo'!N:N)</f>
        <v>276939.23765032965</v>
      </c>
      <c r="D12" s="33">
        <f ca="1">SUMIF('Cash Flows - Derivatives - Glo'!B:B,'Payments - Derivatives - Global'!B12,'Cash Flows - Derivatives - Glo'!O:O)</f>
        <v>143085.27278600365</v>
      </c>
      <c r="E12" s="33">
        <f t="shared" ca="1" si="0"/>
        <v>420024.51043633331</v>
      </c>
      <c r="F12" s="36" t="s">
        <v>25</v>
      </c>
    </row>
    <row r="13" spans="1:6" ht="15" x14ac:dyDescent="0.25">
      <c r="A13" s="37" t="s">
        <v>27</v>
      </c>
      <c r="B13" s="37" t="s">
        <v>68</v>
      </c>
      <c r="C13" s="33">
        <f ca="1">SUMIF('Cash Flows - Derivatives - Glo'!B:B,'Payments - Derivatives - Global'!B13,'Cash Flows - Derivatives - Glo'!N:N)</f>
        <v>276416.66666666669</v>
      </c>
      <c r="D13" s="33">
        <f ca="1">SUMIF('Cash Flows - Derivatives - Glo'!B:B,'Payments - Derivatives - Global'!B13,'Cash Flows - Derivatives - Glo'!O:O)</f>
        <v>142815.27777777778</v>
      </c>
      <c r="E13" s="33">
        <f t="shared" ca="1" si="0"/>
        <v>419231.9444444445</v>
      </c>
      <c r="F13" s="36" t="s">
        <v>25</v>
      </c>
    </row>
    <row r="14" spans="1:6" ht="15" x14ac:dyDescent="0.25">
      <c r="A14" s="37" t="s">
        <v>27</v>
      </c>
      <c r="B14" s="37" t="s">
        <v>73</v>
      </c>
      <c r="C14" s="33">
        <f ca="1">SUMIF('Cash Flows - Derivatives - Glo'!B:B,'Payments - Derivatives - Global'!B14,'Cash Flows - Derivatives - Glo'!N:N)</f>
        <v>276625</v>
      </c>
      <c r="D14" s="33">
        <f ca="1">SUMIF('Cash Flows - Derivatives - Glo'!B:B,'Payments - Derivatives - Global'!B14,'Cash Flows - Derivatives - Glo'!O:O)</f>
        <v>142922.91666666669</v>
      </c>
      <c r="E14" s="33">
        <f t="shared" ca="1" si="0"/>
        <v>419547.91666666669</v>
      </c>
      <c r="F14" s="36" t="s">
        <v>25</v>
      </c>
    </row>
    <row r="15" spans="1:6" ht="15" x14ac:dyDescent="0.25">
      <c r="A15" s="37" t="s">
        <v>27</v>
      </c>
      <c r="B15" s="37" t="s">
        <v>77</v>
      </c>
      <c r="C15" s="33">
        <f ca="1">SUMIF('Cash Flows - Derivatives - Glo'!B:B,'Payments - Derivatives - Global'!B15,'Cash Flows - Derivatives - Glo'!N:N)</f>
        <v>388877.48235761374</v>
      </c>
      <c r="D15" s="33">
        <f ca="1">SUMIF('Cash Flows - Derivatives - Glo'!B:B,'Payments - Derivatives - Global'!B15,'Cash Flows - Derivatives - Glo'!O:O)</f>
        <v>200920.03255143377</v>
      </c>
      <c r="E15" s="33">
        <f t="shared" ca="1" si="0"/>
        <v>589797.51490904752</v>
      </c>
      <c r="F15" s="36" t="s">
        <v>25</v>
      </c>
    </row>
    <row r="16" spans="1:6" ht="15" x14ac:dyDescent="0.25">
      <c r="A16" s="37" t="s">
        <v>27</v>
      </c>
      <c r="B16" s="37" t="s">
        <v>80</v>
      </c>
      <c r="C16" s="33">
        <f ca="1">SUMIF('Cash Flows - Derivatives - Glo'!B:B,'Payments - Derivatives - Global'!B16,'Cash Flows - Derivatives - Glo'!N:N)</f>
        <v>19866.666666666664</v>
      </c>
      <c r="D16" s="33">
        <f ca="1">SUMIF('Cash Flows - Derivatives - Glo'!B:B,'Payments - Derivatives - Global'!B16,'Cash Flows - Derivatives - Glo'!O:O)</f>
        <v>437066.66666666663</v>
      </c>
      <c r="E16" s="33">
        <f t="shared" ca="1" si="0"/>
        <v>456933.33333333331</v>
      </c>
      <c r="F16" s="36" t="s">
        <v>25</v>
      </c>
    </row>
    <row r="17" spans="1:6" ht="15" x14ac:dyDescent="0.25">
      <c r="A17" s="37" t="s">
        <v>27</v>
      </c>
      <c r="B17" s="37" t="s">
        <v>84</v>
      </c>
      <c r="C17" s="33">
        <f ca="1">SUMIF('Cash Flows - Derivatives - Glo'!B:B,'Payments - Derivatives - Global'!B17,'Cash Flows - Derivatives - Glo'!N:N)</f>
        <v>473899.99999999988</v>
      </c>
      <c r="D17" s="33">
        <f ca="1">SUMIF('Cash Flows - Derivatives - Glo'!B:B,'Payments - Derivatives - Global'!B17,'Cash Flows - Derivatives - Glo'!O:O)</f>
        <v>210622.22222222222</v>
      </c>
      <c r="E17" s="33">
        <f t="shared" ca="1" si="0"/>
        <v>684522.22222222213</v>
      </c>
      <c r="F17" s="36" t="s">
        <v>25</v>
      </c>
    </row>
    <row r="18" spans="1:6" ht="15" x14ac:dyDescent="0.25">
      <c r="A18" s="37" t="s">
        <v>27</v>
      </c>
      <c r="B18" s="37" t="s">
        <v>87</v>
      </c>
      <c r="C18" s="33">
        <f ca="1">SUMIF('Cash Flows - Derivatives - Glo'!B:B,'Payments - Derivatives - Global'!B18,'Cash Flows - Derivatives - Glo'!N:N)</f>
        <v>295364.58333333337</v>
      </c>
      <c r="D18" s="33">
        <f ca="1">SUMIF('Cash Flows - Derivatives - Glo'!B:B,'Payments - Derivatives - Global'!B18,'Cash Flows - Derivatives - Glo'!O:O)</f>
        <v>211770.83333333334</v>
      </c>
      <c r="E18" s="33">
        <f t="shared" ca="1" si="0"/>
        <v>507135.41666666674</v>
      </c>
      <c r="F18" s="36" t="s">
        <v>25</v>
      </c>
    </row>
    <row r="19" spans="1:6" ht="15" x14ac:dyDescent="0.25">
      <c r="A19" s="37" t="s">
        <v>27</v>
      </c>
      <c r="B19" s="37" t="s">
        <v>90</v>
      </c>
      <c r="C19" s="33">
        <f ca="1">SUMIF('Cash Flows - Derivatives - Glo'!B:B,'Payments - Derivatives - Global'!B19,'Cash Flows - Derivatives - Glo'!N:N)</f>
        <v>217571.50482814416</v>
      </c>
      <c r="D19" s="33">
        <f ca="1">SUMIF('Cash Flows - Derivatives - Glo'!B:B,'Payments - Derivatives - Global'!B19,'Cash Flows - Derivatives - Glo'!O:O)</f>
        <v>410968.3980087167</v>
      </c>
      <c r="E19" s="33">
        <f t="shared" ca="1" si="0"/>
        <v>628539.90283686086</v>
      </c>
      <c r="F19" s="36" t="s">
        <v>25</v>
      </c>
    </row>
    <row r="20" spans="1:6" ht="15" x14ac:dyDescent="0.25">
      <c r="A20" s="37" t="s">
        <v>27</v>
      </c>
      <c r="B20" s="37" t="s">
        <v>94</v>
      </c>
      <c r="C20" s="33">
        <f ca="1">SUMIF('Cash Flows - Derivatives - Glo'!B:B,'Payments - Derivatives - Global'!B20,'Cash Flows - Derivatives - Glo'!N:N)</f>
        <v>133955.55555555556</v>
      </c>
      <c r="D20" s="33">
        <f ca="1">SUMIF('Cash Flows - Derivatives - Glo'!B:B,'Payments - Derivatives - Global'!B20,'Cash Flows - Derivatives - Glo'!O:O)</f>
        <v>246980.55555555556</v>
      </c>
      <c r="E20" s="33">
        <f t="shared" ca="1" si="0"/>
        <v>380936.11111111112</v>
      </c>
      <c r="F20" s="36" t="s">
        <v>25</v>
      </c>
    </row>
    <row r="21" spans="1:6" ht="15" x14ac:dyDescent="0.25">
      <c r="A21" s="37" t="s">
        <v>27</v>
      </c>
      <c r="B21" s="37" t="s">
        <v>97</v>
      </c>
      <c r="C21" s="33">
        <f ca="1">SUMIF('Cash Flows - Derivatives - Glo'!B:B,'Payments - Derivatives - Global'!B21,'Cash Flows - Derivatives - Glo'!N:N)</f>
        <v>698966.66666666663</v>
      </c>
      <c r="D21" s="33">
        <f ca="1">SUMIF('Cash Flows - Derivatives - Glo'!B:B,'Payments - Derivatives - Global'!B21,'Cash Flows - Derivatives - Glo'!O:O)</f>
        <v>125455.55555555555</v>
      </c>
      <c r="E21" s="33">
        <f t="shared" ca="1" si="0"/>
        <v>824422.22222222213</v>
      </c>
      <c r="F21" s="36" t="s">
        <v>25</v>
      </c>
    </row>
    <row r="22" spans="1:6" ht="15" x14ac:dyDescent="0.25">
      <c r="A22" s="37" t="s">
        <v>27</v>
      </c>
      <c r="B22" s="37" t="s">
        <v>101</v>
      </c>
      <c r="C22" s="33">
        <f ca="1">SUMIF('Cash Flows - Derivatives - Glo'!B:B,'Payments - Derivatives - Global'!B22,'Cash Flows - Derivatives - Glo'!N:N)</f>
        <v>260312.49999999994</v>
      </c>
      <c r="D22" s="33">
        <f ca="1">SUMIF('Cash Flows - Derivatives - Glo'!B:B,'Payments - Derivatives - Global'!B22,'Cash Flows - Derivatives - Glo'!O:O)</f>
        <v>115694.44444444444</v>
      </c>
      <c r="E22" s="33">
        <f t="shared" ca="1" si="0"/>
        <v>376006.94444444438</v>
      </c>
      <c r="F22" s="36" t="s">
        <v>25</v>
      </c>
    </row>
    <row r="23" spans="1:6" ht="15" x14ac:dyDescent="0.25">
      <c r="A23" s="37" t="s">
        <v>27</v>
      </c>
      <c r="B23" s="37" t="s">
        <v>106</v>
      </c>
      <c r="C23" s="33">
        <f ca="1">SUMIF('Cash Flows - Derivatives - Glo'!B:B,'Payments - Derivatives - Global'!B23,'Cash Flows - Derivatives - Glo'!N:N)</f>
        <v>61705.7</v>
      </c>
      <c r="D23" s="33">
        <f ca="1">SUMIF('Cash Flows - Derivatives - Glo'!B:B,'Payments - Derivatives - Global'!B23,'Cash Flows - Derivatives - Glo'!O:O)</f>
        <v>27424.755555555555</v>
      </c>
      <c r="E23" s="33">
        <f t="shared" ca="1" si="0"/>
        <v>89130.455555555556</v>
      </c>
      <c r="F23" s="36" t="s">
        <v>25</v>
      </c>
    </row>
    <row r="24" spans="1:6" ht="15" x14ac:dyDescent="0.25">
      <c r="A24" s="37" t="s">
        <v>27</v>
      </c>
      <c r="B24" s="37" t="s">
        <v>111</v>
      </c>
      <c r="C24" s="33">
        <f ca="1">SUMIF('Cash Flows - Derivatives - Glo'!B:B,'Payments - Derivatives - Global'!B24,'Cash Flows - Derivatives - Glo'!N:N)</f>
        <v>8776.5628901999953</v>
      </c>
      <c r="D24" s="33">
        <f ca="1">SUMIF('Cash Flows - Derivatives - Glo'!B:B,'Payments - Derivatives - Global'!B24,'Cash Flows - Derivatives - Glo'!O:O)</f>
        <v>3900.6946178666658</v>
      </c>
      <c r="E24" s="33">
        <f t="shared" ca="1" si="0"/>
        <v>12677.257508066661</v>
      </c>
      <c r="F24" s="36" t="s">
        <v>25</v>
      </c>
    </row>
    <row r="25" spans="1:6" ht="15" x14ac:dyDescent="0.25">
      <c r="A25" s="37" t="s">
        <v>27</v>
      </c>
      <c r="B25" s="37" t="s">
        <v>116</v>
      </c>
      <c r="C25" s="33">
        <f ca="1">SUMIF('Cash Flows - Derivatives - Glo'!B:B,'Payments - Derivatives - Global'!B25,'Cash Flows - Derivatives - Glo'!N:N)</f>
        <v>17983.349999999991</v>
      </c>
      <c r="D25" s="33">
        <f ca="1">SUMIF('Cash Flows - Derivatives - Glo'!B:B,'Payments - Derivatives - Global'!B25,'Cash Flows - Derivatives - Glo'!O:O)</f>
        <v>7992.5999999999985</v>
      </c>
      <c r="E25" s="33">
        <f t="shared" ca="1" si="0"/>
        <v>25975.94999999999</v>
      </c>
      <c r="F25" s="36" t="s">
        <v>25</v>
      </c>
    </row>
    <row r="26" spans="1:6" ht="15" x14ac:dyDescent="0.25">
      <c r="A26" s="37" t="s">
        <v>27</v>
      </c>
      <c r="B26" s="37" t="s">
        <v>121</v>
      </c>
      <c r="C26" s="33">
        <f ca="1">SUMIF('Cash Flows - Derivatives - Glo'!B:B,'Payments - Derivatives - Global'!B26,'Cash Flows - Derivatives - Glo'!N:N)</f>
        <v>511965.27777777769</v>
      </c>
      <c r="D26" s="33">
        <f ca="1">SUMIF('Cash Flows - Derivatives - Glo'!B:B,'Payments - Derivatives - Global'!B26,'Cash Flows - Derivatives - Glo'!O:O)</f>
        <v>367069.44444444444</v>
      </c>
      <c r="E26" s="33">
        <f t="shared" ca="1" si="0"/>
        <v>879034.72222222213</v>
      </c>
      <c r="F26" s="36" t="s">
        <v>25</v>
      </c>
    </row>
    <row r="27" spans="1:6" ht="15" x14ac:dyDescent="0.25">
      <c r="A27" s="37" t="s">
        <v>27</v>
      </c>
      <c r="B27" s="37" t="s">
        <v>125</v>
      </c>
      <c r="C27" s="33">
        <f ca="1">SUMIF('Cash Flows - Derivatives - Glo'!B:B,'Payments - Derivatives - Global'!B27,'Cash Flows - Derivatives - Glo'!N:N)</f>
        <v>434393.33333333326</v>
      </c>
      <c r="D27" s="33">
        <f ca="1">SUMIF('Cash Flows - Derivatives - Glo'!B:B,'Payments - Derivatives - Global'!B27,'Cash Flows - Derivatives - Glo'!O:O)</f>
        <v>424949.99999999988</v>
      </c>
      <c r="E27" s="33">
        <f t="shared" ca="1" si="0"/>
        <v>859343.33333333314</v>
      </c>
      <c r="F27" s="36" t="s">
        <v>25</v>
      </c>
    </row>
    <row r="28" spans="1:6" ht="15" x14ac:dyDescent="0.25">
      <c r="A28" s="37" t="s">
        <v>27</v>
      </c>
      <c r="B28" s="37" t="s">
        <v>128</v>
      </c>
      <c r="C28" s="33">
        <f ca="1">SUMIF('Cash Flows - Derivatives - Glo'!B:B,'Payments - Derivatives - Global'!B28,'Cash Flows - Derivatives - Glo'!N:N)</f>
        <v>485449.99999999988</v>
      </c>
      <c r="D28" s="33">
        <f ca="1">SUMIF('Cash Flows - Derivatives - Glo'!B:B,'Payments - Derivatives - Global'!B28,'Cash Flows - Derivatives - Glo'!O:O)</f>
        <v>215755.55555555553</v>
      </c>
      <c r="E28" s="33">
        <f t="shared" ca="1" si="0"/>
        <v>701205.55555555539</v>
      </c>
      <c r="F28" s="36" t="s">
        <v>25</v>
      </c>
    </row>
    <row r="29" spans="1:6" ht="15" x14ac:dyDescent="0.25">
      <c r="A29" s="37" t="s">
        <v>27</v>
      </c>
      <c r="B29" s="37" t="s">
        <v>131</v>
      </c>
      <c r="C29" s="33">
        <f ca="1">SUMIF('Cash Flows - Derivatives - Glo'!B:B,'Payments - Derivatives - Global'!B29,'Cash Flows - Derivatives - Glo'!N:N)</f>
        <v>337577.77777777781</v>
      </c>
      <c r="D29" s="33">
        <f ca="1">SUMIF('Cash Flows - Derivatives - Glo'!B:B,'Payments - Derivatives - Global'!B29,'Cash Flows - Derivatives - Glo'!O:O)</f>
        <v>11508.333333333336</v>
      </c>
      <c r="E29" s="33">
        <f t="shared" ca="1" si="0"/>
        <v>349086.11111111112</v>
      </c>
      <c r="F29" s="36" t="s">
        <v>25</v>
      </c>
    </row>
    <row r="30" spans="1:6" ht="15" x14ac:dyDescent="0.25">
      <c r="A30" s="37" t="s">
        <v>27</v>
      </c>
      <c r="B30" s="37" t="s">
        <v>134</v>
      </c>
      <c r="C30" s="33">
        <f ca="1">SUMIF('Cash Flows - Derivatives - Glo'!B:B,'Payments - Derivatives - Global'!B30,'Cash Flows - Derivatives - Glo'!N:N)</f>
        <v>366436.11111111107</v>
      </c>
      <c r="D30" s="33">
        <f ca="1">SUMIF('Cash Flows - Derivatives - Glo'!B:B,'Payments - Derivatives - Global'!B30,'Cash Flows - Derivatives - Glo'!O:O)</f>
        <v>262727.77777777775</v>
      </c>
      <c r="E30" s="33">
        <f t="shared" ca="1" si="0"/>
        <v>629163.88888888876</v>
      </c>
      <c r="F30" s="36" t="s">
        <v>25</v>
      </c>
    </row>
    <row r="31" spans="1:6" ht="15" x14ac:dyDescent="0.25">
      <c r="A31" s="37" t="s">
        <v>27</v>
      </c>
      <c r="B31" s="37" t="s">
        <v>138</v>
      </c>
      <c r="C31" s="33">
        <f ca="1">SUMIF('Cash Flows - Derivatives - Glo'!B:B,'Payments - Derivatives - Global'!B31,'Cash Flows - Derivatives - Glo'!N:N)</f>
        <v>305133.33333333331</v>
      </c>
      <c r="D31" s="33">
        <f ca="1">SUMIF('Cash Flows - Derivatives - Glo'!B:B,'Payments - Derivatives - Global'!B31,'Cash Flows - Derivatives - Glo'!O:O)</f>
        <v>298499.99999999994</v>
      </c>
      <c r="E31" s="33">
        <f t="shared" ca="1" si="0"/>
        <v>603633.33333333326</v>
      </c>
      <c r="F31" s="36" t="s">
        <v>25</v>
      </c>
    </row>
    <row r="32" spans="1:6" ht="15" x14ac:dyDescent="0.25">
      <c r="A32" s="37" t="s">
        <v>27</v>
      </c>
      <c r="B32" s="37" t="s">
        <v>142</v>
      </c>
      <c r="C32" s="33">
        <f ca="1">SUMIF('Cash Flows - Derivatives - Glo'!B:B,'Payments - Derivatives - Global'!B32,'Cash Flows - Derivatives - Glo'!N:N)</f>
        <v>260574.99999999994</v>
      </c>
      <c r="D32" s="33">
        <f ca="1">SUMIF('Cash Flows - Derivatives - Glo'!B:B,'Payments - Derivatives - Global'!B32,'Cash Flows - Derivatives - Glo'!O:O)</f>
        <v>115811.11111111111</v>
      </c>
      <c r="E32" s="33">
        <f t="shared" ca="1" si="0"/>
        <v>376386.11111111107</v>
      </c>
      <c r="F32" s="36" t="s">
        <v>25</v>
      </c>
    </row>
    <row r="33" spans="1:6" ht="15" x14ac:dyDescent="0.25">
      <c r="A33" s="37" t="s">
        <v>27</v>
      </c>
      <c r="B33" s="37" t="s">
        <v>146</v>
      </c>
      <c r="C33" s="33">
        <f ca="1">SUMIF('Cash Flows - Derivatives - Glo'!B:B,'Payments - Derivatives - Global'!B33,'Cash Flows - Derivatives - Glo'!N:N)</f>
        <v>3780.04</v>
      </c>
      <c r="D33" s="33">
        <f ca="1">SUMIF('Cash Flows - Derivatives - Glo'!B:B,'Payments - Derivatives - Global'!B33,'Cash Flows - Derivatives - Glo'!O:O)</f>
        <v>1050.0111111111109</v>
      </c>
      <c r="E33" s="33">
        <f t="shared" ca="1" si="0"/>
        <v>4830.0511111111109</v>
      </c>
      <c r="F33" s="36" t="s">
        <v>25</v>
      </c>
    </row>
    <row r="34" spans="1:6" ht="15" x14ac:dyDescent="0.25">
      <c r="A34" s="37" t="s">
        <v>27</v>
      </c>
      <c r="B34" s="37" t="s">
        <v>150</v>
      </c>
      <c r="C34" s="33">
        <f ca="1">SUMIF('Cash Flows - Derivatives - Glo'!B:B,'Payments - Derivatives - Global'!B34,'Cash Flows - Derivatives - Glo'!N:N)</f>
        <v>396.44382923527883</v>
      </c>
      <c r="D34" s="33">
        <f ca="1">SUMIF('Cash Flows - Derivatives - Glo'!B:B,'Payments - Derivatives - Global'!B34,'Cash Flows - Derivatives - Glo'!O:O)</f>
        <v>5912.1840620739385</v>
      </c>
      <c r="E34" s="33">
        <f t="shared" ca="1" si="0"/>
        <v>6308.6278913092174</v>
      </c>
      <c r="F34" s="36" t="s">
        <v>25</v>
      </c>
    </row>
    <row r="35" spans="1:6" ht="15" x14ac:dyDescent="0.25">
      <c r="A35" s="45"/>
      <c r="B35" s="45" t="s">
        <v>159</v>
      </c>
      <c r="C35" s="46">
        <f ca="1">SUM(C2:C34)</f>
        <v>8164047.2331525777</v>
      </c>
      <c r="D35" s="46">
        <f ca="1">SUM(D2:D34)</f>
        <v>6639102.3701291541</v>
      </c>
      <c r="E35" s="46">
        <f ca="1">SUM(E2:E34)</f>
        <v>14803149.603281736</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F8E6-0FB2-44F3-938F-604A0C27A336}">
  <dimension ref="A1:O72"/>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12.7109375" style="35" bestFit="1" customWidth="1"/>
    <col min="6" max="6" width="12" style="35" bestFit="1" customWidth="1"/>
    <col min="7" max="7" width="11.140625" style="35" bestFit="1" customWidth="1"/>
    <col min="8" max="8" width="14.5703125" style="35" bestFit="1" customWidth="1"/>
    <col min="9" max="9" width="9.140625" style="35"/>
    <col min="10" max="10" width="15" style="35" bestFit="1" customWidth="1"/>
    <col min="11" max="11" width="9" style="35" bestFit="1" customWidth="1"/>
    <col min="12" max="12" width="12.140625" style="35" bestFit="1" customWidth="1"/>
    <col min="13" max="13" width="8.85546875" style="35" bestFit="1" customWidth="1"/>
    <col min="14" max="14" width="24.85546875" style="35" bestFit="1" customWidth="1"/>
    <col min="15" max="15" width="19.5703125" style="35" bestFit="1" customWidth="1"/>
    <col min="16" max="16384" width="9.140625" style="35"/>
  </cols>
  <sheetData>
    <row r="1" spans="1:15" x14ac:dyDescent="0.25">
      <c r="A1" s="35" t="s">
        <v>157</v>
      </c>
    </row>
    <row r="2" spans="1:15" x14ac:dyDescent="0.25">
      <c r="A2" s="35" t="s">
        <v>155</v>
      </c>
    </row>
    <row r="3" spans="1:15" x14ac:dyDescent="0.25">
      <c r="A3" s="35" t="s">
        <v>156</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158</v>
      </c>
    </row>
    <row r="7" spans="1:15" x14ac:dyDescent="0.25">
      <c r="A7" s="37" t="s">
        <v>19</v>
      </c>
      <c r="B7" s="37" t="s">
        <v>20</v>
      </c>
      <c r="C7" s="37" t="s">
        <v>21</v>
      </c>
      <c r="D7" s="37" t="s">
        <v>22</v>
      </c>
      <c r="E7" s="37" t="s">
        <v>23</v>
      </c>
      <c r="F7" s="38">
        <v>45110</v>
      </c>
      <c r="G7" s="38">
        <v>45201</v>
      </c>
      <c r="H7" s="40">
        <v>6422440.1200000001</v>
      </c>
      <c r="I7" s="37" t="s">
        <v>24</v>
      </c>
      <c r="J7" s="37">
        <v>91</v>
      </c>
      <c r="K7" s="37">
        <v>2.3699999999999999E-2</v>
      </c>
      <c r="L7" s="39">
        <v>-38475.768352233325</v>
      </c>
      <c r="M7" s="39" t="s">
        <v>25</v>
      </c>
      <c r="N7" s="39">
        <v>-25368.638473999992</v>
      </c>
      <c r="O7" s="39">
        <v>-13107.129878233331</v>
      </c>
    </row>
    <row r="8" spans="1:15" x14ac:dyDescent="0.25">
      <c r="A8" s="37" t="s">
        <v>19</v>
      </c>
      <c r="B8" s="37" t="s">
        <v>20</v>
      </c>
      <c r="C8" s="37" t="s">
        <v>26</v>
      </c>
      <c r="D8" s="37" t="s">
        <v>22</v>
      </c>
      <c r="E8" s="37" t="s">
        <v>23</v>
      </c>
      <c r="F8" s="38">
        <v>45110</v>
      </c>
      <c r="G8" s="38">
        <v>45201</v>
      </c>
      <c r="H8" s="40">
        <v>6422440.1200000001</v>
      </c>
      <c r="I8" s="37" t="s">
        <v>24</v>
      </c>
      <c r="J8" s="37">
        <v>91</v>
      </c>
      <c r="K8" s="37">
        <v>3.5869999999999999E-2</v>
      </c>
      <c r="L8" s="39">
        <v>58233.156573612221</v>
      </c>
      <c r="M8" s="39" t="s">
        <v>25</v>
      </c>
      <c r="N8" s="39">
        <v>38395.487850733334</v>
      </c>
      <c r="O8" s="39">
        <v>19837.668722878891</v>
      </c>
    </row>
    <row r="9" spans="1:15" x14ac:dyDescent="0.25">
      <c r="A9" s="37" t="s">
        <v>27</v>
      </c>
      <c r="B9" s="37" t="s">
        <v>28</v>
      </c>
      <c r="C9" s="37" t="s">
        <v>29</v>
      </c>
      <c r="D9" s="37" t="s">
        <v>30</v>
      </c>
      <c r="E9" s="37" t="s">
        <v>31</v>
      </c>
      <c r="F9" s="38">
        <v>45107</v>
      </c>
      <c r="G9" s="38">
        <v>45198</v>
      </c>
      <c r="H9" s="40">
        <v>993525.43</v>
      </c>
      <c r="I9" s="37" t="s">
        <v>24</v>
      </c>
      <c r="J9" s="37">
        <v>91</v>
      </c>
      <c r="K9" s="37">
        <v>4.2500000000000003E-3</v>
      </c>
      <c r="L9" s="39">
        <v>-1067.3498890347223</v>
      </c>
      <c r="M9" s="39" t="s">
        <v>25</v>
      </c>
      <c r="N9" s="39">
        <v>-738.93453856250005</v>
      </c>
      <c r="O9" s="39">
        <v>-328.41535047222226</v>
      </c>
    </row>
    <row r="10" spans="1:15" x14ac:dyDescent="0.25">
      <c r="A10" s="37" t="s">
        <v>27</v>
      </c>
      <c r="B10" s="37" t="s">
        <v>28</v>
      </c>
      <c r="C10" s="37" t="s">
        <v>32</v>
      </c>
      <c r="D10" s="37" t="s">
        <v>33</v>
      </c>
      <c r="E10" s="37" t="s">
        <v>31</v>
      </c>
      <c r="F10" s="38">
        <v>45107</v>
      </c>
      <c r="G10" s="38">
        <v>45198</v>
      </c>
      <c r="H10" s="40">
        <v>993525.43</v>
      </c>
      <c r="I10" s="37" t="s">
        <v>24</v>
      </c>
      <c r="J10" s="37">
        <v>91</v>
      </c>
      <c r="K10" s="37">
        <v>3.5979999999999998E-2</v>
      </c>
      <c r="L10" s="39">
        <v>9036.0585899927773</v>
      </c>
      <c r="M10" s="39" t="s">
        <v>25</v>
      </c>
      <c r="N10" s="39">
        <v>6255.7328699949994</v>
      </c>
      <c r="O10" s="39">
        <v>2780.3257199977779</v>
      </c>
    </row>
    <row r="11" spans="1:15" x14ac:dyDescent="0.25">
      <c r="A11" s="37" t="s">
        <v>27</v>
      </c>
      <c r="B11" s="37" t="s">
        <v>34</v>
      </c>
      <c r="C11" s="37" t="s">
        <v>35</v>
      </c>
      <c r="D11" s="37"/>
      <c r="E11" s="37" t="s">
        <v>23</v>
      </c>
      <c r="F11" s="38">
        <v>45159</v>
      </c>
      <c r="G11" s="38">
        <v>45250</v>
      </c>
      <c r="H11" s="40">
        <v>60000000</v>
      </c>
      <c r="I11" s="37" t="s">
        <v>24</v>
      </c>
      <c r="J11" s="37">
        <v>91</v>
      </c>
      <c r="K11" s="37">
        <v>8.0499999999999999E-3</v>
      </c>
      <c r="L11" s="39">
        <v>-122091.66666666666</v>
      </c>
      <c r="M11" s="39" t="s">
        <v>25</v>
      </c>
      <c r="N11" s="39">
        <v>-14758.333333333332</v>
      </c>
      <c r="O11" s="39">
        <v>-107333.33333333333</v>
      </c>
    </row>
    <row r="12" spans="1:15" x14ac:dyDescent="0.25">
      <c r="A12" s="37" t="s">
        <v>27</v>
      </c>
      <c r="B12" s="37" t="s">
        <v>34</v>
      </c>
      <c r="C12" s="37" t="s">
        <v>36</v>
      </c>
      <c r="D12" s="37"/>
      <c r="E12" s="37" t="s">
        <v>23</v>
      </c>
      <c r="F12" s="38">
        <v>45159</v>
      </c>
      <c r="G12" s="38">
        <v>45250</v>
      </c>
      <c r="H12" s="40">
        <v>60000000</v>
      </c>
      <c r="I12" s="37" t="s">
        <v>24</v>
      </c>
      <c r="J12" s="37">
        <v>91</v>
      </c>
      <c r="K12" s="37">
        <v>3.8149999999999996E-2</v>
      </c>
      <c r="L12" s="39">
        <v>578608.33333333326</v>
      </c>
      <c r="M12" s="39" t="s">
        <v>25</v>
      </c>
      <c r="N12" s="39">
        <v>69941.666666666657</v>
      </c>
      <c r="O12" s="39">
        <v>508666.66666666657</v>
      </c>
    </row>
    <row r="13" spans="1:15" x14ac:dyDescent="0.25">
      <c r="A13" s="37" t="s">
        <v>27</v>
      </c>
      <c r="B13" s="37" t="s">
        <v>37</v>
      </c>
      <c r="C13" s="37" t="s">
        <v>38</v>
      </c>
      <c r="D13" s="37"/>
      <c r="E13" s="37" t="s">
        <v>23</v>
      </c>
      <c r="F13" s="38">
        <v>45125</v>
      </c>
      <c r="G13" s="38">
        <v>45217</v>
      </c>
      <c r="H13" s="40">
        <v>65000000</v>
      </c>
      <c r="I13" s="37" t="s">
        <v>24</v>
      </c>
      <c r="J13" s="37">
        <v>92</v>
      </c>
      <c r="K13" s="37">
        <v>8.3499999999999998E-3</v>
      </c>
      <c r="L13" s="39">
        <v>-138702.77777777778</v>
      </c>
      <c r="M13" s="39" t="s">
        <v>25</v>
      </c>
      <c r="N13" s="39">
        <v>-67843.75</v>
      </c>
      <c r="O13" s="39">
        <v>-70859.027777777781</v>
      </c>
    </row>
    <row r="14" spans="1:15" x14ac:dyDescent="0.25">
      <c r="A14" s="37" t="s">
        <v>27</v>
      </c>
      <c r="B14" s="37" t="s">
        <v>37</v>
      </c>
      <c r="C14" s="37" t="s">
        <v>39</v>
      </c>
      <c r="D14" s="37"/>
      <c r="E14" s="37" t="s">
        <v>23</v>
      </c>
      <c r="F14" s="38">
        <v>45125</v>
      </c>
      <c r="G14" s="38">
        <v>45217</v>
      </c>
      <c r="H14" s="40">
        <v>65000000</v>
      </c>
      <c r="I14" s="37" t="s">
        <v>24</v>
      </c>
      <c r="J14" s="37">
        <v>92</v>
      </c>
      <c r="K14" s="37">
        <v>3.6600000000000001E-2</v>
      </c>
      <c r="L14" s="39">
        <v>607966.66666666663</v>
      </c>
      <c r="M14" s="39" t="s">
        <v>25</v>
      </c>
      <c r="N14" s="39">
        <v>297375</v>
      </c>
      <c r="O14" s="39">
        <v>310591.66666666669</v>
      </c>
    </row>
    <row r="15" spans="1:15" x14ac:dyDescent="0.25">
      <c r="A15" s="37" t="s">
        <v>27</v>
      </c>
      <c r="B15" s="37" t="s">
        <v>40</v>
      </c>
      <c r="C15" s="37" t="s">
        <v>41</v>
      </c>
      <c r="D15" s="37"/>
      <c r="E15" s="37" t="s">
        <v>23</v>
      </c>
      <c r="F15" s="38">
        <v>45107</v>
      </c>
      <c r="G15" s="38">
        <v>45198</v>
      </c>
      <c r="H15" s="40">
        <v>100000000</v>
      </c>
      <c r="I15" s="37" t="s">
        <v>24</v>
      </c>
      <c r="J15" s="37">
        <v>91</v>
      </c>
      <c r="K15" s="37">
        <v>6.5750000000000001E-3</v>
      </c>
      <c r="L15" s="39">
        <v>-166201.38888888888</v>
      </c>
      <c r="M15" s="39" t="s">
        <v>25</v>
      </c>
      <c r="N15" s="39">
        <v>-115062.49999999999</v>
      </c>
      <c r="O15" s="39">
        <v>-51138.888888888891</v>
      </c>
    </row>
    <row r="16" spans="1:15" x14ac:dyDescent="0.25">
      <c r="A16" s="37" t="s">
        <v>27</v>
      </c>
      <c r="B16" s="37" t="s">
        <v>40</v>
      </c>
      <c r="C16" s="37" t="s">
        <v>42</v>
      </c>
      <c r="D16" s="37"/>
      <c r="E16" s="37" t="s">
        <v>23</v>
      </c>
      <c r="F16" s="38">
        <v>45107</v>
      </c>
      <c r="G16" s="38">
        <v>45198</v>
      </c>
      <c r="H16" s="40">
        <v>100000000</v>
      </c>
      <c r="I16" s="37" t="s">
        <v>24</v>
      </c>
      <c r="J16" s="37">
        <v>91</v>
      </c>
      <c r="K16" s="37">
        <v>3.5979999999999998E-2</v>
      </c>
      <c r="L16" s="39">
        <v>909494.44444444438</v>
      </c>
      <c r="M16" s="39" t="s">
        <v>25</v>
      </c>
      <c r="N16" s="39">
        <v>629649.99999999988</v>
      </c>
      <c r="O16" s="39">
        <v>279844.44444444444</v>
      </c>
    </row>
    <row r="17" spans="1:15" x14ac:dyDescent="0.25">
      <c r="A17" s="37" t="s">
        <v>27</v>
      </c>
      <c r="B17" s="37" t="s">
        <v>43</v>
      </c>
      <c r="C17" s="37" t="s">
        <v>44</v>
      </c>
      <c r="D17" s="37" t="s">
        <v>45</v>
      </c>
      <c r="E17" s="37" t="s">
        <v>23</v>
      </c>
      <c r="F17" s="38">
        <v>45107</v>
      </c>
      <c r="G17" s="38">
        <v>45289</v>
      </c>
      <c r="H17" s="40">
        <v>50000000</v>
      </c>
      <c r="I17" s="37" t="s">
        <v>24</v>
      </c>
      <c r="J17" s="37">
        <v>182</v>
      </c>
      <c r="K17" s="37">
        <v>5.4000000000000003E-3</v>
      </c>
      <c r="L17" s="39">
        <v>-136500</v>
      </c>
      <c r="M17" s="39" t="s">
        <v>25</v>
      </c>
      <c r="N17" s="39">
        <v>-47250</v>
      </c>
      <c r="O17" s="39">
        <v>-89250</v>
      </c>
    </row>
    <row r="18" spans="1:15" x14ac:dyDescent="0.25">
      <c r="A18" s="37" t="s">
        <v>27</v>
      </c>
      <c r="B18" s="37" t="s">
        <v>43</v>
      </c>
      <c r="C18" s="37" t="s">
        <v>46</v>
      </c>
      <c r="D18" s="37" t="s">
        <v>45</v>
      </c>
      <c r="E18" s="37" t="s">
        <v>23</v>
      </c>
      <c r="F18" s="38">
        <v>45107</v>
      </c>
      <c r="G18" s="38">
        <v>45289</v>
      </c>
      <c r="H18" s="40">
        <v>50000000</v>
      </c>
      <c r="I18" s="37" t="s">
        <v>24</v>
      </c>
      <c r="J18" s="37">
        <v>182</v>
      </c>
      <c r="K18" s="37">
        <v>3.9300000000000002E-2</v>
      </c>
      <c r="L18" s="39">
        <v>993416.66666666663</v>
      </c>
      <c r="M18" s="39" t="s">
        <v>25</v>
      </c>
      <c r="N18" s="39">
        <v>343875</v>
      </c>
      <c r="O18" s="39">
        <v>649541.66666666663</v>
      </c>
    </row>
    <row r="19" spans="1:15" x14ac:dyDescent="0.25">
      <c r="A19" s="37" t="s">
        <v>27</v>
      </c>
      <c r="B19" s="37" t="s">
        <v>47</v>
      </c>
      <c r="C19" s="37" t="s">
        <v>48</v>
      </c>
      <c r="D19" s="37"/>
      <c r="E19" s="37" t="s">
        <v>23</v>
      </c>
      <c r="F19" s="38">
        <v>45096</v>
      </c>
      <c r="G19" s="38">
        <v>45187</v>
      </c>
      <c r="H19" s="40">
        <v>50000000</v>
      </c>
      <c r="I19" s="37" t="s">
        <v>24</v>
      </c>
      <c r="J19" s="37">
        <v>91</v>
      </c>
      <c r="K19" s="37">
        <v>2.5999999999999999E-3</v>
      </c>
      <c r="L19" s="39">
        <v>-32861.111111111109</v>
      </c>
      <c r="M19" s="39" t="s">
        <v>25</v>
      </c>
      <c r="N19" s="39">
        <v>-26722.222222222223</v>
      </c>
      <c r="O19" s="39">
        <v>-6138.8888888888887</v>
      </c>
    </row>
    <row r="20" spans="1:15" x14ac:dyDescent="0.25">
      <c r="A20" s="37" t="s">
        <v>27</v>
      </c>
      <c r="B20" s="37" t="s">
        <v>47</v>
      </c>
      <c r="C20" s="37" t="s">
        <v>49</v>
      </c>
      <c r="D20" s="37"/>
      <c r="E20" s="37" t="s">
        <v>23</v>
      </c>
      <c r="F20" s="38">
        <v>45096</v>
      </c>
      <c r="G20" s="38">
        <v>45187</v>
      </c>
      <c r="H20" s="40">
        <v>50000000</v>
      </c>
      <c r="I20" s="37" t="s">
        <v>24</v>
      </c>
      <c r="J20" s="37">
        <v>91</v>
      </c>
      <c r="K20" s="37">
        <v>3.5470000000000002E-2</v>
      </c>
      <c r="L20" s="39">
        <v>448301.38888888888</v>
      </c>
      <c r="M20" s="39" t="s">
        <v>25</v>
      </c>
      <c r="N20" s="39">
        <v>364552.77777777775</v>
      </c>
      <c r="O20" s="39">
        <v>83748.611111111109</v>
      </c>
    </row>
    <row r="21" spans="1:15" x14ac:dyDescent="0.25">
      <c r="A21" s="37" t="s">
        <v>27</v>
      </c>
      <c r="B21" s="37" t="s">
        <v>50</v>
      </c>
      <c r="C21" s="37" t="s">
        <v>51</v>
      </c>
      <c r="D21" s="37" t="s">
        <v>52</v>
      </c>
      <c r="E21" s="37" t="s">
        <v>23</v>
      </c>
      <c r="F21" s="38">
        <v>45153</v>
      </c>
      <c r="G21" s="38">
        <v>45245</v>
      </c>
      <c r="H21" s="40">
        <v>70000000</v>
      </c>
      <c r="I21" s="37" t="s">
        <v>24</v>
      </c>
      <c r="J21" s="37">
        <v>92</v>
      </c>
      <c r="K21" s="37">
        <v>7.0000000000000001E-3</v>
      </c>
      <c r="L21" s="39">
        <v>-125222.22222222222</v>
      </c>
      <c r="M21" s="39" t="s">
        <v>25</v>
      </c>
      <c r="N21" s="39">
        <v>-23138.888888888887</v>
      </c>
      <c r="O21" s="39">
        <v>-102083.33333333333</v>
      </c>
    </row>
    <row r="22" spans="1:15" x14ac:dyDescent="0.25">
      <c r="A22" s="37" t="s">
        <v>27</v>
      </c>
      <c r="B22" s="37" t="s">
        <v>50</v>
      </c>
      <c r="C22" s="37" t="s">
        <v>53</v>
      </c>
      <c r="D22" s="37" t="s">
        <v>52</v>
      </c>
      <c r="E22" s="37" t="s">
        <v>23</v>
      </c>
      <c r="F22" s="38">
        <v>45153</v>
      </c>
      <c r="G22" s="38">
        <v>45245</v>
      </c>
      <c r="H22" s="40">
        <v>70000000</v>
      </c>
      <c r="I22" s="37" t="s">
        <v>24</v>
      </c>
      <c r="J22" s="37">
        <v>92</v>
      </c>
      <c r="K22" s="37">
        <v>3.7810000000000003E-2</v>
      </c>
      <c r="L22" s="39">
        <v>676378.88888888899</v>
      </c>
      <c r="M22" s="39" t="s">
        <v>25</v>
      </c>
      <c r="N22" s="39">
        <v>124983.05555555556</v>
      </c>
      <c r="O22" s="39">
        <v>551395.83333333337</v>
      </c>
    </row>
    <row r="23" spans="1:15" x14ac:dyDescent="0.25">
      <c r="A23" s="37" t="s">
        <v>27</v>
      </c>
      <c r="B23" s="37" t="s">
        <v>54</v>
      </c>
      <c r="C23" s="37" t="s">
        <v>55</v>
      </c>
      <c r="D23" s="37" t="s">
        <v>56</v>
      </c>
      <c r="E23" s="37" t="s">
        <v>23</v>
      </c>
      <c r="F23" s="38">
        <v>45117</v>
      </c>
      <c r="G23" s="38">
        <v>45208</v>
      </c>
      <c r="H23" s="40">
        <v>75000000</v>
      </c>
      <c r="I23" s="37" t="s">
        <v>24</v>
      </c>
      <c r="J23" s="37">
        <v>91</v>
      </c>
      <c r="K23" s="37">
        <v>1.2975E-2</v>
      </c>
      <c r="L23" s="39">
        <v>-245984.375</v>
      </c>
      <c r="M23" s="39" t="s">
        <v>25</v>
      </c>
      <c r="N23" s="39">
        <v>-143265.625</v>
      </c>
      <c r="O23" s="39">
        <v>-102718.75</v>
      </c>
    </row>
    <row r="24" spans="1:15" x14ac:dyDescent="0.25">
      <c r="A24" s="37" t="s">
        <v>27</v>
      </c>
      <c r="B24" s="37" t="s">
        <v>54</v>
      </c>
      <c r="C24" s="37" t="s">
        <v>57</v>
      </c>
      <c r="D24" s="37" t="s">
        <v>56</v>
      </c>
      <c r="E24" s="37" t="s">
        <v>23</v>
      </c>
      <c r="F24" s="38">
        <v>45117</v>
      </c>
      <c r="G24" s="38">
        <v>45208</v>
      </c>
      <c r="H24" s="40">
        <v>75000000</v>
      </c>
      <c r="I24" s="37" t="s">
        <v>24</v>
      </c>
      <c r="J24" s="37">
        <v>91</v>
      </c>
      <c r="K24" s="37">
        <v>3.6119999999999999E-2</v>
      </c>
      <c r="L24" s="39">
        <v>684775</v>
      </c>
      <c r="M24" s="39" t="s">
        <v>25</v>
      </c>
      <c r="N24" s="39">
        <v>398825</v>
      </c>
      <c r="O24" s="39">
        <v>285950</v>
      </c>
    </row>
    <row r="25" spans="1:15" x14ac:dyDescent="0.25">
      <c r="A25" s="37" t="s">
        <v>27</v>
      </c>
      <c r="B25" s="37" t="s">
        <v>58</v>
      </c>
      <c r="C25" s="37" t="s">
        <v>59</v>
      </c>
      <c r="D25" s="37" t="s">
        <v>60</v>
      </c>
      <c r="E25" s="37" t="s">
        <v>23</v>
      </c>
      <c r="F25" s="38">
        <v>45133</v>
      </c>
      <c r="G25" s="38">
        <v>45225</v>
      </c>
      <c r="H25" s="40">
        <v>100000000</v>
      </c>
      <c r="I25" s="37" t="s">
        <v>24</v>
      </c>
      <c r="J25" s="37">
        <v>92</v>
      </c>
      <c r="K25" s="37">
        <v>1.3675E-2</v>
      </c>
      <c r="L25" s="39">
        <v>-349472.22222222219</v>
      </c>
      <c r="M25" s="39" t="s">
        <v>25</v>
      </c>
      <c r="N25" s="39">
        <v>-140548.61111111109</v>
      </c>
      <c r="O25" s="39">
        <v>-208923.61111111109</v>
      </c>
    </row>
    <row r="26" spans="1:15" x14ac:dyDescent="0.25">
      <c r="A26" s="37" t="s">
        <v>27</v>
      </c>
      <c r="B26" s="37" t="s">
        <v>58</v>
      </c>
      <c r="C26" s="37" t="s">
        <v>61</v>
      </c>
      <c r="D26" s="37" t="s">
        <v>60</v>
      </c>
      <c r="E26" s="37" t="s">
        <v>23</v>
      </c>
      <c r="F26" s="38">
        <v>45133</v>
      </c>
      <c r="G26" s="38">
        <v>45225</v>
      </c>
      <c r="H26" s="40">
        <v>100000000</v>
      </c>
      <c r="I26" s="37" t="s">
        <v>24</v>
      </c>
      <c r="J26" s="37">
        <v>92</v>
      </c>
      <c r="K26" s="37">
        <v>3.7159999999999999E-2</v>
      </c>
      <c r="L26" s="39">
        <v>949644.44444444438</v>
      </c>
      <c r="M26" s="39" t="s">
        <v>25</v>
      </c>
      <c r="N26" s="39">
        <v>381922.22222222219</v>
      </c>
      <c r="O26" s="39">
        <v>567722.22222222213</v>
      </c>
    </row>
    <row r="27" spans="1:15" x14ac:dyDescent="0.25">
      <c r="A27" s="37" t="s">
        <v>27</v>
      </c>
      <c r="B27" s="37" t="s">
        <v>62</v>
      </c>
      <c r="C27" s="37" t="s">
        <v>63</v>
      </c>
      <c r="D27" s="37" t="s">
        <v>64</v>
      </c>
      <c r="E27" s="37" t="s">
        <v>23</v>
      </c>
      <c r="F27" s="38">
        <v>45110</v>
      </c>
      <c r="G27" s="38">
        <v>45201</v>
      </c>
      <c r="H27" s="40">
        <v>70000000</v>
      </c>
      <c r="I27" s="37" t="s">
        <v>65</v>
      </c>
      <c r="J27" s="37">
        <v>91</v>
      </c>
      <c r="K27" s="37">
        <v>3.0869999999999998E-2</v>
      </c>
      <c r="L27" s="39">
        <v>544327.9826585555</v>
      </c>
      <c r="M27" s="39" t="s">
        <v>25</v>
      </c>
      <c r="N27" s="39">
        <v>358897.57098366297</v>
      </c>
      <c r="O27" s="39">
        <v>185430.41167489253</v>
      </c>
    </row>
    <row r="28" spans="1:15" x14ac:dyDescent="0.25">
      <c r="A28" s="37" t="s">
        <v>27</v>
      </c>
      <c r="B28" s="37" t="s">
        <v>62</v>
      </c>
      <c r="C28" s="37" t="s">
        <v>66</v>
      </c>
      <c r="D28" s="37" t="s">
        <v>64</v>
      </c>
      <c r="E28" s="37" t="s">
        <v>23</v>
      </c>
      <c r="F28" s="38">
        <v>45110</v>
      </c>
      <c r="G28" s="38">
        <v>45201</v>
      </c>
      <c r="H28" s="40">
        <v>70000000</v>
      </c>
      <c r="I28" s="37" t="s">
        <v>67</v>
      </c>
      <c r="J28" s="37">
        <v>91</v>
      </c>
      <c r="K28" s="37">
        <v>7.025E-3</v>
      </c>
      <c r="L28" s="39">
        <v>-124303.47222222222</v>
      </c>
      <c r="M28" s="39" t="s">
        <v>25</v>
      </c>
      <c r="N28" s="39">
        <v>-81958.333333333328</v>
      </c>
      <c r="O28" s="39">
        <v>-42345.138888888891</v>
      </c>
    </row>
    <row r="29" spans="1:15" x14ac:dyDescent="0.25">
      <c r="A29" s="37" t="s">
        <v>27</v>
      </c>
      <c r="B29" s="37" t="s">
        <v>68</v>
      </c>
      <c r="C29" s="37" t="s">
        <v>69</v>
      </c>
      <c r="D29" s="37" t="s">
        <v>70</v>
      </c>
      <c r="E29" s="37" t="s">
        <v>71</v>
      </c>
      <c r="F29" s="38">
        <v>45110</v>
      </c>
      <c r="G29" s="38">
        <v>45201</v>
      </c>
      <c r="H29" s="40">
        <v>50000000</v>
      </c>
      <c r="I29" s="37" t="s">
        <v>24</v>
      </c>
      <c r="J29" s="37">
        <v>91</v>
      </c>
      <c r="K29" s="37">
        <v>2.7000000000000001E-3</v>
      </c>
      <c r="L29" s="39">
        <v>-34125</v>
      </c>
      <c r="M29" s="39" t="s">
        <v>25</v>
      </c>
      <c r="N29" s="39">
        <v>-22500</v>
      </c>
      <c r="O29" s="39">
        <v>-11625</v>
      </c>
    </row>
    <row r="30" spans="1:15" x14ac:dyDescent="0.25">
      <c r="A30" s="37" t="s">
        <v>27</v>
      </c>
      <c r="B30" s="37" t="s">
        <v>68</v>
      </c>
      <c r="C30" s="37" t="s">
        <v>72</v>
      </c>
      <c r="D30" s="37" t="s">
        <v>70</v>
      </c>
      <c r="E30" s="37" t="s">
        <v>71</v>
      </c>
      <c r="F30" s="38">
        <v>45110</v>
      </c>
      <c r="G30" s="38">
        <v>45201</v>
      </c>
      <c r="H30" s="40">
        <v>50000000</v>
      </c>
      <c r="I30" s="37" t="s">
        <v>24</v>
      </c>
      <c r="J30" s="37">
        <v>91</v>
      </c>
      <c r="K30" s="37">
        <v>3.5869999999999999E-2</v>
      </c>
      <c r="L30" s="39">
        <v>453356.94444444444</v>
      </c>
      <c r="M30" s="39" t="s">
        <v>25</v>
      </c>
      <c r="N30" s="39">
        <v>298916.66666666669</v>
      </c>
      <c r="O30" s="39">
        <v>154440.27777777778</v>
      </c>
    </row>
    <row r="31" spans="1:15" x14ac:dyDescent="0.25">
      <c r="A31" s="37" t="s">
        <v>27</v>
      </c>
      <c r="B31" s="37" t="s">
        <v>73</v>
      </c>
      <c r="C31" s="37" t="s">
        <v>74</v>
      </c>
      <c r="D31" s="37" t="s">
        <v>75</v>
      </c>
      <c r="E31" s="37" t="s">
        <v>71</v>
      </c>
      <c r="F31" s="38">
        <v>45110</v>
      </c>
      <c r="G31" s="38">
        <v>45201</v>
      </c>
      <c r="H31" s="40">
        <v>50000000</v>
      </c>
      <c r="I31" s="37" t="s">
        <v>24</v>
      </c>
      <c r="J31" s="37">
        <v>91</v>
      </c>
      <c r="K31" s="37">
        <v>2.6749999999999999E-3</v>
      </c>
      <c r="L31" s="39">
        <v>-33809.027777777774</v>
      </c>
      <c r="M31" s="39" t="s">
        <v>25</v>
      </c>
      <c r="N31" s="39">
        <v>-22291.666666666664</v>
      </c>
      <c r="O31" s="39">
        <v>-11517.361111111109</v>
      </c>
    </row>
    <row r="32" spans="1:15" x14ac:dyDescent="0.25">
      <c r="A32" s="37" t="s">
        <v>27</v>
      </c>
      <c r="B32" s="37" t="s">
        <v>73</v>
      </c>
      <c r="C32" s="37" t="s">
        <v>76</v>
      </c>
      <c r="D32" s="37" t="s">
        <v>75</v>
      </c>
      <c r="E32" s="37" t="s">
        <v>71</v>
      </c>
      <c r="F32" s="38">
        <v>45110</v>
      </c>
      <c r="G32" s="38">
        <v>45201</v>
      </c>
      <c r="H32" s="40">
        <v>50000000</v>
      </c>
      <c r="I32" s="37" t="s">
        <v>24</v>
      </c>
      <c r="J32" s="37">
        <v>91</v>
      </c>
      <c r="K32" s="37">
        <v>3.5869999999999999E-2</v>
      </c>
      <c r="L32" s="39">
        <v>453356.94444444444</v>
      </c>
      <c r="M32" s="39" t="s">
        <v>25</v>
      </c>
      <c r="N32" s="39">
        <v>298916.66666666669</v>
      </c>
      <c r="O32" s="39">
        <v>154440.27777777778</v>
      </c>
    </row>
    <row r="33" spans="1:15" x14ac:dyDescent="0.25">
      <c r="A33" s="37" t="s">
        <v>27</v>
      </c>
      <c r="B33" s="37" t="s">
        <v>77</v>
      </c>
      <c r="C33" s="37" t="s">
        <v>78</v>
      </c>
      <c r="D33" s="37" t="s">
        <v>64</v>
      </c>
      <c r="E33" s="37" t="s">
        <v>71</v>
      </c>
      <c r="F33" s="38">
        <v>45110</v>
      </c>
      <c r="G33" s="38">
        <v>45201</v>
      </c>
      <c r="H33" s="40">
        <v>100000000</v>
      </c>
      <c r="I33" s="37" t="s">
        <v>65</v>
      </c>
      <c r="J33" s="37">
        <v>91</v>
      </c>
      <c r="K33" s="37">
        <v>3.0869999999999998E-2</v>
      </c>
      <c r="L33" s="39">
        <v>777611.40379793639</v>
      </c>
      <c r="M33" s="39" t="s">
        <v>25</v>
      </c>
      <c r="N33" s="39">
        <v>512710.81569094706</v>
      </c>
      <c r="O33" s="39">
        <v>264900.58810698934</v>
      </c>
    </row>
    <row r="34" spans="1:15" x14ac:dyDescent="0.25">
      <c r="A34" s="37" t="s">
        <v>27</v>
      </c>
      <c r="B34" s="37" t="s">
        <v>77</v>
      </c>
      <c r="C34" s="37" t="s">
        <v>79</v>
      </c>
      <c r="D34" s="37" t="s">
        <v>64</v>
      </c>
      <c r="E34" s="37" t="s">
        <v>71</v>
      </c>
      <c r="F34" s="38">
        <v>45110</v>
      </c>
      <c r="G34" s="38">
        <v>45201</v>
      </c>
      <c r="H34" s="40">
        <v>100000000</v>
      </c>
      <c r="I34" s="37" t="s">
        <v>67</v>
      </c>
      <c r="J34" s="37">
        <v>91</v>
      </c>
      <c r="K34" s="37">
        <v>7.43E-3</v>
      </c>
      <c r="L34" s="39">
        <v>-187813.88888888888</v>
      </c>
      <c r="M34" s="39" t="s">
        <v>25</v>
      </c>
      <c r="N34" s="39">
        <v>-123833.33333333333</v>
      </c>
      <c r="O34" s="39">
        <v>-63980.555555555555</v>
      </c>
    </row>
    <row r="35" spans="1:15" x14ac:dyDescent="0.25">
      <c r="A35" s="37" t="s">
        <v>27</v>
      </c>
      <c r="B35" s="37" t="s">
        <v>80</v>
      </c>
      <c r="C35" s="37" t="s">
        <v>81</v>
      </c>
      <c r="D35" s="37"/>
      <c r="E35" s="37" t="s">
        <v>82</v>
      </c>
      <c r="F35" s="38">
        <v>45166</v>
      </c>
      <c r="G35" s="38">
        <v>45258</v>
      </c>
      <c r="H35" s="40">
        <v>60000000</v>
      </c>
      <c r="I35" s="37" t="s">
        <v>24</v>
      </c>
      <c r="J35" s="37">
        <v>92</v>
      </c>
      <c r="K35" s="37">
        <v>8.0400000000000003E-3</v>
      </c>
      <c r="L35" s="39">
        <v>-123279.99999999999</v>
      </c>
      <c r="M35" s="39" t="s">
        <v>25</v>
      </c>
      <c r="N35" s="39">
        <v>-5359.9999999999991</v>
      </c>
      <c r="O35" s="39">
        <v>-117919.99999999999</v>
      </c>
    </row>
    <row r="36" spans="1:15" x14ac:dyDescent="0.25">
      <c r="A36" s="37" t="s">
        <v>27</v>
      </c>
      <c r="B36" s="37" t="s">
        <v>80</v>
      </c>
      <c r="C36" s="37" t="s">
        <v>83</v>
      </c>
      <c r="D36" s="37"/>
      <c r="E36" s="37" t="s">
        <v>82</v>
      </c>
      <c r="F36" s="38">
        <v>45166</v>
      </c>
      <c r="G36" s="38">
        <v>45258</v>
      </c>
      <c r="H36" s="40">
        <v>60000000</v>
      </c>
      <c r="I36" s="37" t="s">
        <v>24</v>
      </c>
      <c r="J36" s="37">
        <v>92</v>
      </c>
      <c r="K36" s="37">
        <v>3.7839999999999999E-2</v>
      </c>
      <c r="L36" s="39">
        <v>580213.33333333326</v>
      </c>
      <c r="M36" s="39" t="s">
        <v>25</v>
      </c>
      <c r="N36" s="39">
        <v>25226.666666666664</v>
      </c>
      <c r="O36" s="39">
        <v>554986.66666666663</v>
      </c>
    </row>
    <row r="37" spans="1:15" x14ac:dyDescent="0.25">
      <c r="A37" s="37" t="s">
        <v>27</v>
      </c>
      <c r="B37" s="37" t="s">
        <v>84</v>
      </c>
      <c r="C37" s="37" t="s">
        <v>85</v>
      </c>
      <c r="D37" s="37"/>
      <c r="E37" s="37" t="s">
        <v>82</v>
      </c>
      <c r="F37" s="38">
        <v>45107</v>
      </c>
      <c r="G37" s="38">
        <v>45198</v>
      </c>
      <c r="H37" s="40">
        <v>100000000</v>
      </c>
      <c r="I37" s="37" t="s">
        <v>24</v>
      </c>
      <c r="J37" s="37">
        <v>91</v>
      </c>
      <c r="K37" s="37">
        <v>8.8999999999999999E-3</v>
      </c>
      <c r="L37" s="39">
        <v>-224972.22222222222</v>
      </c>
      <c r="M37" s="39" t="s">
        <v>25</v>
      </c>
      <c r="N37" s="39">
        <v>-155750</v>
      </c>
      <c r="O37" s="39">
        <v>-69222.222222222219</v>
      </c>
    </row>
    <row r="38" spans="1:15" x14ac:dyDescent="0.25">
      <c r="A38" s="37" t="s">
        <v>27</v>
      </c>
      <c r="B38" s="37" t="s">
        <v>84</v>
      </c>
      <c r="C38" s="37" t="s">
        <v>86</v>
      </c>
      <c r="D38" s="37"/>
      <c r="E38" s="37" t="s">
        <v>82</v>
      </c>
      <c r="F38" s="38">
        <v>45107</v>
      </c>
      <c r="G38" s="38">
        <v>45198</v>
      </c>
      <c r="H38" s="40">
        <v>100000000</v>
      </c>
      <c r="I38" s="37" t="s">
        <v>24</v>
      </c>
      <c r="J38" s="37">
        <v>91</v>
      </c>
      <c r="K38" s="37">
        <v>3.5979999999999998E-2</v>
      </c>
      <c r="L38" s="39">
        <v>909494.44444444438</v>
      </c>
      <c r="M38" s="39" t="s">
        <v>25</v>
      </c>
      <c r="N38" s="39">
        <v>629649.99999999988</v>
      </c>
      <c r="O38" s="39">
        <v>279844.44444444444</v>
      </c>
    </row>
    <row r="39" spans="1:15" x14ac:dyDescent="0.25">
      <c r="A39" s="37" t="s">
        <v>27</v>
      </c>
      <c r="B39" s="37" t="s">
        <v>87</v>
      </c>
      <c r="C39" s="37" t="s">
        <v>88</v>
      </c>
      <c r="D39" s="37"/>
      <c r="E39" s="37" t="s">
        <v>82</v>
      </c>
      <c r="F39" s="38">
        <v>45117</v>
      </c>
      <c r="G39" s="38">
        <v>45208</v>
      </c>
      <c r="H39" s="40">
        <v>75000000</v>
      </c>
      <c r="I39" s="37" t="s">
        <v>24</v>
      </c>
      <c r="J39" s="37">
        <v>91</v>
      </c>
      <c r="K39" s="37">
        <v>9.3699999999999999E-3</v>
      </c>
      <c r="L39" s="39">
        <v>-177639.58333333331</v>
      </c>
      <c r="M39" s="39" t="s">
        <v>25</v>
      </c>
      <c r="N39" s="39">
        <v>-103460.41666666666</v>
      </c>
      <c r="O39" s="39">
        <v>-74179.166666666657</v>
      </c>
    </row>
    <row r="40" spans="1:15" x14ac:dyDescent="0.25">
      <c r="A40" s="37" t="s">
        <v>27</v>
      </c>
      <c r="B40" s="37" t="s">
        <v>87</v>
      </c>
      <c r="C40" s="37" t="s">
        <v>89</v>
      </c>
      <c r="D40" s="37"/>
      <c r="E40" s="37" t="s">
        <v>82</v>
      </c>
      <c r="F40" s="38">
        <v>45117</v>
      </c>
      <c r="G40" s="38">
        <v>45208</v>
      </c>
      <c r="H40" s="40">
        <v>75000000</v>
      </c>
      <c r="I40" s="37" t="s">
        <v>24</v>
      </c>
      <c r="J40" s="37">
        <v>91</v>
      </c>
      <c r="K40" s="37">
        <v>3.6119999999999999E-2</v>
      </c>
      <c r="L40" s="39">
        <v>684775</v>
      </c>
      <c r="M40" s="39" t="s">
        <v>25</v>
      </c>
      <c r="N40" s="39">
        <v>398825</v>
      </c>
      <c r="O40" s="39">
        <v>285950</v>
      </c>
    </row>
    <row r="41" spans="1:15" x14ac:dyDescent="0.25">
      <c r="A41" s="37" t="s">
        <v>27</v>
      </c>
      <c r="B41" s="37" t="s">
        <v>90</v>
      </c>
      <c r="C41" s="37" t="s">
        <v>91</v>
      </c>
      <c r="D41" s="37" t="s">
        <v>92</v>
      </c>
      <c r="E41" s="37" t="s">
        <v>82</v>
      </c>
      <c r="F41" s="38">
        <v>45107</v>
      </c>
      <c r="G41" s="38">
        <v>45289</v>
      </c>
      <c r="H41" s="40">
        <v>45000000</v>
      </c>
      <c r="I41" s="37" t="s">
        <v>65</v>
      </c>
      <c r="J41" s="37">
        <v>182</v>
      </c>
      <c r="K41" s="37">
        <v>3.4300000000000004E-2</v>
      </c>
      <c r="L41" s="39">
        <v>770499.90283686086</v>
      </c>
      <c r="M41" s="39" t="s">
        <v>25</v>
      </c>
      <c r="N41" s="39">
        <v>266711.50482814416</v>
      </c>
      <c r="O41" s="39">
        <v>503788.3980087167</v>
      </c>
    </row>
    <row r="42" spans="1:15" x14ac:dyDescent="0.25">
      <c r="A42" s="37" t="s">
        <v>27</v>
      </c>
      <c r="B42" s="37" t="s">
        <v>90</v>
      </c>
      <c r="C42" s="37" t="s">
        <v>93</v>
      </c>
      <c r="D42" s="37" t="s">
        <v>92</v>
      </c>
      <c r="E42" s="37" t="s">
        <v>82</v>
      </c>
      <c r="F42" s="38">
        <v>45107</v>
      </c>
      <c r="G42" s="38">
        <v>45289</v>
      </c>
      <c r="H42" s="40">
        <v>45000000</v>
      </c>
      <c r="I42" s="37" t="s">
        <v>67</v>
      </c>
      <c r="J42" s="37">
        <v>182</v>
      </c>
      <c r="K42" s="37">
        <v>6.2399999999999999E-3</v>
      </c>
      <c r="L42" s="39">
        <v>-141960</v>
      </c>
      <c r="M42" s="39" t="s">
        <v>25</v>
      </c>
      <c r="N42" s="39">
        <v>-49140</v>
      </c>
      <c r="O42" s="39">
        <v>-92820</v>
      </c>
    </row>
    <row r="43" spans="1:15" x14ac:dyDescent="0.25">
      <c r="A43" s="37" t="s">
        <v>27</v>
      </c>
      <c r="B43" s="37" t="s">
        <v>94</v>
      </c>
      <c r="C43" s="37" t="s">
        <v>95</v>
      </c>
      <c r="D43" s="37" t="s">
        <v>52</v>
      </c>
      <c r="E43" s="37" t="s">
        <v>82</v>
      </c>
      <c r="F43" s="38">
        <v>45138</v>
      </c>
      <c r="G43" s="38">
        <v>45229</v>
      </c>
      <c r="H43" s="40">
        <v>50000000</v>
      </c>
      <c r="I43" s="37" t="s">
        <v>24</v>
      </c>
      <c r="J43" s="37">
        <v>91</v>
      </c>
      <c r="K43" s="37">
        <v>7.0000000000000001E-3</v>
      </c>
      <c r="L43" s="39">
        <v>-88472.222222222219</v>
      </c>
      <c r="M43" s="39" t="s">
        <v>25</v>
      </c>
      <c r="N43" s="39">
        <v>-31111.111111111113</v>
      </c>
      <c r="O43" s="39">
        <v>-57361.111111111109</v>
      </c>
    </row>
    <row r="44" spans="1:15" x14ac:dyDescent="0.25">
      <c r="A44" s="37" t="s">
        <v>27</v>
      </c>
      <c r="B44" s="37" t="s">
        <v>94</v>
      </c>
      <c r="C44" s="37" t="s">
        <v>96</v>
      </c>
      <c r="D44" s="37" t="s">
        <v>52</v>
      </c>
      <c r="E44" s="37" t="s">
        <v>82</v>
      </c>
      <c r="F44" s="38">
        <v>45138</v>
      </c>
      <c r="G44" s="38">
        <v>45229</v>
      </c>
      <c r="H44" s="40">
        <v>50000000</v>
      </c>
      <c r="I44" s="37" t="s">
        <v>24</v>
      </c>
      <c r="J44" s="37">
        <v>91</v>
      </c>
      <c r="K44" s="37">
        <v>3.7139999999999999E-2</v>
      </c>
      <c r="L44" s="39">
        <v>469408.33333333331</v>
      </c>
      <c r="M44" s="39" t="s">
        <v>25</v>
      </c>
      <c r="N44" s="39">
        <v>165066.66666666669</v>
      </c>
      <c r="O44" s="39">
        <v>304341.66666666669</v>
      </c>
    </row>
    <row r="45" spans="1:15" x14ac:dyDescent="0.25">
      <c r="A45" s="37" t="s">
        <v>27</v>
      </c>
      <c r="B45" s="37" t="s">
        <v>97</v>
      </c>
      <c r="C45" s="37" t="s">
        <v>98</v>
      </c>
      <c r="D45" s="37" t="s">
        <v>99</v>
      </c>
      <c r="E45" s="37" t="s">
        <v>82</v>
      </c>
      <c r="F45" s="38">
        <v>45092</v>
      </c>
      <c r="G45" s="38">
        <v>45184</v>
      </c>
      <c r="H45" s="40">
        <v>100000000</v>
      </c>
      <c r="I45" s="37" t="s">
        <v>24</v>
      </c>
      <c r="J45" s="37">
        <v>92</v>
      </c>
      <c r="K45" s="37">
        <v>3.0000000000000001E-3</v>
      </c>
      <c r="L45" s="39">
        <v>-76666.666666666657</v>
      </c>
      <c r="M45" s="39" t="s">
        <v>25</v>
      </c>
      <c r="N45" s="39">
        <v>-64999.999999999993</v>
      </c>
      <c r="O45" s="39">
        <v>-11666.666666666666</v>
      </c>
    </row>
    <row r="46" spans="1:15" x14ac:dyDescent="0.25">
      <c r="A46" s="37" t="s">
        <v>27</v>
      </c>
      <c r="B46" s="37" t="s">
        <v>97</v>
      </c>
      <c r="C46" s="37" t="s">
        <v>100</v>
      </c>
      <c r="D46" s="37" t="s">
        <v>99</v>
      </c>
      <c r="E46" s="37" t="s">
        <v>82</v>
      </c>
      <c r="F46" s="38">
        <v>45092</v>
      </c>
      <c r="G46" s="38">
        <v>45184</v>
      </c>
      <c r="H46" s="40">
        <v>100000000</v>
      </c>
      <c r="I46" s="37" t="s">
        <v>24</v>
      </c>
      <c r="J46" s="37">
        <v>92</v>
      </c>
      <c r="K46" s="37">
        <v>3.526E-2</v>
      </c>
      <c r="L46" s="39">
        <v>901088.88888888888</v>
      </c>
      <c r="M46" s="39" t="s">
        <v>25</v>
      </c>
      <c r="N46" s="39">
        <v>763966.66666666663</v>
      </c>
      <c r="O46" s="39">
        <v>137122.22222222222</v>
      </c>
    </row>
    <row r="47" spans="1:15" x14ac:dyDescent="0.25">
      <c r="A47" s="37" t="s">
        <v>27</v>
      </c>
      <c r="B47" s="37" t="s">
        <v>101</v>
      </c>
      <c r="C47" s="37" t="s">
        <v>102</v>
      </c>
      <c r="D47" s="37" t="s">
        <v>103</v>
      </c>
      <c r="E47" s="37" t="s">
        <v>104</v>
      </c>
      <c r="F47" s="38">
        <v>45107</v>
      </c>
      <c r="G47" s="38">
        <v>45198</v>
      </c>
      <c r="H47" s="40">
        <v>50000000</v>
      </c>
      <c r="I47" s="37" t="s">
        <v>24</v>
      </c>
      <c r="J47" s="37">
        <v>91</v>
      </c>
      <c r="K47" s="37">
        <v>6.2300000000000003E-3</v>
      </c>
      <c r="L47" s="39">
        <v>-78740.277777777781</v>
      </c>
      <c r="M47" s="39" t="s">
        <v>25</v>
      </c>
      <c r="N47" s="39">
        <v>-54512.5</v>
      </c>
      <c r="O47" s="39">
        <v>-24227.777777777781</v>
      </c>
    </row>
    <row r="48" spans="1:15" x14ac:dyDescent="0.25">
      <c r="A48" s="37" t="s">
        <v>27</v>
      </c>
      <c r="B48" s="37" t="s">
        <v>101</v>
      </c>
      <c r="C48" s="37" t="s">
        <v>105</v>
      </c>
      <c r="D48" s="37" t="s">
        <v>103</v>
      </c>
      <c r="E48" s="37" t="s">
        <v>104</v>
      </c>
      <c r="F48" s="38">
        <v>45107</v>
      </c>
      <c r="G48" s="38">
        <v>45198</v>
      </c>
      <c r="H48" s="40">
        <v>50000000</v>
      </c>
      <c r="I48" s="37" t="s">
        <v>24</v>
      </c>
      <c r="J48" s="37">
        <v>91</v>
      </c>
      <c r="K48" s="37">
        <v>3.5979999999999998E-2</v>
      </c>
      <c r="L48" s="39">
        <v>454747.22222222219</v>
      </c>
      <c r="M48" s="39" t="s">
        <v>25</v>
      </c>
      <c r="N48" s="39">
        <v>314824.99999999994</v>
      </c>
      <c r="O48" s="39">
        <v>139922.22222222222</v>
      </c>
    </row>
    <row r="49" spans="1:15" x14ac:dyDescent="0.25">
      <c r="A49" s="37" t="s">
        <v>27</v>
      </c>
      <c r="B49" s="37" t="s">
        <v>106</v>
      </c>
      <c r="C49" s="37" t="s">
        <v>107</v>
      </c>
      <c r="D49" s="37" t="s">
        <v>108</v>
      </c>
      <c r="E49" s="37" t="s">
        <v>109</v>
      </c>
      <c r="F49" s="38">
        <v>45107</v>
      </c>
      <c r="G49" s="38">
        <v>45198</v>
      </c>
      <c r="H49" s="40">
        <v>9800000</v>
      </c>
      <c r="I49" s="37" t="s">
        <v>24</v>
      </c>
      <c r="J49" s="37">
        <v>91</v>
      </c>
      <c r="K49" s="37">
        <v>0</v>
      </c>
      <c r="L49" s="39">
        <v>0</v>
      </c>
      <c r="M49" s="39" t="s">
        <v>25</v>
      </c>
      <c r="N49" s="39">
        <v>0</v>
      </c>
      <c r="O49" s="39">
        <v>0</v>
      </c>
    </row>
    <row r="50" spans="1:15" x14ac:dyDescent="0.25">
      <c r="A50" s="37" t="s">
        <v>27</v>
      </c>
      <c r="B50" s="37" t="s">
        <v>106</v>
      </c>
      <c r="C50" s="37" t="s">
        <v>110</v>
      </c>
      <c r="D50" s="37" t="s">
        <v>108</v>
      </c>
      <c r="E50" s="37" t="s">
        <v>109</v>
      </c>
      <c r="F50" s="38">
        <v>45107</v>
      </c>
      <c r="G50" s="38">
        <v>45198</v>
      </c>
      <c r="H50" s="40">
        <v>9800000</v>
      </c>
      <c r="I50" s="37" t="s">
        <v>24</v>
      </c>
      <c r="J50" s="37">
        <v>91</v>
      </c>
      <c r="K50" s="37">
        <v>3.5979999999999998E-2</v>
      </c>
      <c r="L50" s="39">
        <v>89130.455555555556</v>
      </c>
      <c r="M50" s="39" t="s">
        <v>25</v>
      </c>
      <c r="N50" s="39">
        <v>61705.7</v>
      </c>
      <c r="O50" s="39">
        <v>27424.755555555555</v>
      </c>
    </row>
    <row r="51" spans="1:15" x14ac:dyDescent="0.25">
      <c r="A51" s="37" t="s">
        <v>27</v>
      </c>
      <c r="B51" s="37" t="s">
        <v>111</v>
      </c>
      <c r="C51" s="37" t="s">
        <v>112</v>
      </c>
      <c r="D51" s="37" t="s">
        <v>113</v>
      </c>
      <c r="E51" s="37" t="s">
        <v>114</v>
      </c>
      <c r="F51" s="38">
        <v>45107</v>
      </c>
      <c r="G51" s="38">
        <v>45198</v>
      </c>
      <c r="H51" s="40">
        <v>4831578.7999999896</v>
      </c>
      <c r="I51" s="37" t="s">
        <v>24</v>
      </c>
      <c r="J51" s="37">
        <v>91</v>
      </c>
      <c r="K51" s="37">
        <v>4.5600000000000002E-2</v>
      </c>
      <c r="L51" s="39">
        <v>-55691.998301333333</v>
      </c>
      <c r="M51" s="39" t="s">
        <v>25</v>
      </c>
      <c r="N51" s="39">
        <v>-38555.998824000002</v>
      </c>
      <c r="O51" s="39">
        <v>-17135.999477333335</v>
      </c>
    </row>
    <row r="52" spans="1:15" x14ac:dyDescent="0.25">
      <c r="A52" s="37" t="s">
        <v>27</v>
      </c>
      <c r="B52" s="37" t="s">
        <v>111</v>
      </c>
      <c r="C52" s="37" t="s">
        <v>115</v>
      </c>
      <c r="D52" s="37" t="s">
        <v>113</v>
      </c>
      <c r="E52" s="37" t="s">
        <v>114</v>
      </c>
      <c r="F52" s="38">
        <v>45107</v>
      </c>
      <c r="G52" s="38">
        <v>45198</v>
      </c>
      <c r="H52" s="40">
        <v>4831578.7999999896</v>
      </c>
      <c r="I52" s="37" t="s">
        <v>24</v>
      </c>
      <c r="J52" s="37">
        <v>91</v>
      </c>
      <c r="K52" s="37">
        <v>5.5980000000000002E-2</v>
      </c>
      <c r="L52" s="39">
        <v>68369.255809399998</v>
      </c>
      <c r="M52" s="39" t="s">
        <v>25</v>
      </c>
      <c r="N52" s="39">
        <v>47332.561714199997</v>
      </c>
      <c r="O52" s="39">
        <v>21036.6940952</v>
      </c>
    </row>
    <row r="53" spans="1:15" x14ac:dyDescent="0.25">
      <c r="A53" s="37" t="s">
        <v>27</v>
      </c>
      <c r="B53" s="37" t="s">
        <v>116</v>
      </c>
      <c r="C53" s="37" t="s">
        <v>117</v>
      </c>
      <c r="D53" s="37" t="s">
        <v>118</v>
      </c>
      <c r="E53" s="37" t="s">
        <v>114</v>
      </c>
      <c r="F53" s="38">
        <v>45107</v>
      </c>
      <c r="G53" s="38">
        <v>45198</v>
      </c>
      <c r="H53" s="40">
        <v>9900000</v>
      </c>
      <c r="I53" s="37" t="s">
        <v>24</v>
      </c>
      <c r="J53" s="37">
        <v>91</v>
      </c>
      <c r="K53" s="37">
        <v>4.5600000000000002E-2</v>
      </c>
      <c r="L53" s="39">
        <v>-114114</v>
      </c>
      <c r="M53" s="39" t="s">
        <v>25</v>
      </c>
      <c r="N53" s="39">
        <v>-79002</v>
      </c>
      <c r="O53" s="39">
        <v>-35112</v>
      </c>
    </row>
    <row r="54" spans="1:15" x14ac:dyDescent="0.25">
      <c r="A54" s="37" t="s">
        <v>27</v>
      </c>
      <c r="B54" s="37" t="s">
        <v>116</v>
      </c>
      <c r="C54" s="37" t="s">
        <v>119</v>
      </c>
      <c r="D54" s="37" t="s">
        <v>120</v>
      </c>
      <c r="E54" s="37" t="s">
        <v>114</v>
      </c>
      <c r="F54" s="38">
        <v>45107</v>
      </c>
      <c r="G54" s="38">
        <v>45198</v>
      </c>
      <c r="H54" s="40">
        <v>9900000</v>
      </c>
      <c r="I54" s="37" t="s">
        <v>24</v>
      </c>
      <c r="J54" s="37">
        <v>91</v>
      </c>
      <c r="K54" s="37">
        <v>5.5980000000000002E-2</v>
      </c>
      <c r="L54" s="39">
        <v>140089.94999999998</v>
      </c>
      <c r="M54" s="39" t="s">
        <v>25</v>
      </c>
      <c r="N54" s="39">
        <v>96985.349999999991</v>
      </c>
      <c r="O54" s="39">
        <v>43104.6</v>
      </c>
    </row>
    <row r="55" spans="1:15" x14ac:dyDescent="0.25">
      <c r="A55" s="37" t="s">
        <v>27</v>
      </c>
      <c r="B55" s="37" t="s">
        <v>121</v>
      </c>
      <c r="C55" s="37" t="s">
        <v>122</v>
      </c>
      <c r="D55" s="37"/>
      <c r="E55" s="37" t="s">
        <v>123</v>
      </c>
      <c r="F55" s="38">
        <v>45117</v>
      </c>
      <c r="G55" s="38">
        <v>45208</v>
      </c>
      <c r="H55" s="40">
        <v>125000000</v>
      </c>
      <c r="I55" s="37" t="s">
        <v>24</v>
      </c>
      <c r="J55" s="37">
        <v>91</v>
      </c>
      <c r="K55" s="37">
        <v>8.3000000000000001E-3</v>
      </c>
      <c r="L55" s="39">
        <v>-262256.94444444444</v>
      </c>
      <c r="M55" s="39" t="s">
        <v>25</v>
      </c>
      <c r="N55" s="39">
        <v>-152743.05555555556</v>
      </c>
      <c r="O55" s="39">
        <v>-109513.88888888889</v>
      </c>
    </row>
    <row r="56" spans="1:15" x14ac:dyDescent="0.25">
      <c r="A56" s="37" t="s">
        <v>27</v>
      </c>
      <c r="B56" s="37" t="s">
        <v>121</v>
      </c>
      <c r="C56" s="37" t="s">
        <v>124</v>
      </c>
      <c r="D56" s="37"/>
      <c r="E56" s="37" t="s">
        <v>123</v>
      </c>
      <c r="F56" s="38">
        <v>45117</v>
      </c>
      <c r="G56" s="38">
        <v>45208</v>
      </c>
      <c r="H56" s="40">
        <v>125000000</v>
      </c>
      <c r="I56" s="37" t="s">
        <v>24</v>
      </c>
      <c r="J56" s="37">
        <v>91</v>
      </c>
      <c r="K56" s="37">
        <v>3.6119999999999999E-2</v>
      </c>
      <c r="L56" s="39">
        <v>1141291.6666666665</v>
      </c>
      <c r="M56" s="39" t="s">
        <v>25</v>
      </c>
      <c r="N56" s="39">
        <v>664708.33333333326</v>
      </c>
      <c r="O56" s="39">
        <v>476583.33333333331</v>
      </c>
    </row>
    <row r="57" spans="1:15" x14ac:dyDescent="0.25">
      <c r="A57" s="37" t="s">
        <v>27</v>
      </c>
      <c r="B57" s="37" t="s">
        <v>125</v>
      </c>
      <c r="C57" s="37" t="s">
        <v>126</v>
      </c>
      <c r="D57" s="37"/>
      <c r="E57" s="37" t="s">
        <v>123</v>
      </c>
      <c r="F57" s="38">
        <v>45124</v>
      </c>
      <c r="G57" s="38">
        <v>45215</v>
      </c>
      <c r="H57" s="40">
        <v>120000000</v>
      </c>
      <c r="I57" s="37" t="s">
        <v>24</v>
      </c>
      <c r="J57" s="37">
        <v>91</v>
      </c>
      <c r="K57" s="37">
        <v>8.3000000000000001E-3</v>
      </c>
      <c r="L57" s="39">
        <v>-251766.66666666666</v>
      </c>
      <c r="M57" s="39" t="s">
        <v>25</v>
      </c>
      <c r="N57" s="39">
        <v>-127266.66666666666</v>
      </c>
      <c r="O57" s="39">
        <v>-124500</v>
      </c>
    </row>
    <row r="58" spans="1:15" x14ac:dyDescent="0.25">
      <c r="A58" s="37" t="s">
        <v>27</v>
      </c>
      <c r="B58" s="37" t="s">
        <v>125</v>
      </c>
      <c r="C58" s="37" t="s">
        <v>127</v>
      </c>
      <c r="D58" s="37"/>
      <c r="E58" s="37" t="s">
        <v>123</v>
      </c>
      <c r="F58" s="38">
        <v>45124</v>
      </c>
      <c r="G58" s="38">
        <v>45215</v>
      </c>
      <c r="H58" s="40">
        <v>120000000</v>
      </c>
      <c r="I58" s="37" t="s">
        <v>24</v>
      </c>
      <c r="J58" s="37">
        <v>91</v>
      </c>
      <c r="K58" s="37">
        <v>3.6629999999999996E-2</v>
      </c>
      <c r="L58" s="39">
        <v>1111109.9999999998</v>
      </c>
      <c r="M58" s="39" t="s">
        <v>25</v>
      </c>
      <c r="N58" s="39">
        <v>561659.99999999988</v>
      </c>
      <c r="O58" s="39">
        <v>549449.99999999988</v>
      </c>
    </row>
    <row r="59" spans="1:15" x14ac:dyDescent="0.25">
      <c r="A59" s="37" t="s">
        <v>27</v>
      </c>
      <c r="B59" s="37" t="s">
        <v>128</v>
      </c>
      <c r="C59" s="37" t="s">
        <v>129</v>
      </c>
      <c r="D59" s="37"/>
      <c r="E59" s="37" t="s">
        <v>123</v>
      </c>
      <c r="F59" s="38">
        <v>45107</v>
      </c>
      <c r="G59" s="38">
        <v>45198</v>
      </c>
      <c r="H59" s="40">
        <v>100000000</v>
      </c>
      <c r="I59" s="37" t="s">
        <v>24</v>
      </c>
      <c r="J59" s="37">
        <v>91</v>
      </c>
      <c r="K59" s="37">
        <v>8.2400000000000025E-3</v>
      </c>
      <c r="L59" s="39">
        <v>-208288.88888888891</v>
      </c>
      <c r="M59" s="39" t="s">
        <v>25</v>
      </c>
      <c r="N59" s="39">
        <v>-144200</v>
      </c>
      <c r="O59" s="39">
        <v>-64088.888888888898</v>
      </c>
    </row>
    <row r="60" spans="1:15" x14ac:dyDescent="0.25">
      <c r="A60" s="37" t="s">
        <v>27</v>
      </c>
      <c r="B60" s="37" t="s">
        <v>128</v>
      </c>
      <c r="C60" s="37" t="s">
        <v>130</v>
      </c>
      <c r="D60" s="37"/>
      <c r="E60" s="37" t="s">
        <v>123</v>
      </c>
      <c r="F60" s="38">
        <v>45107</v>
      </c>
      <c r="G60" s="38">
        <v>45198</v>
      </c>
      <c r="H60" s="40">
        <v>100000000</v>
      </c>
      <c r="I60" s="37" t="s">
        <v>24</v>
      </c>
      <c r="J60" s="37">
        <v>91</v>
      </c>
      <c r="K60" s="37">
        <v>3.5979999999999998E-2</v>
      </c>
      <c r="L60" s="39">
        <v>909494.44444444438</v>
      </c>
      <c r="M60" s="39" t="s">
        <v>25</v>
      </c>
      <c r="N60" s="39">
        <v>629649.99999999988</v>
      </c>
      <c r="O60" s="39">
        <v>279844.44444444444</v>
      </c>
    </row>
    <row r="61" spans="1:15" x14ac:dyDescent="0.25">
      <c r="A61" s="37" t="s">
        <v>27</v>
      </c>
      <c r="B61" s="37" t="s">
        <v>131</v>
      </c>
      <c r="C61" s="37" t="s">
        <v>132</v>
      </c>
      <c r="D61" s="37" t="s">
        <v>52</v>
      </c>
      <c r="E61" s="37" t="s">
        <v>123</v>
      </c>
      <c r="F61" s="38">
        <v>45082</v>
      </c>
      <c r="G61" s="38">
        <v>45173</v>
      </c>
      <c r="H61" s="40">
        <v>50000000</v>
      </c>
      <c r="I61" s="37" t="s">
        <v>24</v>
      </c>
      <c r="J61" s="37">
        <v>91</v>
      </c>
      <c r="K61" s="37">
        <v>7.0000000000000001E-3</v>
      </c>
      <c r="L61" s="39">
        <v>-88472.222222222219</v>
      </c>
      <c r="M61" s="39" t="s">
        <v>25</v>
      </c>
      <c r="N61" s="39">
        <v>-85555.555555555547</v>
      </c>
      <c r="O61" s="39">
        <v>-2916.6666666666665</v>
      </c>
    </row>
    <row r="62" spans="1:15" x14ac:dyDescent="0.25">
      <c r="A62" s="37" t="s">
        <v>27</v>
      </c>
      <c r="B62" s="37" t="s">
        <v>131</v>
      </c>
      <c r="C62" s="37" t="s">
        <v>133</v>
      </c>
      <c r="D62" s="37" t="s">
        <v>52</v>
      </c>
      <c r="E62" s="37" t="s">
        <v>123</v>
      </c>
      <c r="F62" s="38">
        <v>45082</v>
      </c>
      <c r="G62" s="38">
        <v>45173</v>
      </c>
      <c r="H62" s="40">
        <v>50000000</v>
      </c>
      <c r="I62" s="37" t="s">
        <v>24</v>
      </c>
      <c r="J62" s="37">
        <v>91</v>
      </c>
      <c r="K62" s="37">
        <v>3.4620000000000005E-2</v>
      </c>
      <c r="L62" s="39">
        <v>437558.33333333337</v>
      </c>
      <c r="M62" s="39" t="s">
        <v>25</v>
      </c>
      <c r="N62" s="39">
        <v>423133.33333333337</v>
      </c>
      <c r="O62" s="39">
        <v>14425.000000000002</v>
      </c>
    </row>
    <row r="63" spans="1:15" x14ac:dyDescent="0.25">
      <c r="A63" s="37" t="s">
        <v>27</v>
      </c>
      <c r="B63" s="37" t="s">
        <v>134</v>
      </c>
      <c r="C63" s="37" t="s">
        <v>135</v>
      </c>
      <c r="D63" s="37" t="s">
        <v>136</v>
      </c>
      <c r="E63" s="37" t="s">
        <v>123</v>
      </c>
      <c r="F63" s="38">
        <v>45117</v>
      </c>
      <c r="G63" s="38">
        <v>45208</v>
      </c>
      <c r="H63" s="40">
        <v>100000000</v>
      </c>
      <c r="I63" s="37" t="s">
        <v>24</v>
      </c>
      <c r="J63" s="37">
        <v>91</v>
      </c>
      <c r="K63" s="37">
        <v>1.123E-2</v>
      </c>
      <c r="L63" s="39">
        <v>-283869.44444444444</v>
      </c>
      <c r="M63" s="39" t="s">
        <v>25</v>
      </c>
      <c r="N63" s="39">
        <v>-165330.55555555556</v>
      </c>
      <c r="O63" s="39">
        <v>-118538.88888888889</v>
      </c>
    </row>
    <row r="64" spans="1:15" x14ac:dyDescent="0.25">
      <c r="A64" s="37" t="s">
        <v>27</v>
      </c>
      <c r="B64" s="37" t="s">
        <v>134</v>
      </c>
      <c r="C64" s="37" t="s">
        <v>137</v>
      </c>
      <c r="D64" s="37" t="s">
        <v>136</v>
      </c>
      <c r="E64" s="37" t="s">
        <v>123</v>
      </c>
      <c r="F64" s="38">
        <v>45117</v>
      </c>
      <c r="G64" s="38">
        <v>45208</v>
      </c>
      <c r="H64" s="40">
        <v>100000000</v>
      </c>
      <c r="I64" s="37" t="s">
        <v>24</v>
      </c>
      <c r="J64" s="37">
        <v>91</v>
      </c>
      <c r="K64" s="37">
        <v>3.6119999999999999E-2</v>
      </c>
      <c r="L64" s="39">
        <v>913033.33333333326</v>
      </c>
      <c r="M64" s="39" t="s">
        <v>25</v>
      </c>
      <c r="N64" s="39">
        <v>531766.66666666663</v>
      </c>
      <c r="O64" s="39">
        <v>381266.66666666663</v>
      </c>
    </row>
    <row r="65" spans="1:15" x14ac:dyDescent="0.25">
      <c r="A65" s="37" t="s">
        <v>27</v>
      </c>
      <c r="B65" s="37" t="s">
        <v>138</v>
      </c>
      <c r="C65" s="37" t="s">
        <v>139</v>
      </c>
      <c r="D65" s="37" t="s">
        <v>140</v>
      </c>
      <c r="E65" s="37" t="s">
        <v>123</v>
      </c>
      <c r="F65" s="38">
        <v>45124</v>
      </c>
      <c r="G65" s="38">
        <v>45215</v>
      </c>
      <c r="H65" s="40">
        <v>100000000</v>
      </c>
      <c r="I65" s="37" t="s">
        <v>24</v>
      </c>
      <c r="J65" s="37">
        <v>91</v>
      </c>
      <c r="K65" s="37">
        <v>1.2749999999999999E-2</v>
      </c>
      <c r="L65" s="39">
        <v>-322291.66666666663</v>
      </c>
      <c r="M65" s="39" t="s">
        <v>25</v>
      </c>
      <c r="N65" s="39">
        <v>-162916.66666666663</v>
      </c>
      <c r="O65" s="39">
        <v>-159375</v>
      </c>
    </row>
    <row r="66" spans="1:15" x14ac:dyDescent="0.25">
      <c r="A66" s="37" t="s">
        <v>27</v>
      </c>
      <c r="B66" s="37" t="s">
        <v>138</v>
      </c>
      <c r="C66" s="37" t="s">
        <v>141</v>
      </c>
      <c r="D66" s="37" t="s">
        <v>140</v>
      </c>
      <c r="E66" s="37" t="s">
        <v>123</v>
      </c>
      <c r="F66" s="38">
        <v>45124</v>
      </c>
      <c r="G66" s="38">
        <v>45215</v>
      </c>
      <c r="H66" s="40">
        <v>100000000</v>
      </c>
      <c r="I66" s="37" t="s">
        <v>24</v>
      </c>
      <c r="J66" s="37">
        <v>91</v>
      </c>
      <c r="K66" s="37">
        <v>3.6629999999999996E-2</v>
      </c>
      <c r="L66" s="39">
        <v>925924.99999999988</v>
      </c>
      <c r="M66" s="39" t="s">
        <v>25</v>
      </c>
      <c r="N66" s="39">
        <v>468049.99999999994</v>
      </c>
      <c r="O66" s="39">
        <v>457874.99999999994</v>
      </c>
    </row>
    <row r="67" spans="1:15" x14ac:dyDescent="0.25">
      <c r="A67" s="37" t="s">
        <v>27</v>
      </c>
      <c r="B67" s="37" t="s">
        <v>142</v>
      </c>
      <c r="C67" s="37" t="s">
        <v>143</v>
      </c>
      <c r="D67" s="37" t="s">
        <v>144</v>
      </c>
      <c r="E67" s="37" t="s">
        <v>123</v>
      </c>
      <c r="F67" s="38">
        <v>45107</v>
      </c>
      <c r="G67" s="38">
        <v>45198</v>
      </c>
      <c r="H67" s="40">
        <v>50000000</v>
      </c>
      <c r="I67" s="37" t="s">
        <v>24</v>
      </c>
      <c r="J67" s="37">
        <v>91</v>
      </c>
      <c r="K67" s="37">
        <v>6.1999999999999998E-3</v>
      </c>
      <c r="L67" s="39">
        <v>-78361.111111111109</v>
      </c>
      <c r="M67" s="39" t="s">
        <v>25</v>
      </c>
      <c r="N67" s="39">
        <v>-54250</v>
      </c>
      <c r="O67" s="39">
        <v>-24111.111111111113</v>
      </c>
    </row>
    <row r="68" spans="1:15" x14ac:dyDescent="0.25">
      <c r="A68" s="37" t="s">
        <v>27</v>
      </c>
      <c r="B68" s="37" t="s">
        <v>142</v>
      </c>
      <c r="C68" s="37" t="s">
        <v>145</v>
      </c>
      <c r="D68" s="37" t="s">
        <v>144</v>
      </c>
      <c r="E68" s="37" t="s">
        <v>123</v>
      </c>
      <c r="F68" s="38">
        <v>45107</v>
      </c>
      <c r="G68" s="38">
        <v>45198</v>
      </c>
      <c r="H68" s="40">
        <v>50000000</v>
      </c>
      <c r="I68" s="37" t="s">
        <v>24</v>
      </c>
      <c r="J68" s="37">
        <v>91</v>
      </c>
      <c r="K68" s="37">
        <v>3.5979999999999998E-2</v>
      </c>
      <c r="L68" s="39">
        <v>454747.22222222219</v>
      </c>
      <c r="M68" s="39" t="s">
        <v>25</v>
      </c>
      <c r="N68" s="39">
        <v>314824.99999999994</v>
      </c>
      <c r="O68" s="39">
        <v>139922.22222222222</v>
      </c>
    </row>
    <row r="69" spans="1:15" x14ac:dyDescent="0.25">
      <c r="A69" s="37" t="s">
        <v>27</v>
      </c>
      <c r="B69" s="37" t="s">
        <v>146</v>
      </c>
      <c r="C69" s="37" t="s">
        <v>147</v>
      </c>
      <c r="D69" s="37" t="s">
        <v>148</v>
      </c>
      <c r="E69" s="37" t="s">
        <v>123</v>
      </c>
      <c r="F69" s="38">
        <v>45098</v>
      </c>
      <c r="G69" s="38">
        <v>45190</v>
      </c>
      <c r="H69" s="40">
        <v>710000</v>
      </c>
      <c r="I69" s="37" t="s">
        <v>24</v>
      </c>
      <c r="J69" s="37">
        <v>92</v>
      </c>
      <c r="K69" s="37">
        <v>8.8900000000000003E-3</v>
      </c>
      <c r="L69" s="39">
        <v>-1613.0411111111111</v>
      </c>
      <c r="M69" s="39" t="s">
        <v>25</v>
      </c>
      <c r="N69" s="39">
        <v>-1262.3800000000001</v>
      </c>
      <c r="O69" s="39">
        <v>-350.6611111111111</v>
      </c>
    </row>
    <row r="70" spans="1:15" x14ac:dyDescent="0.25">
      <c r="A70" s="37" t="s">
        <v>27</v>
      </c>
      <c r="B70" s="37" t="s">
        <v>146</v>
      </c>
      <c r="C70" s="37" t="s">
        <v>149</v>
      </c>
      <c r="D70" s="37" t="s">
        <v>148</v>
      </c>
      <c r="E70" s="37" t="s">
        <v>123</v>
      </c>
      <c r="F70" s="38">
        <v>45098</v>
      </c>
      <c r="G70" s="38">
        <v>45190</v>
      </c>
      <c r="H70" s="40">
        <v>710000</v>
      </c>
      <c r="I70" s="37" t="s">
        <v>24</v>
      </c>
      <c r="J70" s="37">
        <v>92</v>
      </c>
      <c r="K70" s="37">
        <v>3.551E-2</v>
      </c>
      <c r="L70" s="39">
        <v>6443.0922222222216</v>
      </c>
      <c r="M70" s="39" t="s">
        <v>25</v>
      </c>
      <c r="N70" s="39">
        <v>5042.42</v>
      </c>
      <c r="O70" s="39">
        <v>1400.672222222222</v>
      </c>
    </row>
    <row r="71" spans="1:15" x14ac:dyDescent="0.25">
      <c r="A71" s="37" t="s">
        <v>27</v>
      </c>
      <c r="B71" s="37" t="s">
        <v>150</v>
      </c>
      <c r="C71" s="37" t="s">
        <v>151</v>
      </c>
      <c r="D71" s="37" t="s">
        <v>152</v>
      </c>
      <c r="E71" s="37" t="s">
        <v>153</v>
      </c>
      <c r="F71" s="38">
        <v>45147</v>
      </c>
      <c r="G71" s="38">
        <v>45513</v>
      </c>
      <c r="H71" s="40">
        <v>48000000</v>
      </c>
      <c r="I71" s="37" t="s">
        <v>24</v>
      </c>
      <c r="J71" s="37">
        <v>366</v>
      </c>
      <c r="K71" s="37">
        <v>2.018E-2</v>
      </c>
      <c r="L71" s="39">
        <v>-969691.37210869067</v>
      </c>
      <c r="M71" s="39" t="s">
        <v>25</v>
      </c>
      <c r="N71" s="39">
        <v>-60936.88950409805</v>
      </c>
      <c r="O71" s="39">
        <v>-908754.48260459269</v>
      </c>
    </row>
    <row r="72" spans="1:15" x14ac:dyDescent="0.25">
      <c r="A72" s="37" t="s">
        <v>27</v>
      </c>
      <c r="B72" s="37" t="s">
        <v>150</v>
      </c>
      <c r="C72" s="37" t="s">
        <v>154</v>
      </c>
      <c r="D72" s="37" t="s">
        <v>152</v>
      </c>
      <c r="E72" s="37" t="s">
        <v>153</v>
      </c>
      <c r="F72" s="38">
        <v>45147</v>
      </c>
      <c r="G72" s="38">
        <v>45513</v>
      </c>
      <c r="H72" s="40">
        <v>48000000</v>
      </c>
      <c r="I72" s="37" t="s">
        <v>24</v>
      </c>
      <c r="J72" s="37">
        <v>360</v>
      </c>
      <c r="K72" s="37">
        <v>0.02</v>
      </c>
      <c r="L72" s="39">
        <v>960000</v>
      </c>
      <c r="M72" s="39" t="s">
        <v>25</v>
      </c>
      <c r="N72" s="39">
        <v>61333.333333333328</v>
      </c>
      <c r="O72" s="39">
        <v>914666.66666666663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2023-09-04T07:39:24Z</dcterms:modified>
</cp:coreProperties>
</file>