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roupe\SRS\Direction_Finance\REPORTING CONSOLIDATION\2024\COMPTES CONSOLIDES\1 - SRSH\DECEMBRE\ANALYSES\LIASSE GP SEDNA INC\DETTES + SWAPS 2024\DETTES\"/>
    </mc:Choice>
  </mc:AlternateContent>
  <xr:revisionPtr revIDLastSave="0" documentId="13_ncr:1_{043685BF-588E-47C4-9F0D-4EC0698CC73C}" xr6:coauthVersionLast="47" xr6:coauthVersionMax="47" xr10:uidLastSave="{00000000-0000-0000-0000-000000000000}"/>
  <bookViews>
    <workbookView xWindow="-120" yWindow="-120" windowWidth="29040" windowHeight="15840" xr2:uid="{A5EA3DC2-0F2C-4BA4-979D-F3D941BB6F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35" i="1" s="1"/>
  <c r="D19" i="1"/>
  <c r="F19" i="1"/>
  <c r="G19" i="1"/>
  <c r="H19" i="1"/>
  <c r="E35" i="1" s="1"/>
  <c r="C20" i="1"/>
  <c r="C36" i="1" s="1"/>
  <c r="D20" i="1"/>
  <c r="D36" i="1" s="1"/>
  <c r="E20" i="1"/>
  <c r="F20" i="1"/>
  <c r="G20" i="1"/>
  <c r="H20" i="1"/>
  <c r="E36" i="1" s="1"/>
  <c r="C21" i="1"/>
  <c r="C37" i="1" s="1"/>
  <c r="D21" i="1"/>
  <c r="E21" i="1"/>
  <c r="F21" i="1"/>
  <c r="G21" i="1"/>
  <c r="H21" i="1"/>
  <c r="E37" i="1" s="1"/>
  <c r="C22" i="1"/>
  <c r="C38" i="1" s="1"/>
  <c r="D22" i="1"/>
  <c r="E22" i="1"/>
  <c r="F22" i="1"/>
  <c r="G22" i="1"/>
  <c r="H22" i="1"/>
  <c r="E38" i="1" s="1"/>
  <c r="C23" i="1"/>
  <c r="C39" i="1" s="1"/>
  <c r="D23" i="1"/>
  <c r="E23" i="1"/>
  <c r="F23" i="1"/>
  <c r="G23" i="1"/>
  <c r="H23" i="1"/>
  <c r="E39" i="1" s="1"/>
  <c r="C24" i="1"/>
  <c r="C40" i="1" s="1"/>
  <c r="D24" i="1"/>
  <c r="E24" i="1"/>
  <c r="F24" i="1"/>
  <c r="G24" i="1"/>
  <c r="H24" i="1"/>
  <c r="E40" i="1" s="1"/>
  <c r="C25" i="1"/>
  <c r="D25" i="1"/>
  <c r="E25" i="1"/>
  <c r="F25" i="1"/>
  <c r="G25" i="1"/>
  <c r="H25" i="1"/>
  <c r="E41" i="1" s="1"/>
  <c r="C26" i="1"/>
  <c r="C42" i="1" s="1"/>
  <c r="D26" i="1"/>
  <c r="D42" i="1" s="1"/>
  <c r="E26" i="1"/>
  <c r="F26" i="1"/>
  <c r="G26" i="1"/>
  <c r="H26" i="1"/>
  <c r="E42" i="1" s="1"/>
  <c r="D18" i="1"/>
  <c r="E18" i="1"/>
  <c r="F18" i="1"/>
  <c r="G18" i="1"/>
  <c r="H18" i="1"/>
  <c r="E34" i="1" s="1"/>
  <c r="C18" i="1"/>
  <c r="C34" i="1" s="1"/>
  <c r="L5" i="1"/>
  <c r="L13" i="1" s="1"/>
  <c r="C13" i="1"/>
  <c r="D13" i="1"/>
  <c r="E13" i="1"/>
  <c r="F13" i="1"/>
  <c r="G13" i="1"/>
  <c r="H13" i="1"/>
  <c r="J13" i="1"/>
  <c r="K13" i="1"/>
  <c r="M13" i="1"/>
  <c r="N13" i="1"/>
  <c r="O13" i="1"/>
  <c r="Q12" i="1"/>
  <c r="Q6" i="1"/>
  <c r="Q7" i="1"/>
  <c r="Q8" i="1"/>
  <c r="Q9" i="1"/>
  <c r="Q10" i="1"/>
  <c r="Q4" i="1"/>
  <c r="D37" i="1" l="1"/>
  <c r="H27" i="1"/>
  <c r="D34" i="1"/>
  <c r="F27" i="1"/>
  <c r="G27" i="1"/>
  <c r="D39" i="1"/>
  <c r="I39" i="1" s="1"/>
  <c r="D27" i="1"/>
  <c r="D41" i="1"/>
  <c r="C27" i="1"/>
  <c r="D40" i="1"/>
  <c r="I40" i="1" s="1"/>
  <c r="D38" i="1"/>
  <c r="I38" i="1" s="1"/>
  <c r="I34" i="1"/>
  <c r="I36" i="1"/>
  <c r="I37" i="1"/>
  <c r="E43" i="1"/>
  <c r="I23" i="1"/>
  <c r="I25" i="1"/>
  <c r="C41" i="1"/>
  <c r="C43" i="1" s="1"/>
  <c r="E27" i="1"/>
  <c r="I42" i="1"/>
  <c r="I24" i="1"/>
  <c r="I20" i="1"/>
  <c r="I18" i="1"/>
  <c r="I22" i="1"/>
  <c r="I26" i="1"/>
  <c r="I21" i="1"/>
  <c r="I27" i="1"/>
  <c r="E19" i="1"/>
  <c r="I19" i="1" s="1"/>
  <c r="Q13" i="1"/>
  <c r="Q5" i="1"/>
  <c r="Q11" i="1"/>
  <c r="I41" i="1" l="1"/>
  <c r="D35" i="1"/>
  <c r="D43" i="1" l="1"/>
  <c r="I43" i="1" s="1"/>
  <c r="I35" i="1"/>
</calcChain>
</file>

<file path=xl/sharedStrings.xml><?xml version="1.0" encoding="utf-8"?>
<sst xmlns="http://schemas.openxmlformats.org/spreadsheetml/2006/main" count="55" uniqueCount="27">
  <si>
    <t>&lt; 1 an</t>
  </si>
  <si>
    <t>1 à &lt; 2 ans</t>
  </si>
  <si>
    <t>2 à &lt; 3 ans</t>
  </si>
  <si>
    <t>3 à &lt; 4 ans</t>
  </si>
  <si>
    <t>4 à &lt; 5 ans</t>
  </si>
  <si>
    <t>&gt; 5 ans</t>
  </si>
  <si>
    <t>A renégocier &lt; 1 an</t>
  </si>
  <si>
    <t>A renégocier  1 à &lt; 2 ans</t>
  </si>
  <si>
    <t>A renégocier  2  à &lt; 3 ans</t>
  </si>
  <si>
    <t>A renégocier  3  à &lt; 4 ans</t>
  </si>
  <si>
    <t>A renégocier  4  à &lt; 5 ans</t>
  </si>
  <si>
    <t>A renégocier &gt; 5 ans</t>
  </si>
  <si>
    <t>Echéanciers des dettes - hors groupe</t>
  </si>
  <si>
    <t xml:space="preserve">    Crédit rotatif</t>
  </si>
  <si>
    <t xml:space="preserve">    Crédit à terme</t>
  </si>
  <si>
    <t xml:space="preserve">    Hypothèque immobilière</t>
  </si>
  <si>
    <t xml:space="preserve">    Hypothèque mobilière</t>
  </si>
  <si>
    <t xml:space="preserve">    Billets à terme garantis par le MSSS</t>
  </si>
  <si>
    <t xml:space="preserve">    Billets promissoires garantis par le MSSS</t>
  </si>
  <si>
    <t xml:space="preserve">    Prix d'achats à payer</t>
  </si>
  <si>
    <t xml:space="preserve">    Tranche à court terme des dettes à long terme</t>
  </si>
  <si>
    <t xml:space="preserve">    Tranche à court terme de la dette à renégocier</t>
  </si>
  <si>
    <t>Total</t>
  </si>
  <si>
    <t>CRD 
à - d'1 an</t>
  </si>
  <si>
    <t>CRD 
entre 2 et 5 ans</t>
  </si>
  <si>
    <t>CRD 
à + de 5 ans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</si>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</sst>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u val="singleAccounting"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2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3" fillId="2" borderId="0" xfId="1" applyNumberFormat="1" applyFont="1" applyFill="1"/>
    <xf numFmtId="165" fontId="2" fillId="2" borderId="0" xfId="1" applyNumberFormat="1" applyFont="1" applyFill="1"/>
    <xf numFmtId="0" fontId="3" fillId="2" borderId="0" xfId="0" applyFont="1" applyFill="1"/>
    <xf numFmtId="0" fontId="2" fillId="2" borderId="0" xfId="0" applyFont="1" applyFill="1"/>
    <xf numFmtId="165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4" fillId="2" borderId="0" xfId="1" applyNumberFormat="1" applyFont="1" applyFill="1"/>
    <xf numFmtId="165" fontId="2" fillId="2" borderId="1" xfId="1" applyNumberFormat="1" applyFont="1" applyFill="1" applyBorder="1"/>
    <xf numFmtId="165" fontId="2" fillId="3" borderId="1" xfId="1" applyNumberFormat="1" applyFont="1" applyFill="1" applyBorder="1"/>
    <xf numFmtId="165" fontId="2" fillId="2" borderId="3" xfId="1" applyNumberFormat="1" applyFont="1" applyFill="1" applyBorder="1"/>
    <xf numFmtId="165" fontId="2" fillId="3" borderId="3" xfId="1" applyNumberFormat="1" applyFont="1" applyFill="1" applyBorder="1"/>
    <xf numFmtId="165" fontId="3" fillId="2" borderId="2" xfId="1" applyNumberFormat="1" applyFont="1" applyFill="1" applyBorder="1"/>
    <xf numFmtId="165" fontId="3" fillId="2" borderId="0" xfId="1" applyNumberFormat="1" applyFont="1" applyFill="1" applyBorder="1"/>
    <xf numFmtId="165" fontId="2" fillId="2" borderId="5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2" fillId="2" borderId="8" xfId="1" applyNumberFormat="1" applyFont="1" applyFill="1" applyBorder="1"/>
    <xf numFmtId="165" fontId="2" fillId="2" borderId="4" xfId="1" applyNumberFormat="1" applyFont="1" applyFill="1" applyBorder="1"/>
    <xf numFmtId="165" fontId="2" fillId="3" borderId="5" xfId="1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horizontal="center" vertical="center" wrapText="1"/>
    </xf>
    <xf numFmtId="165" fontId="2" fillId="3" borderId="7" xfId="1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/>
    <xf numFmtId="165" fontId="3" fillId="3" borderId="0" xfId="1" applyNumberFormat="1" applyFont="1" applyFill="1" applyBorder="1"/>
    <xf numFmtId="165" fontId="2" fillId="3" borderId="8" xfId="1" applyNumberFormat="1" applyFont="1" applyFill="1" applyBorder="1"/>
    <xf numFmtId="165" fontId="2" fillId="3" borderId="9" xfId="1" applyNumberFormat="1" applyFont="1" applyFill="1" applyBorder="1"/>
    <xf numFmtId="165" fontId="2" fillId="3" borderId="4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2277-2F99-4440-A878-8EB5C4CB1804}">
  <dimension ref="A1:Y44"/>
  <sheetViews>
    <sheetView tabSelected="1" topLeftCell="A17" workbookViewId="0">
      <selection activeCell="K27" sqref="K27"/>
    </sheetView>
  </sheetViews>
  <sheetFormatPr baseColWidth="10" defaultColWidth="9.140625" defaultRowHeight="15" x14ac:dyDescent="0.25"/>
  <cols>
    <col min="1" max="1" width="43.28515625" style="3" bestFit="1" customWidth="1"/>
    <col min="2" max="2" width="1.140625" style="3" customWidth="1"/>
    <col min="3" max="8" width="15.7109375" style="3" customWidth="1"/>
    <col min="9" max="9" width="15.7109375" style="4" customWidth="1"/>
    <col min="10" max="10" width="17.5703125" style="3" bestFit="1" customWidth="1"/>
    <col min="11" max="11" width="21.7109375" style="3" bestFit="1" customWidth="1"/>
    <col min="12" max="14" width="22.140625" style="3" bestFit="1" customWidth="1"/>
    <col min="15" max="15" width="18.28515625" style="3" bestFit="1" customWidth="1"/>
    <col min="16" max="16" width="1.85546875" style="3" customWidth="1"/>
    <col min="17" max="17" width="14.85546875" style="4" bestFit="1" customWidth="1"/>
    <col min="18" max="18" width="8.85546875" style="3"/>
    <col min="19" max="19" width="22.7109375" style="3" bestFit="1" customWidth="1"/>
    <col min="20" max="25" width="8.85546875" style="3"/>
    <col min="26" max="16384" width="9.140625" style="5"/>
  </cols>
  <sheetData>
    <row r="1" spans="1:25" s="2" customFormat="1" ht="3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/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/>
      <c r="Q1" s="7" t="s">
        <v>26</v>
      </c>
      <c r="R1" s="1"/>
      <c r="S1" s="1"/>
      <c r="T1" s="1"/>
      <c r="U1" s="1"/>
      <c r="V1" s="1"/>
      <c r="W1" s="1"/>
      <c r="X1" s="1"/>
      <c r="Y1" s="1"/>
    </row>
    <row r="2" spans="1:25" ht="17.25" x14ac:dyDescent="0.4">
      <c r="A2" s="9" t="s">
        <v>12</v>
      </c>
    </row>
    <row r="4" spans="1:25" x14ac:dyDescent="0.25">
      <c r="A4" s="3" t="s">
        <v>13</v>
      </c>
      <c r="L4" s="3">
        <v>39000000</v>
      </c>
      <c r="Q4" s="4">
        <f>SUM(C4:O4)</f>
        <v>39000000</v>
      </c>
      <c r="S4" s="3">
        <v>39000000</v>
      </c>
    </row>
    <row r="5" spans="1:25" x14ac:dyDescent="0.25">
      <c r="A5" s="3" t="s">
        <v>14</v>
      </c>
      <c r="D5" s="3">
        <v>2217328</v>
      </c>
      <c r="E5" s="3">
        <v>1329103</v>
      </c>
      <c r="L5" s="3">
        <f>+S5-D5-E5</f>
        <v>95040610</v>
      </c>
      <c r="Q5" s="4">
        <f t="shared" ref="Q5:Q12" si="0">SUM(C5:O5)</f>
        <v>98587041</v>
      </c>
      <c r="S5" s="3">
        <v>98587041</v>
      </c>
    </row>
    <row r="6" spans="1:25" x14ac:dyDescent="0.25">
      <c r="A6" s="3" t="s">
        <v>15</v>
      </c>
      <c r="D6" s="3">
        <v>-4</v>
      </c>
      <c r="Q6" s="4">
        <f t="shared" si="0"/>
        <v>-4</v>
      </c>
    </row>
    <row r="7" spans="1:25" x14ac:dyDescent="0.25">
      <c r="A7" s="3" t="s">
        <v>16</v>
      </c>
      <c r="Q7" s="4">
        <f t="shared" si="0"/>
        <v>0</v>
      </c>
    </row>
    <row r="8" spans="1:25" x14ac:dyDescent="0.25">
      <c r="A8" s="3" t="s">
        <v>17</v>
      </c>
      <c r="Q8" s="4">
        <f t="shared" si="0"/>
        <v>0</v>
      </c>
    </row>
    <row r="9" spans="1:25" x14ac:dyDescent="0.25">
      <c r="A9" s="3" t="s">
        <v>18</v>
      </c>
      <c r="Q9" s="4">
        <f t="shared" si="0"/>
        <v>0</v>
      </c>
    </row>
    <row r="10" spans="1:25" x14ac:dyDescent="0.25">
      <c r="A10" s="3" t="s">
        <v>19</v>
      </c>
      <c r="Q10" s="4">
        <f t="shared" si="0"/>
        <v>0</v>
      </c>
    </row>
    <row r="11" spans="1:25" x14ac:dyDescent="0.25">
      <c r="A11" s="3" t="s">
        <v>20</v>
      </c>
      <c r="C11" s="3">
        <v>2090711</v>
      </c>
      <c r="Q11" s="4">
        <f t="shared" si="0"/>
        <v>2090711</v>
      </c>
    </row>
    <row r="12" spans="1:25" ht="15.75" thickBot="1" x14ac:dyDescent="0.3">
      <c r="A12" s="3" t="s">
        <v>21</v>
      </c>
      <c r="Q12" s="4">
        <f t="shared" si="0"/>
        <v>0</v>
      </c>
    </row>
    <row r="13" spans="1:25" s="6" customFormat="1" ht="16.5" thickTop="1" thickBot="1" x14ac:dyDescent="0.3">
      <c r="A13" s="10" t="s">
        <v>22</v>
      </c>
      <c r="B13" s="10"/>
      <c r="C13" s="10">
        <f>SUM(C4:C12)</f>
        <v>2090711</v>
      </c>
      <c r="D13" s="10">
        <f t="shared" ref="D13:O13" si="1">SUM(D4:D12)</f>
        <v>2217324</v>
      </c>
      <c r="E13" s="10">
        <f t="shared" si="1"/>
        <v>1329103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4"/>
      <c r="J13" s="10">
        <f t="shared" si="1"/>
        <v>0</v>
      </c>
      <c r="K13" s="10">
        <f t="shared" si="1"/>
        <v>0</v>
      </c>
      <c r="L13" s="10">
        <f t="shared" si="1"/>
        <v>134040610</v>
      </c>
      <c r="M13" s="10">
        <f t="shared" si="1"/>
        <v>0</v>
      </c>
      <c r="N13" s="10">
        <f t="shared" si="1"/>
        <v>0</v>
      </c>
      <c r="O13" s="10">
        <f t="shared" si="1"/>
        <v>0</v>
      </c>
      <c r="P13" s="10"/>
      <c r="Q13" s="10">
        <f>SUM(C13:O13)</f>
        <v>139677748</v>
      </c>
      <c r="R13" s="4"/>
      <c r="S13" s="4"/>
      <c r="T13" s="4"/>
      <c r="U13" s="4"/>
      <c r="V13" s="4"/>
      <c r="W13" s="4"/>
      <c r="X13" s="4"/>
      <c r="Y13" s="4"/>
    </row>
    <row r="14" spans="1:25" ht="15.75" thickTop="1" x14ac:dyDescent="0.25">
      <c r="Q14" s="4">
        <v>139677748</v>
      </c>
    </row>
    <row r="15" spans="1:25" ht="15.75" thickBot="1" x14ac:dyDescent="0.3"/>
    <row r="16" spans="1:25" s="8" customFormat="1" ht="15.75" thickTop="1" x14ac:dyDescent="0.25">
      <c r="A16" s="16"/>
      <c r="B16" s="17"/>
      <c r="C16" s="17" t="s">
        <v>0</v>
      </c>
      <c r="D16" s="17" t="s">
        <v>1</v>
      </c>
      <c r="E16" s="17" t="s">
        <v>2</v>
      </c>
      <c r="F16" s="17" t="s">
        <v>3</v>
      </c>
      <c r="G16" s="17" t="s">
        <v>4</v>
      </c>
      <c r="H16" s="17" t="s">
        <v>5</v>
      </c>
      <c r="I16" s="18" t="s">
        <v>26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x14ac:dyDescent="0.25">
      <c r="A17" s="14"/>
      <c r="B17" s="15"/>
      <c r="C17" s="15"/>
      <c r="D17" s="15"/>
      <c r="E17" s="15"/>
      <c r="F17" s="15"/>
      <c r="G17" s="15"/>
      <c r="H17" s="15"/>
      <c r="I17" s="19"/>
    </row>
    <row r="18" spans="1:25" x14ac:dyDescent="0.25">
      <c r="A18" s="14" t="s">
        <v>13</v>
      </c>
      <c r="B18" s="15"/>
      <c r="C18" s="15">
        <f>+C4+J4</f>
        <v>0</v>
      </c>
      <c r="D18" s="15">
        <f t="shared" ref="D18:H18" si="2">+D4+K4</f>
        <v>0</v>
      </c>
      <c r="E18" s="15">
        <f t="shared" si="2"/>
        <v>39000000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9">
        <f>SUM(C18:H18)</f>
        <v>39000000</v>
      </c>
    </row>
    <row r="19" spans="1:25" x14ac:dyDescent="0.25">
      <c r="A19" s="14" t="s">
        <v>14</v>
      </c>
      <c r="B19" s="15"/>
      <c r="C19" s="15">
        <f t="shared" ref="C19:C26" si="3">+C5+J5</f>
        <v>0</v>
      </c>
      <c r="D19" s="15">
        <f t="shared" ref="D19:D26" si="4">+D5+K5</f>
        <v>2217328</v>
      </c>
      <c r="E19" s="15">
        <f t="shared" ref="E19:E26" si="5">+E5+L5</f>
        <v>96369713</v>
      </c>
      <c r="F19" s="15">
        <f t="shared" ref="F19:F26" si="6">+F5+M5</f>
        <v>0</v>
      </c>
      <c r="G19" s="15">
        <f t="shared" ref="G19:G26" si="7">+G5+N5</f>
        <v>0</v>
      </c>
      <c r="H19" s="15">
        <f t="shared" ref="H19:H26" si="8">+H5+O5</f>
        <v>0</v>
      </c>
      <c r="I19" s="19">
        <f t="shared" ref="I19:I27" si="9">SUM(C19:H19)</f>
        <v>98587041</v>
      </c>
    </row>
    <row r="20" spans="1:25" x14ac:dyDescent="0.25">
      <c r="A20" s="14" t="s">
        <v>15</v>
      </c>
      <c r="B20" s="15"/>
      <c r="C20" s="15">
        <f t="shared" si="3"/>
        <v>0</v>
      </c>
      <c r="D20" s="15">
        <f t="shared" si="4"/>
        <v>-4</v>
      </c>
      <c r="E20" s="15">
        <f t="shared" si="5"/>
        <v>0</v>
      </c>
      <c r="F20" s="15">
        <f t="shared" si="6"/>
        <v>0</v>
      </c>
      <c r="G20" s="15">
        <f t="shared" si="7"/>
        <v>0</v>
      </c>
      <c r="H20" s="15">
        <f t="shared" si="8"/>
        <v>0</v>
      </c>
      <c r="I20" s="19">
        <f t="shared" si="9"/>
        <v>-4</v>
      </c>
    </row>
    <row r="21" spans="1:25" x14ac:dyDescent="0.25">
      <c r="A21" s="14" t="s">
        <v>16</v>
      </c>
      <c r="B21" s="15"/>
      <c r="C21" s="15">
        <f t="shared" si="3"/>
        <v>0</v>
      </c>
      <c r="D21" s="15">
        <f t="shared" si="4"/>
        <v>0</v>
      </c>
      <c r="E21" s="15">
        <f t="shared" si="5"/>
        <v>0</v>
      </c>
      <c r="F21" s="15">
        <f t="shared" si="6"/>
        <v>0</v>
      </c>
      <c r="G21" s="15">
        <f t="shared" si="7"/>
        <v>0</v>
      </c>
      <c r="H21" s="15">
        <f t="shared" si="8"/>
        <v>0</v>
      </c>
      <c r="I21" s="19">
        <f t="shared" si="9"/>
        <v>0</v>
      </c>
    </row>
    <row r="22" spans="1:25" x14ac:dyDescent="0.25">
      <c r="A22" s="14" t="s">
        <v>17</v>
      </c>
      <c r="B22" s="15"/>
      <c r="C22" s="15">
        <f t="shared" si="3"/>
        <v>0</v>
      </c>
      <c r="D22" s="15">
        <f t="shared" si="4"/>
        <v>0</v>
      </c>
      <c r="E22" s="15">
        <f t="shared" si="5"/>
        <v>0</v>
      </c>
      <c r="F22" s="15">
        <f t="shared" si="6"/>
        <v>0</v>
      </c>
      <c r="G22" s="15">
        <f t="shared" si="7"/>
        <v>0</v>
      </c>
      <c r="H22" s="15">
        <f t="shared" si="8"/>
        <v>0</v>
      </c>
      <c r="I22" s="19">
        <f t="shared" si="9"/>
        <v>0</v>
      </c>
    </row>
    <row r="23" spans="1:25" x14ac:dyDescent="0.25">
      <c r="A23" s="14" t="s">
        <v>18</v>
      </c>
      <c r="B23" s="15"/>
      <c r="C23" s="15">
        <f t="shared" si="3"/>
        <v>0</v>
      </c>
      <c r="D23" s="15">
        <f t="shared" si="4"/>
        <v>0</v>
      </c>
      <c r="E23" s="15">
        <f t="shared" si="5"/>
        <v>0</v>
      </c>
      <c r="F23" s="15">
        <f t="shared" si="6"/>
        <v>0</v>
      </c>
      <c r="G23" s="15">
        <f t="shared" si="7"/>
        <v>0</v>
      </c>
      <c r="H23" s="15">
        <f t="shared" si="8"/>
        <v>0</v>
      </c>
      <c r="I23" s="19">
        <f t="shared" si="9"/>
        <v>0</v>
      </c>
    </row>
    <row r="24" spans="1:25" x14ac:dyDescent="0.25">
      <c r="A24" s="14" t="s">
        <v>19</v>
      </c>
      <c r="B24" s="15"/>
      <c r="C24" s="15">
        <f t="shared" si="3"/>
        <v>0</v>
      </c>
      <c r="D24" s="15">
        <f t="shared" si="4"/>
        <v>0</v>
      </c>
      <c r="E24" s="15">
        <f t="shared" si="5"/>
        <v>0</v>
      </c>
      <c r="F24" s="15">
        <f t="shared" si="6"/>
        <v>0</v>
      </c>
      <c r="G24" s="15">
        <f t="shared" si="7"/>
        <v>0</v>
      </c>
      <c r="H24" s="15">
        <f t="shared" si="8"/>
        <v>0</v>
      </c>
      <c r="I24" s="19">
        <f t="shared" si="9"/>
        <v>0</v>
      </c>
    </row>
    <row r="25" spans="1:25" x14ac:dyDescent="0.25">
      <c r="A25" s="14" t="s">
        <v>20</v>
      </c>
      <c r="B25" s="15"/>
      <c r="C25" s="15">
        <f t="shared" si="3"/>
        <v>2090711</v>
      </c>
      <c r="D25" s="15">
        <f t="shared" si="4"/>
        <v>0</v>
      </c>
      <c r="E25" s="15">
        <f t="shared" si="5"/>
        <v>0</v>
      </c>
      <c r="F25" s="15">
        <f t="shared" si="6"/>
        <v>0</v>
      </c>
      <c r="G25" s="15">
        <f t="shared" si="7"/>
        <v>0</v>
      </c>
      <c r="H25" s="15">
        <f t="shared" si="8"/>
        <v>0</v>
      </c>
      <c r="I25" s="19">
        <f t="shared" si="9"/>
        <v>2090711</v>
      </c>
    </row>
    <row r="26" spans="1:25" ht="15.75" thickBot="1" x14ac:dyDescent="0.3">
      <c r="A26" s="14" t="s">
        <v>21</v>
      </c>
      <c r="B26" s="15"/>
      <c r="C26" s="15">
        <f t="shared" si="3"/>
        <v>0</v>
      </c>
      <c r="D26" s="15">
        <f t="shared" si="4"/>
        <v>0</v>
      </c>
      <c r="E26" s="15">
        <f t="shared" si="5"/>
        <v>0</v>
      </c>
      <c r="F26" s="15">
        <f t="shared" si="6"/>
        <v>0</v>
      </c>
      <c r="G26" s="15">
        <f t="shared" si="7"/>
        <v>0</v>
      </c>
      <c r="H26" s="15">
        <f t="shared" si="8"/>
        <v>0</v>
      </c>
      <c r="I26" s="19">
        <f t="shared" si="9"/>
        <v>0</v>
      </c>
    </row>
    <row r="27" spans="1:25" s="6" customFormat="1" ht="16.5" thickTop="1" thickBot="1" x14ac:dyDescent="0.3">
      <c r="A27" s="12" t="s">
        <v>22</v>
      </c>
      <c r="B27" s="10"/>
      <c r="C27" s="10">
        <f t="shared" ref="C27" si="10">+C13+J13</f>
        <v>2090711</v>
      </c>
      <c r="D27" s="10">
        <f t="shared" ref="D27" si="11">+D13+K13</f>
        <v>2217324</v>
      </c>
      <c r="E27" s="10">
        <f t="shared" ref="E27" si="12">+E13+L13</f>
        <v>135369713</v>
      </c>
      <c r="F27" s="10">
        <f t="shared" ref="F27" si="13">+F13+M13</f>
        <v>0</v>
      </c>
      <c r="G27" s="10">
        <f t="shared" ref="G27" si="14">+G13+N13</f>
        <v>0</v>
      </c>
      <c r="H27" s="10">
        <f t="shared" ref="H27" si="15">+H13+O13</f>
        <v>0</v>
      </c>
      <c r="I27" s="20">
        <f t="shared" si="9"/>
        <v>139677748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thickTop="1" x14ac:dyDescent="0.25"/>
    <row r="31" spans="1:25" ht="15.75" thickBot="1" x14ac:dyDescent="0.3"/>
    <row r="32" spans="1:25" s="8" customFormat="1" ht="30.75" thickTop="1" x14ac:dyDescent="0.25">
      <c r="A32" s="21"/>
      <c r="B32" s="22"/>
      <c r="C32" s="23" t="s">
        <v>23</v>
      </c>
      <c r="D32" s="23" t="s">
        <v>24</v>
      </c>
      <c r="E32" s="23" t="s">
        <v>25</v>
      </c>
      <c r="F32" s="22"/>
      <c r="G32" s="22"/>
      <c r="H32" s="22"/>
      <c r="I32" s="24" t="s">
        <v>26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9" x14ac:dyDescent="0.25">
      <c r="A33" s="25"/>
      <c r="B33" s="26"/>
      <c r="C33" s="26"/>
      <c r="D33" s="26"/>
      <c r="E33" s="26"/>
      <c r="F33" s="26"/>
      <c r="G33" s="26"/>
      <c r="H33" s="26"/>
      <c r="I33" s="27"/>
    </row>
    <row r="34" spans="1:9" x14ac:dyDescent="0.25">
      <c r="A34" s="25" t="s">
        <v>13</v>
      </c>
      <c r="B34" s="26"/>
      <c r="C34" s="26">
        <f>+C18</f>
        <v>0</v>
      </c>
      <c r="D34" s="26">
        <f>+D18+E18+F18+G18</f>
        <v>39000000</v>
      </c>
      <c r="E34" s="26">
        <f>+H18</f>
        <v>0</v>
      </c>
      <c r="F34" s="26"/>
      <c r="G34" s="26"/>
      <c r="H34" s="26"/>
      <c r="I34" s="27">
        <f>SUM(C34:H34)</f>
        <v>39000000</v>
      </c>
    </row>
    <row r="35" spans="1:9" x14ac:dyDescent="0.25">
      <c r="A35" s="25" t="s">
        <v>14</v>
      </c>
      <c r="B35" s="26"/>
      <c r="C35" s="26">
        <f t="shared" ref="C35:C42" si="16">+C19</f>
        <v>0</v>
      </c>
      <c r="D35" s="26">
        <f t="shared" ref="D35:D42" si="17">+D19+E19+F19+G19</f>
        <v>98587041</v>
      </c>
      <c r="E35" s="26">
        <f t="shared" ref="E35:E42" si="18">+H19</f>
        <v>0</v>
      </c>
      <c r="F35" s="26"/>
      <c r="G35" s="26"/>
      <c r="H35" s="26"/>
      <c r="I35" s="27">
        <f t="shared" ref="I35:I43" si="19">SUM(C35:H35)</f>
        <v>98587041</v>
      </c>
    </row>
    <row r="36" spans="1:9" x14ac:dyDescent="0.25">
      <c r="A36" s="25" t="s">
        <v>15</v>
      </c>
      <c r="B36" s="26"/>
      <c r="C36" s="26">
        <f t="shared" si="16"/>
        <v>0</v>
      </c>
      <c r="D36" s="26">
        <f t="shared" si="17"/>
        <v>-4</v>
      </c>
      <c r="E36" s="26">
        <f t="shared" si="18"/>
        <v>0</v>
      </c>
      <c r="F36" s="26"/>
      <c r="G36" s="26"/>
      <c r="H36" s="26"/>
      <c r="I36" s="27">
        <f t="shared" si="19"/>
        <v>-4</v>
      </c>
    </row>
    <row r="37" spans="1:9" x14ac:dyDescent="0.25">
      <c r="A37" s="25" t="s">
        <v>16</v>
      </c>
      <c r="B37" s="26"/>
      <c r="C37" s="26">
        <f t="shared" si="16"/>
        <v>0</v>
      </c>
      <c r="D37" s="26">
        <f t="shared" si="17"/>
        <v>0</v>
      </c>
      <c r="E37" s="26">
        <f t="shared" si="18"/>
        <v>0</v>
      </c>
      <c r="F37" s="26"/>
      <c r="G37" s="26"/>
      <c r="H37" s="26"/>
      <c r="I37" s="27">
        <f t="shared" si="19"/>
        <v>0</v>
      </c>
    </row>
    <row r="38" spans="1:9" x14ac:dyDescent="0.25">
      <c r="A38" s="25" t="s">
        <v>17</v>
      </c>
      <c r="B38" s="26"/>
      <c r="C38" s="26">
        <f t="shared" si="16"/>
        <v>0</v>
      </c>
      <c r="D38" s="26">
        <f t="shared" si="17"/>
        <v>0</v>
      </c>
      <c r="E38" s="26">
        <f t="shared" si="18"/>
        <v>0</v>
      </c>
      <c r="F38" s="26"/>
      <c r="G38" s="26"/>
      <c r="H38" s="26"/>
      <c r="I38" s="27">
        <f t="shared" si="19"/>
        <v>0</v>
      </c>
    </row>
    <row r="39" spans="1:9" x14ac:dyDescent="0.25">
      <c r="A39" s="25" t="s">
        <v>18</v>
      </c>
      <c r="B39" s="26"/>
      <c r="C39" s="26">
        <f t="shared" si="16"/>
        <v>0</v>
      </c>
      <c r="D39" s="26">
        <f t="shared" si="17"/>
        <v>0</v>
      </c>
      <c r="E39" s="26">
        <f t="shared" si="18"/>
        <v>0</v>
      </c>
      <c r="F39" s="26"/>
      <c r="G39" s="26"/>
      <c r="H39" s="26"/>
      <c r="I39" s="27">
        <f t="shared" si="19"/>
        <v>0</v>
      </c>
    </row>
    <row r="40" spans="1:9" x14ac:dyDescent="0.25">
      <c r="A40" s="25" t="s">
        <v>19</v>
      </c>
      <c r="B40" s="26"/>
      <c r="C40" s="26">
        <f t="shared" si="16"/>
        <v>0</v>
      </c>
      <c r="D40" s="26">
        <f t="shared" si="17"/>
        <v>0</v>
      </c>
      <c r="E40" s="26">
        <f t="shared" si="18"/>
        <v>0</v>
      </c>
      <c r="F40" s="26"/>
      <c r="G40" s="26"/>
      <c r="H40" s="26"/>
      <c r="I40" s="27">
        <f t="shared" si="19"/>
        <v>0</v>
      </c>
    </row>
    <row r="41" spans="1:9" x14ac:dyDescent="0.25">
      <c r="A41" s="25" t="s">
        <v>20</v>
      </c>
      <c r="B41" s="26"/>
      <c r="C41" s="26">
        <f t="shared" si="16"/>
        <v>2090711</v>
      </c>
      <c r="D41" s="26">
        <f t="shared" si="17"/>
        <v>0</v>
      </c>
      <c r="E41" s="26">
        <f t="shared" si="18"/>
        <v>0</v>
      </c>
      <c r="F41" s="26"/>
      <c r="G41" s="26"/>
      <c r="H41" s="26"/>
      <c r="I41" s="27">
        <f t="shared" si="19"/>
        <v>2090711</v>
      </c>
    </row>
    <row r="42" spans="1:9" ht="15.75" thickBot="1" x14ac:dyDescent="0.3">
      <c r="A42" s="25" t="s">
        <v>21</v>
      </c>
      <c r="B42" s="26"/>
      <c r="C42" s="26">
        <f t="shared" si="16"/>
        <v>0</v>
      </c>
      <c r="D42" s="26">
        <f t="shared" si="17"/>
        <v>0</v>
      </c>
      <c r="E42" s="26">
        <f t="shared" si="18"/>
        <v>0</v>
      </c>
      <c r="F42" s="26"/>
      <c r="G42" s="26"/>
      <c r="H42" s="26"/>
      <c r="I42" s="27">
        <f t="shared" si="19"/>
        <v>0</v>
      </c>
    </row>
    <row r="43" spans="1:9" ht="16.5" thickTop="1" thickBot="1" x14ac:dyDescent="0.3">
      <c r="A43" s="13" t="s">
        <v>22</v>
      </c>
      <c r="B43" s="11"/>
      <c r="C43" s="11">
        <f>SUM(C34:C42)</f>
        <v>2090711</v>
      </c>
      <c r="D43" s="11">
        <f t="shared" ref="D43:E43" si="20">SUM(D34:D42)</f>
        <v>137587037</v>
      </c>
      <c r="E43" s="11">
        <f t="shared" si="20"/>
        <v>0</v>
      </c>
      <c r="F43" s="28"/>
      <c r="G43" s="28"/>
      <c r="H43" s="28"/>
      <c r="I43" s="29">
        <f t="shared" si="19"/>
        <v>139677748</v>
      </c>
    </row>
    <row r="44" spans="1: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Vivianne Clément</dc:creator>
  <cp:lastModifiedBy>MEGEMONT Anne</cp:lastModifiedBy>
  <dcterms:created xsi:type="dcterms:W3CDTF">2023-05-10T05:48:43Z</dcterms:created>
  <dcterms:modified xsi:type="dcterms:W3CDTF">2025-07-04T06:58:29Z</dcterms:modified>
</cp:coreProperties>
</file>