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Disclaimer" sheetId="2" r:id="rId2"/>
  </sheets>
  <definedNames>
    <definedName name="_xlnm._FilterDatabase" localSheetId="0" hidden="1">EURUSD!$A$9:$BF$127</definedName>
    <definedName name="§AQ759">#REF!</definedName>
    <definedName name="âa143">#REF!</definedName>
    <definedName name="fxPortfolioInput" localSheetId="1">Disclaimer!$A$1</definedName>
    <definedName name="fxPortfolioInput" localSheetId="0">EURUSD!$A$1</definedName>
    <definedName name="fxPortfolioInput">#REF!</definedName>
    <definedName name="Myrange">#REF!</definedName>
    <definedName name="_xlnm.Print_Area" localSheetId="1">Disclaimer!$A$1:$M$34</definedName>
    <definedName name="_xlnm.Print_Area" localSheetId="0">EURUSD!$A$1:$AB$9</definedName>
  </definedNames>
  <calcPr calcId="145621" calcMode="manual" calcOnSave="0"/>
</workbook>
</file>

<file path=xl/calcChain.xml><?xml version="1.0" encoding="utf-8"?>
<calcChain xmlns="http://schemas.openxmlformats.org/spreadsheetml/2006/main">
  <c r="AF36" i="1" l="1"/>
  <c r="AG36" i="1"/>
  <c r="AI36" i="1"/>
  <c r="AK36" i="1" s="1"/>
  <c r="AJ36" i="1"/>
  <c r="AL36" i="1" s="1"/>
  <c r="AM36" i="1" s="1"/>
  <c r="AO36" i="1"/>
  <c r="AP36" i="1"/>
  <c r="AQ36" i="1"/>
  <c r="AR36" i="1" s="1"/>
  <c r="AS36" i="1"/>
  <c r="AF37" i="1"/>
  <c r="AG37" i="1"/>
  <c r="AK37" i="1" s="1"/>
  <c r="AI37" i="1"/>
  <c r="AJ37" i="1"/>
  <c r="AL37" i="1" s="1"/>
  <c r="AM37" i="1" s="1"/>
  <c r="AO37" i="1"/>
  <c r="AP37" i="1"/>
  <c r="AQ37" i="1"/>
  <c r="AR37" i="1" s="1"/>
  <c r="AF38" i="1"/>
  <c r="AG38" i="1"/>
  <c r="AS38" i="1" s="1"/>
  <c r="AI38" i="1"/>
  <c r="AJ38" i="1"/>
  <c r="AL38" i="1" s="1"/>
  <c r="AO38" i="1"/>
  <c r="AP38" i="1" s="1"/>
  <c r="AQ38" i="1"/>
  <c r="AR38" i="1" s="1"/>
  <c r="AT36" i="1" l="1"/>
  <c r="AT38" i="1"/>
  <c r="AS37" i="1"/>
  <c r="AT37" i="1" s="1"/>
  <c r="AK38" i="1"/>
  <c r="AM38" i="1"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10" i="1"/>
  <c r="AF11" i="1" l="1"/>
  <c r="AG11" i="1"/>
  <c r="AI11" i="1"/>
  <c r="AK11" i="1" s="1"/>
  <c r="AJ11" i="1"/>
  <c r="AL11" i="1" s="1"/>
  <c r="AP11" i="1"/>
  <c r="AF12" i="1"/>
  <c r="AG12" i="1"/>
  <c r="AI12" i="1"/>
  <c r="AJ12" i="1"/>
  <c r="AP12" i="1"/>
  <c r="AF13" i="1"/>
  <c r="AG13" i="1"/>
  <c r="AI13" i="1"/>
  <c r="AJ13" i="1"/>
  <c r="AP13" i="1"/>
  <c r="AF14" i="1"/>
  <c r="AG14" i="1"/>
  <c r="AQ14" i="1"/>
  <c r="AF15" i="1"/>
  <c r="AG15" i="1"/>
  <c r="AI15" i="1"/>
  <c r="AJ15" i="1"/>
  <c r="AP15" i="1"/>
  <c r="AF16" i="1"/>
  <c r="AG16" i="1"/>
  <c r="AI16" i="1"/>
  <c r="AK16" i="1" s="1"/>
  <c r="AJ16" i="1"/>
  <c r="AL16" i="1" s="1"/>
  <c r="AP16" i="1"/>
  <c r="AF17" i="1"/>
  <c r="AG17" i="1"/>
  <c r="AI17" i="1"/>
  <c r="AJ17" i="1"/>
  <c r="AP17" i="1"/>
  <c r="AF18" i="1"/>
  <c r="AG18" i="1"/>
  <c r="AI18" i="1"/>
  <c r="AJ18" i="1"/>
  <c r="AQ18" i="1"/>
  <c r="AP18" i="1"/>
  <c r="AF19" i="1"/>
  <c r="AG19" i="1"/>
  <c r="AI19" i="1"/>
  <c r="AJ19" i="1"/>
  <c r="AP19" i="1"/>
  <c r="AF20" i="1"/>
  <c r="AG20" i="1"/>
  <c r="AQ20" i="1"/>
  <c r="AF21" i="1"/>
  <c r="AG21" i="1"/>
  <c r="AI21" i="1"/>
  <c r="AJ21" i="1"/>
  <c r="AL21" i="1" s="1"/>
  <c r="AQ21" i="1"/>
  <c r="AP21" i="1"/>
  <c r="AF22" i="1"/>
  <c r="AG22" i="1"/>
  <c r="AI22" i="1"/>
  <c r="AJ22" i="1"/>
  <c r="AP22" i="1"/>
  <c r="AF23" i="1"/>
  <c r="AG23" i="1"/>
  <c r="AI23" i="1"/>
  <c r="AJ23" i="1"/>
  <c r="AP23" i="1"/>
  <c r="AF24" i="1"/>
  <c r="AG24" i="1"/>
  <c r="AQ24" i="1"/>
  <c r="AF25" i="1"/>
  <c r="AG25" i="1"/>
  <c r="AI25" i="1"/>
  <c r="AJ25" i="1"/>
  <c r="AL25" i="1"/>
  <c r="AP25" i="1"/>
  <c r="AF26" i="1"/>
  <c r="AG26" i="1"/>
  <c r="AI26" i="1"/>
  <c r="AJ26" i="1"/>
  <c r="AQ26" i="1"/>
  <c r="AF27" i="1"/>
  <c r="AG27" i="1"/>
  <c r="AI27" i="1"/>
  <c r="AJ27" i="1"/>
  <c r="AP27" i="1"/>
  <c r="AF28" i="1"/>
  <c r="AG28" i="1"/>
  <c r="AI28" i="1"/>
  <c r="AJ28" i="1"/>
  <c r="AL28" i="1" s="1"/>
  <c r="AP28" i="1"/>
  <c r="AQ28" i="1"/>
  <c r="AF29" i="1"/>
  <c r="AG29" i="1"/>
  <c r="AI29" i="1"/>
  <c r="AJ29" i="1"/>
  <c r="AL29" i="1" s="1"/>
  <c r="AP29" i="1"/>
  <c r="AQ29" i="1"/>
  <c r="AR29" i="1" s="1"/>
  <c r="AS29" i="1"/>
  <c r="AT29" i="1" s="1"/>
  <c r="AF30" i="1"/>
  <c r="AG30" i="1"/>
  <c r="AI30" i="1"/>
  <c r="AJ30" i="1"/>
  <c r="AL30" i="1" s="1"/>
  <c r="AP30" i="1"/>
  <c r="AF31" i="1"/>
  <c r="AG31" i="1"/>
  <c r="AI31" i="1"/>
  <c r="AJ31" i="1"/>
  <c r="AP31" i="1"/>
  <c r="AQ31" i="1"/>
  <c r="AF32" i="1"/>
  <c r="AG32" i="1"/>
  <c r="AI32" i="1"/>
  <c r="AJ32" i="1"/>
  <c r="AQ32" i="1"/>
  <c r="AF33" i="1"/>
  <c r="AG33" i="1"/>
  <c r="AI33" i="1"/>
  <c r="AJ33" i="1"/>
  <c r="AL33" i="1" s="1"/>
  <c r="AP33" i="1"/>
  <c r="AF34" i="1"/>
  <c r="AG34" i="1"/>
  <c r="AI34" i="1"/>
  <c r="AJ34" i="1"/>
  <c r="AQ34" i="1"/>
  <c r="AF35" i="1"/>
  <c r="AG35" i="1"/>
  <c r="AK35" i="1" s="1"/>
  <c r="AI35" i="1"/>
  <c r="AJ35" i="1"/>
  <c r="AL35" i="1" s="1"/>
  <c r="AM35" i="1" s="1"/>
  <c r="AP35" i="1"/>
  <c r="AQ35" i="1"/>
  <c r="AR35" i="1" l="1"/>
  <c r="AL17" i="1"/>
  <c r="AL18" i="1"/>
  <c r="AK15" i="1"/>
  <c r="AK25" i="1"/>
  <c r="AK30" i="1"/>
  <c r="AM30" i="1" s="1"/>
  <c r="AL27" i="1"/>
  <c r="AL22" i="1"/>
  <c r="AL34" i="1"/>
  <c r="AK29" i="1"/>
  <c r="AL26" i="1"/>
  <c r="AK17" i="1"/>
  <c r="AM17" i="1" s="1"/>
  <c r="AK12" i="1"/>
  <c r="AL31" i="1"/>
  <c r="AK26" i="1"/>
  <c r="AK31" i="1"/>
  <c r="AR28" i="1"/>
  <c r="AL19" i="1"/>
  <c r="AM19" i="1" s="1"/>
  <c r="AK18" i="1"/>
  <c r="AL13" i="1"/>
  <c r="AK13" i="1"/>
  <c r="AK27" i="1"/>
  <c r="AM16" i="1"/>
  <c r="AL15" i="1"/>
  <c r="AM15" i="1" s="1"/>
  <c r="AK21" i="1"/>
  <c r="AM21" i="1" s="1"/>
  <c r="AM25" i="1"/>
  <c r="AK28" i="1"/>
  <c r="AM28" i="1" s="1"/>
  <c r="AR31" i="1"/>
  <c r="AR18" i="1"/>
  <c r="AL12" i="1"/>
  <c r="AS35" i="1"/>
  <c r="AT35" i="1" s="1"/>
  <c r="AS31" i="1"/>
  <c r="AS28" i="1"/>
  <c r="AM18" i="1"/>
  <c r="AR21" i="1"/>
  <c r="AS21" i="1"/>
  <c r="AM27" i="1"/>
  <c r="AS18" i="1"/>
  <c r="AT18" i="1" s="1"/>
  <c r="AM11" i="1"/>
  <c r="AM29" i="1"/>
  <c r="AR26" i="1"/>
  <c r="AS26" i="1"/>
  <c r="AK32" i="1"/>
  <c r="AP26" i="1"/>
  <c r="AQ17" i="1"/>
  <c r="AQ12" i="1"/>
  <c r="AQ27" i="1"/>
  <c r="AK22" i="1"/>
  <c r="AM22" i="1" s="1"/>
  <c r="AQ30" i="1"/>
  <c r="AQ15" i="1"/>
  <c r="AR15" i="1" s="1"/>
  <c r="AQ25" i="1"/>
  <c r="AR25" i="1" s="1"/>
  <c r="AK23" i="1"/>
  <c r="AK34" i="1"/>
  <c r="AM34" i="1" s="1"/>
  <c r="AQ16" i="1"/>
  <c r="AR16" i="1" s="1"/>
  <c r="AQ11" i="1"/>
  <c r="AP14" i="1"/>
  <c r="AQ13" i="1"/>
  <c r="AR13" i="1" s="1"/>
  <c r="AP32" i="1"/>
  <c r="AK33" i="1"/>
  <c r="AL23" i="1"/>
  <c r="AQ22" i="1"/>
  <c r="AR22" i="1" s="1"/>
  <c r="AK19" i="1"/>
  <c r="AL32" i="1"/>
  <c r="AM32" i="1" s="1"/>
  <c r="AP20" i="1"/>
  <c r="AS14" i="1"/>
  <c r="AT14" i="1" s="1"/>
  <c r="AP34" i="1"/>
  <c r="AR34" i="1" s="1"/>
  <c r="AQ33" i="1"/>
  <c r="AS33" i="1" s="1"/>
  <c r="AP24" i="1"/>
  <c r="AR24" i="1" s="1"/>
  <c r="AR14" i="1"/>
  <c r="AM33" i="1"/>
  <c r="AS32" i="1"/>
  <c r="AR32" i="1"/>
  <c r="AS20" i="1"/>
  <c r="AR20" i="1"/>
  <c r="AS34" i="1"/>
  <c r="AS24" i="1"/>
  <c r="AQ23" i="1"/>
  <c r="AQ19" i="1"/>
  <c r="AT28" i="1" l="1"/>
  <c r="AM26" i="1"/>
  <c r="AT24" i="1"/>
  <c r="AM13" i="1"/>
  <c r="AT31" i="1"/>
  <c r="AM12" i="1"/>
  <c r="AM31" i="1"/>
  <c r="AT20" i="1"/>
  <c r="AS22" i="1"/>
  <c r="AT22" i="1" s="1"/>
  <c r="AT26" i="1"/>
  <c r="AT21" i="1"/>
  <c r="AS13" i="1"/>
  <c r="AT13" i="1" s="1"/>
  <c r="AR33" i="1"/>
  <c r="AT33" i="1" s="1"/>
  <c r="AS25" i="1"/>
  <c r="AT25" i="1" s="1"/>
  <c r="AR27" i="1"/>
  <c r="AS27" i="1"/>
  <c r="AS15" i="1"/>
  <c r="AT15" i="1" s="1"/>
  <c r="AS17" i="1"/>
  <c r="AR17" i="1"/>
  <c r="AM23" i="1"/>
  <c r="AS16" i="1"/>
  <c r="AT16" i="1" s="1"/>
  <c r="AR11" i="1"/>
  <c r="AS11" i="1"/>
  <c r="AR30" i="1"/>
  <c r="AS30" i="1"/>
  <c r="AS12" i="1"/>
  <c r="AR12" i="1"/>
  <c r="AT34" i="1"/>
  <c r="AT32" i="1"/>
  <c r="AR19" i="1"/>
  <c r="AS19" i="1"/>
  <c r="AR23" i="1"/>
  <c r="AS23" i="1"/>
  <c r="AT11" i="1" l="1"/>
  <c r="AT27" i="1"/>
  <c r="AT17" i="1"/>
  <c r="AT12" i="1"/>
  <c r="AT30" i="1"/>
  <c r="AT19" i="1"/>
  <c r="AT23" i="1"/>
  <c r="AF10" i="1"/>
  <c r="AQ10" i="1" l="1"/>
  <c r="AJ10" i="1"/>
  <c r="AI10" i="1"/>
  <c r="AG10" i="1"/>
  <c r="AL10" i="1" l="1"/>
  <c r="AK10" i="1"/>
  <c r="AM10" i="1" s="1"/>
  <c r="AS10" i="1"/>
  <c r="AP10" i="1"/>
  <c r="AR10" i="1" l="1"/>
  <c r="AT10" i="1" s="1"/>
  <c r="AJ2" i="1" l="1"/>
  <c r="AF6" i="1"/>
  <c r="AJ20" i="1" l="1"/>
  <c r="AL20" i="1" s="1"/>
  <c r="AJ24" i="1"/>
  <c r="AL24" i="1" s="1"/>
  <c r="AI14" i="1"/>
  <c r="AK14" i="1" s="1"/>
  <c r="AJ14" i="1"/>
  <c r="AL14" i="1" s="1"/>
  <c r="AI20" i="1"/>
  <c r="AK20" i="1" s="1"/>
  <c r="AI24" i="1"/>
  <c r="AK24" i="1" s="1"/>
  <c r="AM14" i="1" l="1"/>
  <c r="AM24" i="1"/>
  <c r="AM20" i="1"/>
</calcChain>
</file>

<file path=xl/sharedStrings.xml><?xml version="1.0" encoding="utf-8"?>
<sst xmlns="http://schemas.openxmlformats.org/spreadsheetml/2006/main" count="372" uniqueCount="79">
  <si>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</si>
  <si>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</si>
  <si>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</si>
  <si>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</si>
  <si>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</si>
  <si>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</si>
  <si>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</si>
  <si>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</si>
  <si>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</si>
  <si>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</si>
  <si>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</si>
  <si>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</si>
  <si>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</si>
  <si>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</si>
  <si>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</si>
  <si>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</si>
  <si>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</si>
  <si>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</si>
  <si>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</si>
  <si>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</si>
  <si>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</si>
  <si>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</si>
  <si>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</si>
  <si>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EUR</t>
  </si>
  <si>
    <t>SELL</t>
  </si>
  <si>
    <t>USD</t>
  </si>
  <si>
    <t>EURUSD</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</si>
  <si>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</si>
  <si>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</si>
  <si>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</si>
  <si>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</si>
  <si>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</si>
  <si>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</si>
  <si>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</si>
  <si>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</si>
  <si>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</si>
  <si>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</si>
  <si>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</si>
  <si>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</si>
  <si>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</si>
  <si>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</si>
  <si>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</si>
  <si>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 xml:space="preserve">Value Date: </t>
  </si>
  <si>
    <t>Initial Spot Rate</t>
  </si>
  <si>
    <t>FX Portfolio Valuation - Thermador</t>
  </si>
  <si>
    <t>2018-T1</t>
  </si>
  <si>
    <t>03-D</t>
  </si>
  <si>
    <t>20-D</t>
  </si>
  <si>
    <t>SLB</t>
  </si>
  <si>
    <t>04-D</t>
  </si>
  <si>
    <t>05-D</t>
  </si>
  <si>
    <t>06-D</t>
  </si>
  <si>
    <t>22-D</t>
  </si>
  <si>
    <t>07-D</t>
  </si>
  <si>
    <t>23-D</t>
  </si>
  <si>
    <t>08-D</t>
  </si>
  <si>
    <t>25-D</t>
  </si>
  <si>
    <t>26-D</t>
  </si>
  <si>
    <t>09-D</t>
  </si>
  <si>
    <t>27-D</t>
  </si>
  <si>
    <t>10-D</t>
  </si>
  <si>
    <t>11-D</t>
  </si>
  <si>
    <t>28-D</t>
  </si>
  <si>
    <t>29-D</t>
  </si>
  <si>
    <t>30-D</t>
  </si>
  <si>
    <t>12-D</t>
  </si>
  <si>
    <t>31-D</t>
  </si>
  <si>
    <t>13-D</t>
  </si>
  <si>
    <t>14-D</t>
  </si>
  <si>
    <t>15-D</t>
  </si>
  <si>
    <t>16-D</t>
  </si>
  <si>
    <t>TOTAL EURUSD</t>
  </si>
  <si>
    <t>GRAND TOTAL</t>
  </si>
  <si>
    <t>New Hedge</t>
  </si>
  <si>
    <t>01-D</t>
  </si>
  <si>
    <t>17-D</t>
  </si>
  <si>
    <t>02-D</t>
  </si>
  <si>
    <t>18-D</t>
  </si>
  <si>
    <t>19-D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</si>
</sst>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 numFmtId="171" formatCode="_(* #,##0.00_);_(* \(#,##0.00\);_(* &quot;-&quot;??_);_(@_)"/>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8"/>
      <color rgb="FFFF0000"/>
      <name val="Arial"/>
      <family val="2"/>
    </font>
    <font>
      <b/>
      <sz val="1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0" fontId="1" fillId="0" borderId="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9" fontId="40" fillId="0" borderId="0" xfId="0" applyNumberFormat="1" applyFont="1" applyFill="1" applyBorder="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3"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6" fontId="40" fillId="29" borderId="0" xfId="0" applyNumberFormat="1" applyFont="1" applyFill="1" applyAlignment="1">
      <alignment horizontal="center" vertical="center"/>
    </xf>
    <xf numFmtId="0" fontId="0" fillId="0" borderId="0" xfId="0" applyBorder="1"/>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0" fontId="1" fillId="0" borderId="0" xfId="162" applyAlignment="1">
      <alignment horizontal="center" vertical="center"/>
    </xf>
    <xf numFmtId="0" fontId="40" fillId="29" borderId="0" xfId="162" applyFont="1" applyFill="1" applyAlignment="1">
      <alignment horizontal="center" vertical="center"/>
    </xf>
    <xf numFmtId="0" fontId="40" fillId="29" borderId="25" xfId="162" applyFont="1" applyFill="1" applyBorder="1" applyAlignment="1">
      <alignment horizontal="center" vertical="center"/>
    </xf>
    <xf numFmtId="166" fontId="40" fillId="29" borderId="0" xfId="162" applyNumberFormat="1" applyFont="1" applyFill="1" applyAlignment="1">
      <alignment horizontal="center" vertical="center"/>
    </xf>
    <xf numFmtId="166" fontId="40" fillId="29" borderId="25" xfId="162" applyNumberFormat="1" applyFont="1" applyFill="1" applyBorder="1" applyAlignment="1">
      <alignment horizontal="center" vertical="center"/>
    </xf>
    <xf numFmtId="164" fontId="40" fillId="29" borderId="0" xfId="162" applyNumberFormat="1" applyFont="1" applyFill="1" applyAlignment="1">
      <alignment horizontal="center" vertical="center"/>
    </xf>
    <xf numFmtId="164" fontId="40" fillId="29" borderId="25" xfId="162" applyNumberFormat="1" applyFont="1" applyFill="1" applyBorder="1" applyAlignment="1">
      <alignment horizontal="center" vertical="center"/>
    </xf>
    <xf numFmtId="169" fontId="40" fillId="29" borderId="0" xfId="162" applyNumberFormat="1" applyFont="1" applyFill="1" applyAlignment="1">
      <alignment horizontal="center" vertical="center"/>
    </xf>
    <xf numFmtId="169" fontId="40" fillId="29" borderId="25" xfId="162" applyNumberFormat="1" applyFont="1" applyFill="1" applyBorder="1" applyAlignment="1">
      <alignment horizontal="center" vertical="center"/>
    </xf>
    <xf numFmtId="164" fontId="55" fillId="29" borderId="0" xfId="162" applyNumberFormat="1" applyFont="1" applyFill="1" applyAlignment="1">
      <alignment horizontal="center" vertical="center"/>
    </xf>
    <xf numFmtId="164" fontId="55" fillId="29" borderId="25" xfId="162" applyNumberFormat="1" applyFont="1" applyFill="1" applyBorder="1" applyAlignment="1">
      <alignment horizontal="center" vertical="center"/>
    </xf>
    <xf numFmtId="164" fontId="40" fillId="29" borderId="0" xfId="162" applyNumberFormat="1" applyFont="1" applyFill="1" applyAlignment="1">
      <alignment horizontal="center" vertical="center"/>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0" fillId="29" borderId="25" xfId="0" applyFont="1" applyFill="1" applyBorder="1" applyAlignment="1">
      <alignment horizontal="center" vertical="center"/>
    </xf>
    <xf numFmtId="166"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9" fontId="40" fillId="29" borderId="25" xfId="0" applyNumberFormat="1" applyFont="1" applyFill="1" applyBorder="1" applyAlignment="1">
      <alignment horizontal="center" vertical="center"/>
    </xf>
    <xf numFmtId="0" fontId="48" fillId="29" borderId="0" xfId="0" applyFont="1" applyFill="1" applyBorder="1" applyAlignment="1">
      <alignment horizontal="center" vertical="center"/>
    </xf>
    <xf numFmtId="166" fontId="48" fillId="29" borderId="0" xfId="0" applyNumberFormat="1" applyFont="1" applyFill="1" applyBorder="1" applyAlignment="1">
      <alignment horizontal="center" vertical="center"/>
    </xf>
    <xf numFmtId="164" fontId="60" fillId="29" borderId="0"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4" fontId="40" fillId="29" borderId="0" xfId="162" applyNumberFormat="1" applyFont="1" applyFill="1" applyAlignment="1">
      <alignment vertical="center"/>
    </xf>
    <xf numFmtId="164" fontId="60" fillId="29" borderId="12" xfId="0" applyNumberFormat="1" applyFont="1" applyFill="1" applyBorder="1" applyAlignment="1">
      <alignment horizontal="center" vertical="center"/>
    </xf>
    <xf numFmtId="0" fontId="48" fillId="29" borderId="12" xfId="0" applyFont="1" applyFill="1" applyBorder="1" applyAlignment="1">
      <alignment horizontal="center" vertical="center"/>
    </xf>
    <xf numFmtId="164" fontId="48" fillId="29" borderId="12"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0" fontId="48" fillId="29" borderId="0" xfId="0" applyFont="1" applyFill="1" applyAlignment="1">
      <alignment horizontal="center" vertical="center"/>
    </xf>
    <xf numFmtId="166" fontId="48"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9" fontId="48" fillId="29" borderId="0" xfId="0" applyNumberFormat="1" applyFont="1" applyFill="1" applyAlignment="1">
      <alignment horizontal="center" vertical="center"/>
    </xf>
    <xf numFmtId="0" fontId="61" fillId="0" borderId="0" xfId="0" applyFont="1" applyAlignment="1">
      <alignment horizontal="center" vertical="center"/>
    </xf>
    <xf numFmtId="164" fontId="40" fillId="29" borderId="0" xfId="162" applyNumberFormat="1" applyFont="1" applyFill="1" applyAlignment="1">
      <alignment horizontal="center" vertical="center"/>
    </xf>
    <xf numFmtId="164" fontId="40" fillId="29" borderId="25" xfId="162"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9" fontId="40" fillId="29" borderId="0" xfId="162" applyNumberFormat="1" applyFont="1" applyFill="1" applyBorder="1" applyAlignment="1">
      <alignment horizontal="center" vertical="center"/>
    </xf>
    <xf numFmtId="0" fontId="61" fillId="0" borderId="0" xfId="0" applyFont="1" applyBorder="1" applyAlignment="1">
      <alignment horizontal="center" vertical="center"/>
    </xf>
    <xf numFmtId="0" fontId="40" fillId="29" borderId="0" xfId="162" applyFont="1" applyFill="1" applyBorder="1" applyAlignment="1">
      <alignment horizontal="center" vertical="center"/>
    </xf>
    <xf numFmtId="166" fontId="40" fillId="29" borderId="0" xfId="162" applyNumberFormat="1" applyFont="1" applyFill="1" applyBorder="1" applyAlignment="1">
      <alignment horizontal="center" vertical="center"/>
    </xf>
    <xf numFmtId="164" fontId="40" fillId="29" borderId="0" xfId="162" applyNumberFormat="1" applyFont="1" applyFill="1" applyBorder="1" applyAlignment="1">
      <alignment horizontal="center" vertical="center"/>
    </xf>
    <xf numFmtId="164" fontId="55" fillId="29" borderId="0" xfId="162" applyNumberFormat="1" applyFont="1" applyFill="1" applyBorder="1" applyAlignment="1">
      <alignment horizontal="center" vertical="center"/>
    </xf>
    <xf numFmtId="164" fontId="40" fillId="29" borderId="0" xfId="162" applyNumberFormat="1" applyFont="1" applyFill="1" applyBorder="1" applyAlignment="1">
      <alignment vertical="center"/>
    </xf>
    <xf numFmtId="0" fontId="1" fillId="0" borderId="0" xfId="162" applyBorder="1" applyAlignment="1">
      <alignment horizontal="center" vertical="center"/>
    </xf>
  </cellXfs>
  <cellStyles count="16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5"/>
    <cellStyle name="Comma 4" xfId="75"/>
    <cellStyle name="Comma 4 2" xfId="146"/>
    <cellStyle name="Comma 5" xfId="76"/>
    <cellStyle name="Comma 6" xfId="77"/>
    <cellStyle name="Comma 6 2" xfId="14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9"/>
    <cellStyle name="Neutral" xfId="109"/>
    <cellStyle name="Neutre" xfId="110" builtinId="28" customBuiltin="1"/>
    <cellStyle name="Normal" xfId="0" builtinId="0"/>
    <cellStyle name="Normal - Style1" xfId="111"/>
    <cellStyle name="Normal 10" xfId="158"/>
    <cellStyle name="Normal 11" xfId="159"/>
    <cellStyle name="Normal 12" xfId="160"/>
    <cellStyle name="Normal 13" xfId="161"/>
    <cellStyle name="Normal 14" xfId="162"/>
    <cellStyle name="Normal 15" xfId="163"/>
    <cellStyle name="Normal 2" xfId="112"/>
    <cellStyle name="Normal 2 2" xfId="113"/>
    <cellStyle name="Normal 2_portfolio_OR" xfId="114"/>
    <cellStyle name="Normal 3" xfId="115"/>
    <cellStyle name="Normal 3 2" xfId="150"/>
    <cellStyle name="Normal 4" xfId="116"/>
    <cellStyle name="Normal 4 2" xfId="151"/>
    <cellStyle name="Normal 5" xfId="144"/>
    <cellStyle name="Normal 6" xfId="148"/>
    <cellStyle name="Normal 7" xfId="155"/>
    <cellStyle name="Normal 8" xfId="156"/>
    <cellStyle name="Normal 9" xfId="157"/>
    <cellStyle name="Nota" xfId="117"/>
    <cellStyle name="Nota 2" xfId="118"/>
    <cellStyle name="Note" xfId="119"/>
    <cellStyle name="Note 2" xfId="120"/>
    <cellStyle name="Output" xfId="121"/>
    <cellStyle name="Percent 2" xfId="122"/>
    <cellStyle name="Percent 2 2" xfId="123"/>
    <cellStyle name="Percent 3" xfId="124"/>
    <cellStyle name="Percent 3 2" xfId="152"/>
    <cellStyle name="Percent 4" xfId="125"/>
    <cellStyle name="Percent 4 2" xfId="153"/>
    <cellStyle name="Percent 5" xfId="126"/>
    <cellStyle name="Percent 6" xfId="127"/>
    <cellStyle name="Pourcentage" xfId="143" builtinId="5"/>
    <cellStyle name="Pourcentage 2" xfId="128"/>
    <cellStyle name="Pourcentage 2 2" xfId="154"/>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3">
    <dxf>
      <font>
        <color rgb="FFFF0000"/>
      </font>
    </dxf>
    <dxf>
      <font>
        <condense val="0"/>
        <extend val="0"/>
        <color indexed="1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515"/>
  <sheetViews>
    <sheetView showGridLines="0" tabSelected="1" zoomScale="80" zoomScaleNormal="80" workbookViewId="0">
      <pane ySplit="8" topLeftCell="A9" activePane="bottomLeft" state="frozen"/>
      <selection pane="bottomLeft" activeCell="AD25" sqref="AD25"/>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5" bestFit="1" customWidth="1"/>
    <col min="5" max="5" width="9.44140625" style="34" customWidth="1"/>
    <col min="6" max="6" width="9.5546875" style="34" customWidth="1"/>
    <col min="7" max="7" width="9.33203125" style="34" customWidth="1"/>
    <col min="8" max="8" width="8.33203125" customWidth="1"/>
    <col min="9" max="9" width="10.33203125" customWidth="1"/>
    <col min="10" max="10" width="4.33203125" bestFit="1" customWidth="1"/>
    <col min="11" max="11" width="14.6640625" style="37" bestFit="1" customWidth="1"/>
    <col min="12" max="12" width="8.88671875" customWidth="1"/>
    <col min="13" max="13" width="10.88671875" customWidth="1"/>
    <col min="14" max="14" width="4.33203125" bestFit="1" customWidth="1"/>
    <col min="15" max="15" width="15.44140625" style="37" bestFit="1" customWidth="1"/>
    <col min="16" max="16" width="15.44140625" style="37" customWidth="1"/>
    <col min="17" max="17" width="7.5546875" bestFit="1" customWidth="1"/>
    <col min="18" max="18" width="14.6640625" style="52" bestFit="1" customWidth="1"/>
    <col min="19" max="21" width="10.33203125" style="55" customWidth="1"/>
    <col min="22" max="22" width="2.6640625" customWidth="1"/>
    <col min="23" max="23" width="10" style="49" bestFit="1" customWidth="1"/>
    <col min="24" max="24" width="12.88671875" style="49" bestFit="1" customWidth="1"/>
    <col min="25" max="26" width="13.88671875" style="37" bestFit="1" customWidth="1"/>
    <col min="27" max="27" width="13.44140625" style="37" bestFit="1" customWidth="1"/>
    <col min="28" max="28" width="13" style="37" bestFit="1" customWidth="1"/>
    <col min="29" max="29" width="3.6640625" style="37"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s>
  <sheetData>
    <row r="1" spans="1:58" s="3" customFormat="1" ht="30" x14ac:dyDescent="0.5">
      <c r="A1" s="1" t="s">
        <v>44</v>
      </c>
      <c r="B1" s="2"/>
      <c r="C1" s="2"/>
      <c r="D1" s="4"/>
      <c r="E1" s="32"/>
      <c r="F1" s="32"/>
      <c r="G1" s="32"/>
      <c r="H1" s="2"/>
      <c r="I1" s="2"/>
      <c r="J1" s="2"/>
      <c r="K1" s="35"/>
      <c r="L1" s="2"/>
      <c r="M1" s="2"/>
      <c r="N1" s="2"/>
      <c r="O1" s="35"/>
      <c r="P1" s="35"/>
      <c r="Q1" s="2"/>
      <c r="R1" s="50"/>
      <c r="S1" s="50"/>
      <c r="T1" s="53"/>
      <c r="U1" s="53"/>
      <c r="V1" s="5"/>
      <c r="W1" s="46"/>
      <c r="X1" s="46"/>
      <c r="Y1" s="38"/>
      <c r="Z1" s="38"/>
      <c r="AA1" s="38"/>
      <c r="AB1" s="38"/>
      <c r="AC1" s="38"/>
    </row>
    <row r="2" spans="1:58" s="6" customFormat="1" ht="15.6" x14ac:dyDescent="0.3">
      <c r="A2" s="70" t="s">
        <v>42</v>
      </c>
      <c r="B2" s="70">
        <v>43098</v>
      </c>
      <c r="C2" s="70"/>
      <c r="D2" s="23"/>
      <c r="E2" s="33"/>
      <c r="F2" s="33"/>
      <c r="G2" s="33"/>
      <c r="H2" s="7"/>
      <c r="I2" s="7"/>
      <c r="J2" s="7"/>
      <c r="K2" s="36"/>
      <c r="L2" s="7"/>
      <c r="M2" s="7"/>
      <c r="N2" s="7"/>
      <c r="O2" s="36"/>
      <c r="P2" s="36"/>
      <c r="Q2" s="7"/>
      <c r="R2" s="51"/>
      <c r="S2" s="51"/>
      <c r="T2" s="54"/>
      <c r="U2" s="54"/>
      <c r="V2" s="8"/>
      <c r="W2" s="47"/>
      <c r="X2" s="47"/>
      <c r="Y2" s="39"/>
      <c r="Z2" s="39"/>
      <c r="AA2" s="39"/>
      <c r="AB2" s="39"/>
      <c r="AC2" s="39"/>
      <c r="AI2" s="59" t="s">
        <v>32</v>
      </c>
      <c r="AJ2" s="65">
        <f>-AJ3</f>
        <v>-0.3</v>
      </c>
    </row>
    <row r="3" spans="1:58" s="6" customFormat="1" ht="15.6" x14ac:dyDescent="0.3">
      <c r="A3" s="70"/>
      <c r="B3" s="72"/>
      <c r="C3" s="72"/>
      <c r="D3" s="26"/>
      <c r="E3" s="33"/>
      <c r="F3" s="33"/>
      <c r="G3" s="33"/>
      <c r="H3" s="7"/>
      <c r="I3" s="7"/>
      <c r="J3" s="7"/>
      <c r="K3" s="36"/>
      <c r="L3" s="7"/>
      <c r="M3" s="7"/>
      <c r="N3" s="7"/>
      <c r="O3" s="36"/>
      <c r="P3" s="36"/>
      <c r="Q3" s="7"/>
      <c r="R3" s="51"/>
      <c r="S3" s="51"/>
      <c r="T3" s="54"/>
      <c r="U3" s="54"/>
      <c r="V3" s="8"/>
      <c r="W3" s="47"/>
      <c r="X3" s="47"/>
      <c r="Y3" s="39"/>
      <c r="Z3" s="39"/>
      <c r="AA3" s="39"/>
      <c r="AB3" s="39"/>
      <c r="AC3" s="39"/>
      <c r="AD3" s="9"/>
      <c r="AI3" s="59" t="s">
        <v>33</v>
      </c>
      <c r="AJ3" s="66">
        <v>0.3</v>
      </c>
    </row>
    <row r="4" spans="1:58" s="6" customFormat="1" ht="7.5" customHeight="1" x14ac:dyDescent="0.3">
      <c r="B4" s="71"/>
      <c r="C4" s="71"/>
      <c r="D4" s="26"/>
      <c r="E4" s="33"/>
      <c r="F4" s="33"/>
      <c r="G4" s="33"/>
      <c r="H4" s="7"/>
      <c r="I4" s="7"/>
      <c r="J4" s="7"/>
      <c r="K4" s="36"/>
      <c r="L4" s="7"/>
      <c r="M4" s="7"/>
      <c r="N4" s="7"/>
      <c r="O4" s="36"/>
      <c r="P4" s="36"/>
      <c r="Q4" s="7"/>
      <c r="R4" s="51"/>
      <c r="S4" s="51"/>
      <c r="T4" s="54"/>
      <c r="U4" s="54"/>
      <c r="V4" s="8"/>
      <c r="W4" s="47"/>
      <c r="X4" s="47"/>
      <c r="Y4" s="39"/>
      <c r="Z4" s="39"/>
      <c r="AA4" s="39"/>
      <c r="AB4" s="39"/>
      <c r="AC4" s="39"/>
      <c r="AD4" s="10"/>
    </row>
    <row r="5" spans="1:58" s="6" customFormat="1" ht="6" customHeight="1" x14ac:dyDescent="0.3">
      <c r="B5" s="71"/>
      <c r="C5" s="71"/>
      <c r="D5" s="26"/>
      <c r="E5" s="33"/>
      <c r="F5" s="33"/>
      <c r="G5" s="33"/>
      <c r="H5" s="7"/>
      <c r="I5" s="7"/>
      <c r="J5" s="7"/>
      <c r="K5" s="36"/>
      <c r="L5" s="7"/>
      <c r="M5" s="7"/>
      <c r="N5" s="7"/>
      <c r="O5" s="36"/>
      <c r="P5" s="36"/>
      <c r="Q5" s="7"/>
      <c r="R5" s="51"/>
      <c r="S5" s="51"/>
      <c r="T5" s="54"/>
      <c r="U5" s="54"/>
      <c r="V5" s="8"/>
      <c r="W5" s="47"/>
      <c r="X5" s="47"/>
      <c r="Y5" s="40"/>
      <c r="Z5" s="40"/>
      <c r="AA5" s="39"/>
      <c r="AB5" s="39"/>
      <c r="AC5" s="39"/>
      <c r="AD5" s="10"/>
    </row>
    <row r="6" spans="1:58" s="60" customFormat="1" ht="15.6" x14ac:dyDescent="0.3">
      <c r="A6" s="126" t="s">
        <v>0</v>
      </c>
      <c r="B6" s="129" t="s">
        <v>1</v>
      </c>
      <c r="C6" s="129" t="s">
        <v>2</v>
      </c>
      <c r="D6" s="129" t="s">
        <v>3</v>
      </c>
      <c r="E6" s="120" t="s">
        <v>4</v>
      </c>
      <c r="F6" s="120" t="s">
        <v>5</v>
      </c>
      <c r="G6" s="120" t="s">
        <v>6</v>
      </c>
      <c r="H6" s="114" t="s">
        <v>7</v>
      </c>
      <c r="I6" s="123" t="s">
        <v>8</v>
      </c>
      <c r="J6" s="114" t="s">
        <v>9</v>
      </c>
      <c r="K6" s="115"/>
      <c r="L6" s="114" t="s">
        <v>7</v>
      </c>
      <c r="M6" s="123" t="s">
        <v>8</v>
      </c>
      <c r="N6" s="114" t="s">
        <v>10</v>
      </c>
      <c r="O6" s="115"/>
      <c r="P6" s="123" t="s">
        <v>43</v>
      </c>
      <c r="Q6" s="114" t="s">
        <v>11</v>
      </c>
      <c r="R6" s="115"/>
      <c r="S6" s="73"/>
      <c r="T6" s="114" t="s">
        <v>40</v>
      </c>
      <c r="U6" s="115"/>
      <c r="V6" s="74"/>
      <c r="W6" s="132" t="s">
        <v>12</v>
      </c>
      <c r="X6" s="133"/>
      <c r="Y6" s="133"/>
      <c r="Z6" s="133"/>
      <c r="AA6" s="133"/>
      <c r="AB6" s="134"/>
      <c r="AC6" s="39"/>
      <c r="AD6" s="129" t="s">
        <v>18</v>
      </c>
      <c r="AF6" s="147">
        <f>B2</f>
        <v>43098</v>
      </c>
      <c r="AG6" s="139"/>
      <c r="AH6" s="6"/>
      <c r="AI6" s="137" t="s">
        <v>28</v>
      </c>
      <c r="AJ6" s="138"/>
      <c r="AK6" s="138"/>
      <c r="AL6" s="138"/>
      <c r="AM6" s="139"/>
      <c r="AN6" s="6"/>
      <c r="AO6" s="137" t="s">
        <v>36</v>
      </c>
      <c r="AP6" s="138"/>
      <c r="AQ6" s="138"/>
      <c r="AR6" s="138"/>
      <c r="AS6" s="138"/>
      <c r="AT6" s="139"/>
    </row>
    <row r="7" spans="1:58" s="60" customFormat="1" ht="15.6" x14ac:dyDescent="0.3">
      <c r="A7" s="127"/>
      <c r="B7" s="129"/>
      <c r="C7" s="129"/>
      <c r="D7" s="129"/>
      <c r="E7" s="121"/>
      <c r="F7" s="121"/>
      <c r="G7" s="121"/>
      <c r="H7" s="116"/>
      <c r="I7" s="124"/>
      <c r="J7" s="116"/>
      <c r="K7" s="117"/>
      <c r="L7" s="116"/>
      <c r="M7" s="124"/>
      <c r="N7" s="116"/>
      <c r="O7" s="117"/>
      <c r="P7" s="124"/>
      <c r="Q7" s="116"/>
      <c r="R7" s="117"/>
      <c r="S7" s="69" t="s">
        <v>41</v>
      </c>
      <c r="T7" s="116"/>
      <c r="U7" s="117"/>
      <c r="V7" s="74"/>
      <c r="W7" s="135" t="s">
        <v>13</v>
      </c>
      <c r="X7" s="135" t="s">
        <v>14</v>
      </c>
      <c r="Y7" s="132" t="s">
        <v>23</v>
      </c>
      <c r="Z7" s="133"/>
      <c r="AA7" s="133"/>
      <c r="AB7" s="134"/>
      <c r="AC7" s="39"/>
      <c r="AD7" s="129"/>
      <c r="AF7" s="143" t="s">
        <v>37</v>
      </c>
      <c r="AG7" s="143"/>
      <c r="AH7" s="6"/>
      <c r="AI7" s="143" t="s">
        <v>31</v>
      </c>
      <c r="AJ7" s="143"/>
      <c r="AK7" s="143" t="s">
        <v>29</v>
      </c>
      <c r="AL7" s="144"/>
      <c r="AM7" s="145" t="s">
        <v>30</v>
      </c>
      <c r="AN7" s="6"/>
      <c r="AO7" s="140" t="s">
        <v>38</v>
      </c>
      <c r="AP7" s="141"/>
      <c r="AQ7" s="142"/>
      <c r="AR7" s="143" t="s">
        <v>29</v>
      </c>
      <c r="AS7" s="144"/>
      <c r="AT7" s="145" t="s">
        <v>30</v>
      </c>
    </row>
    <row r="8" spans="1:58" s="60" customFormat="1" ht="20.399999999999999" x14ac:dyDescent="0.3">
      <c r="A8" s="128"/>
      <c r="B8" s="129"/>
      <c r="C8" s="129"/>
      <c r="D8" s="129"/>
      <c r="E8" s="122"/>
      <c r="F8" s="122"/>
      <c r="G8" s="122"/>
      <c r="H8" s="118"/>
      <c r="I8" s="125"/>
      <c r="J8" s="118"/>
      <c r="K8" s="119"/>
      <c r="L8" s="118"/>
      <c r="M8" s="125"/>
      <c r="N8" s="118"/>
      <c r="O8" s="119"/>
      <c r="P8" s="125"/>
      <c r="Q8" s="118"/>
      <c r="R8" s="119"/>
      <c r="S8" s="75"/>
      <c r="T8" s="118"/>
      <c r="U8" s="119"/>
      <c r="V8" s="74"/>
      <c r="W8" s="136"/>
      <c r="X8" s="136"/>
      <c r="Y8" s="130" t="s">
        <v>15</v>
      </c>
      <c r="Z8" s="131"/>
      <c r="AA8" s="76" t="s">
        <v>16</v>
      </c>
      <c r="AB8" s="76" t="s">
        <v>17</v>
      </c>
      <c r="AC8" s="39"/>
      <c r="AD8" s="129"/>
      <c r="AF8" s="58" t="s">
        <v>34</v>
      </c>
      <c r="AG8" s="58" t="s">
        <v>35</v>
      </c>
      <c r="AH8" s="6"/>
      <c r="AI8" s="58" t="s">
        <v>34</v>
      </c>
      <c r="AJ8" s="58" t="s">
        <v>35</v>
      </c>
      <c r="AK8" s="58" t="s">
        <v>34</v>
      </c>
      <c r="AL8" s="58" t="s">
        <v>35</v>
      </c>
      <c r="AM8" s="146"/>
      <c r="AN8" s="6"/>
      <c r="AO8" s="58" t="s">
        <v>39</v>
      </c>
      <c r="AP8" s="58" t="s">
        <v>34</v>
      </c>
      <c r="AQ8" s="58" t="s">
        <v>35</v>
      </c>
      <c r="AR8" s="58" t="s">
        <v>34</v>
      </c>
      <c r="AS8" s="58" t="s">
        <v>35</v>
      </c>
      <c r="AT8" s="146"/>
    </row>
    <row r="9" spans="1:58" ht="15.6" x14ac:dyDescent="0.3">
      <c r="A9" s="43"/>
      <c r="B9" s="43"/>
      <c r="C9" s="43"/>
      <c r="D9" s="43"/>
      <c r="E9" s="44"/>
      <c r="F9" s="44"/>
      <c r="G9" s="44"/>
      <c r="H9" s="43"/>
      <c r="I9" s="43"/>
      <c r="J9" s="43"/>
      <c r="K9" s="45"/>
      <c r="L9" s="43"/>
      <c r="M9" s="43"/>
      <c r="N9" s="43"/>
      <c r="O9" s="45"/>
      <c r="P9" s="45"/>
      <c r="Q9" s="43"/>
      <c r="R9" s="48"/>
      <c r="S9" s="45"/>
      <c r="T9" s="45"/>
      <c r="U9" s="45"/>
      <c r="V9" s="43"/>
      <c r="W9" s="48"/>
      <c r="X9" s="48"/>
      <c r="Y9" s="45"/>
      <c r="Z9" s="45"/>
      <c r="AA9" s="45"/>
      <c r="AB9" s="45"/>
      <c r="AC9" s="39"/>
      <c r="AD9" s="43"/>
      <c r="AH9" s="6"/>
      <c r="AN9" s="6"/>
    </row>
    <row r="10" spans="1:58" s="41" customFormat="1" ht="15.6" x14ac:dyDescent="0.3">
      <c r="A10" s="42" t="s">
        <v>45</v>
      </c>
      <c r="B10" s="42" t="s">
        <v>74</v>
      </c>
      <c r="C10" s="42">
        <v>1</v>
      </c>
      <c r="D10" s="42" t="s">
        <v>21</v>
      </c>
      <c r="E10" s="67">
        <v>43053</v>
      </c>
      <c r="F10" s="67"/>
      <c r="G10" s="67">
        <v>43102</v>
      </c>
      <c r="H10" s="42" t="s">
        <v>24</v>
      </c>
      <c r="I10" s="42" t="s">
        <v>27</v>
      </c>
      <c r="J10" s="42" t="s">
        <v>23</v>
      </c>
      <c r="K10" s="89">
        <v>-1524003.0480061001</v>
      </c>
      <c r="L10" s="42" t="s">
        <v>22</v>
      </c>
      <c r="M10" s="42" t="s">
        <v>27</v>
      </c>
      <c r="N10" s="42" t="s">
        <v>25</v>
      </c>
      <c r="O10" s="90">
        <v>1800000</v>
      </c>
      <c r="P10" s="42"/>
      <c r="Q10" s="42" t="s">
        <v>26</v>
      </c>
      <c r="R10" s="91">
        <v>1.1811</v>
      </c>
      <c r="S10" s="151"/>
      <c r="T10" s="90"/>
      <c r="U10" s="90">
        <v>0</v>
      </c>
      <c r="V10" s="42"/>
      <c r="W10" s="91">
        <v>1.2004600000000001</v>
      </c>
      <c r="X10" s="91">
        <v>1.2004600000000001</v>
      </c>
      <c r="Y10" s="89">
        <v>-24573.21102095949</v>
      </c>
      <c r="Z10" s="89">
        <v>-24573.21102095949</v>
      </c>
      <c r="AA10" s="89">
        <v>-24573.21102095949</v>
      </c>
      <c r="AB10" s="90">
        <v>0</v>
      </c>
      <c r="AD10" s="42" t="s">
        <v>73</v>
      </c>
      <c r="AF10" s="62">
        <f>IF(S10="",ABS(O10/X10),"")</f>
        <v>1499425.220332206</v>
      </c>
      <c r="AG10" s="62">
        <f>IF(S10="",
IF(H10="BUY",
IF(I10="CALL",MAX(-ABS(O10)/X10+ABS(O10)/R10,0),IF(I10="PUT",MAX(-ABS(O10)/R10+ABS(O10)/X10,0),IF(I10="FORWARD",-ABS(O10)/X10+ABS(O10)/R10,"TRADE NOT VALID"))),
-IF(I10="CALL",MAX(-ABS(O10)/X10+ABS(O10)/R10,0),IF(I10="PUT",MAX(-ABS(O10)/R10+ABS(O10)/X10,0),IF(I10="FORWARD",-ABS(O10)/X10+ABS(O10)/R10,"TRADE NOT VALID")))),"")</f>
        <v>-24577.827673889929</v>
      </c>
      <c r="AH10" s="6"/>
      <c r="AI10" s="62">
        <f>IF(S10="",
IF(I10="CALL",ABS(O10/(X10*(1+$AJ$3))),
IF(I10="PUT",ABS(O10/(X10*(1+$AJ$2))),
IF(I10="FORWARD",ABS(O10/(X10*(1+$AJ$3))),
"TRADE NOT VALID"))),
"")</f>
        <v>1153404.0156401584</v>
      </c>
      <c r="AJ10" s="62">
        <f>IF(S10="",
IF(H10="BUY",
IF(I10="CALL",MAX(-ABS(O10)/(X10*(1+$AJ$3))+ABS(O10)/R10,0),IF(I10="PUT",MAX(-ABS(O10)/R10+ABS(O10)/(X10*(1+$AJ$2)),0),IF(I10="FORWARD",-ABS(O10)/(X10*(1+$AJ$3))+ABS(O10)/R10,"TRADE NOT VALID"))),
-IF(I10="CALL",MAX(-ABS(O10)/(X10*(1+$AJ$3))+ABS(O10)/R10,0),IF(I10="PUT",MAX(-ABS(O10)/R10+ABS(O10)/(X10*(1+$AJ$2)),0),IF(I10="FORWARD",-ABS(O10)/(X10*(1+$AJ$3))+ABS(O10)/R10,"TRADE NOT VALID")))),"")</f>
        <v>-370599.03236593748</v>
      </c>
      <c r="AK10" s="62">
        <f>IF(S10="",
AI10-IF(AG10=0,ABS(O10/R10),AF10),"")</f>
        <v>-346021.20469204755</v>
      </c>
      <c r="AL10" s="62">
        <f>IF(S10="",AJ10-AG10,"")</f>
        <v>-346021.20469204755</v>
      </c>
      <c r="AM10" s="64">
        <f>IF(S10="",IF(AL10=0,"CHOC INSUFFISANT",ABS(AL10/AK10)),"")</f>
        <v>1</v>
      </c>
      <c r="AN10" s="6"/>
      <c r="AO10" s="57">
        <f>R10</f>
        <v>1.1811</v>
      </c>
      <c r="AP10" s="62">
        <f>IF(S10="",ABS(O10/AO10),"")</f>
        <v>1524003.0480060959</v>
      </c>
      <c r="AQ10" s="62">
        <f>IF(S10="",
IF(H10="BUY",
IF(I10="CALL",MAX(-ABS(O10)/AO10+ABS(O10)/R10,0),IF(I10="PUT",MAX(-ABS(O10)/R10+ABS(O10)/AO10,0),IF(I10="FORWARD",-ABS(O10)/AO10+ABS(O10)/R10,"TRADE NOT VALID"))),
-IF(I10="CALL",MAX(-ABS(O10)/AO10+ABS(O10)/R10,0),IF(I10="PUT",MAX(-ABS(O10)/R10+ABS(O10)/AO10,0),IF(I10="FORWARD",-ABS(O10)/AO10+ABS(O10)/R10,"TRADE NOT VALID")))),"")</f>
        <v>0</v>
      </c>
      <c r="AR10" s="62">
        <f>IF(S10="",
IF(AQ10=AG10,AF10-AP10,
IF(AG10=0,IF(H10="BUY",(ABS(O10)/AO10-ABS(O10)/R10),-(ABS(O10)/AO10-ABS(O10)/R10)),
IF(AQ10=0,IF(H10="BUY",(ABS(O10)/X10-ABS(O10)/R10),-(ABS(O10)/X10-ABS(O10)/R10)),AF10-AP10))),"")</f>
        <v>24577.827673889929</v>
      </c>
      <c r="AS10" s="62">
        <f>IF(S10="",
AG10-AQ10,
"")</f>
        <v>-24577.827673889929</v>
      </c>
      <c r="AT10" s="64">
        <f>IF(S10="",IF(AS10=0,"PAS DE VALEUR INTRINSEQUE",ABS(AS10/AR10)),"")</f>
        <v>1</v>
      </c>
      <c r="AU10" s="63"/>
      <c r="AV10" s="63"/>
      <c r="AW10" s="63"/>
      <c r="AX10" s="63"/>
      <c r="AY10" s="63"/>
      <c r="AZ10" s="63"/>
      <c r="BA10" s="61"/>
      <c r="BB10" s="61"/>
      <c r="BC10" s="61"/>
      <c r="BD10" s="61"/>
      <c r="BE10" s="61"/>
      <c r="BF10" s="61"/>
    </row>
    <row r="11" spans="1:58" s="41" customFormat="1" ht="15.6" x14ac:dyDescent="0.3">
      <c r="A11" s="42" t="s">
        <v>45</v>
      </c>
      <c r="B11" s="42" t="s">
        <v>75</v>
      </c>
      <c r="C11" s="42">
        <v>17</v>
      </c>
      <c r="D11" s="42" t="s">
        <v>48</v>
      </c>
      <c r="E11" s="67">
        <v>43019</v>
      </c>
      <c r="F11" s="67"/>
      <c r="G11" s="67">
        <v>43102</v>
      </c>
      <c r="H11" s="42" t="s">
        <v>24</v>
      </c>
      <c r="I11" s="42" t="s">
        <v>27</v>
      </c>
      <c r="J11" s="42" t="s">
        <v>23</v>
      </c>
      <c r="K11" s="89">
        <v>-168976.00540723201</v>
      </c>
      <c r="L11" s="42" t="s">
        <v>22</v>
      </c>
      <c r="M11" s="42" t="s">
        <v>27</v>
      </c>
      <c r="N11" s="42" t="s">
        <v>25</v>
      </c>
      <c r="O11" s="90">
        <v>200000</v>
      </c>
      <c r="P11" s="42"/>
      <c r="Q11" s="42" t="s">
        <v>26</v>
      </c>
      <c r="R11" s="91">
        <v>1.1836</v>
      </c>
      <c r="S11" s="151"/>
      <c r="T11" s="90"/>
      <c r="U11" s="90">
        <v>0</v>
      </c>
      <c r="V11" s="42"/>
      <c r="W11" s="91">
        <v>1.2004600000000001</v>
      </c>
      <c r="X11" s="91">
        <v>1.2004600000000001</v>
      </c>
      <c r="Y11" s="89">
        <v>-2372.7573700817566</v>
      </c>
      <c r="Z11" s="89">
        <v>-2372.7573700817566</v>
      </c>
      <c r="AA11" s="89">
        <v>-2372.7573700817566</v>
      </c>
      <c r="AB11" s="90">
        <v>0</v>
      </c>
      <c r="AD11" s="42" t="s">
        <v>73</v>
      </c>
      <c r="AF11" s="62">
        <f t="shared" ref="AF11:AF43" si="0">IF(S11="",ABS(O11/X11),"")</f>
        <v>166602.80225913398</v>
      </c>
      <c r="AG11" s="62">
        <f t="shared" ref="AG11:AG43" si="1">IF(S11="",
IF(H11="BUY",
IF(I11="CALL",MAX(-ABS(O11)/X11+ABS(O11)/R11,0),IF(I11="PUT",MAX(-ABS(O11)/R11+ABS(O11)/X11,0),IF(I11="FORWARD",-ABS(O11)/X11+ABS(O11)/R11,"TRADE NOT VALID"))),
-IF(I11="CALL",MAX(-ABS(O11)/X11+ABS(O11)/R11,0),IF(I11="PUT",MAX(-ABS(O11)/R11+ABS(O11)/X11,0),IF(I11="FORWARD",-ABS(O11)/X11+ABS(O11)/R11,"TRADE NOT VALID")))),"")</f>
        <v>-2373.2031480981968</v>
      </c>
      <c r="AH11" s="6"/>
      <c r="AI11" s="62">
        <f t="shared" ref="AI11:AI43" si="2">IF(S11="",
IF(I11="CALL",ABS(O11/(X11*(1+$AJ$3))),
IF(I11="PUT",ABS(O11/(X11*(1+$AJ$2))),
IF(I11="FORWARD",ABS(O11/(X11*(1+$AJ$3))),
"TRADE NOT VALID"))),
"")</f>
        <v>128156.00173779538</v>
      </c>
      <c r="AJ11" s="62">
        <f t="shared" ref="AJ11:AJ43" si="3">IF(S11="",
IF(H11="BUY",
IF(I11="CALL",MAX(-ABS(O11)/(X11*(1+$AJ$3))+ABS(O11)/R11,0),IF(I11="PUT",MAX(-ABS(O11)/R11+ABS(O11)/(X11*(1+$AJ$2)),0),IF(I11="FORWARD",-ABS(O11)/(X11*(1+$AJ$3))+ABS(O11)/R11,"TRADE NOT VALID"))),
-IF(I11="CALL",MAX(-ABS(O11)/(X11*(1+$AJ$3))+ABS(O11)/R11,0),IF(I11="PUT",MAX(-ABS(O11)/R11+ABS(O11)/(X11*(1+$AJ$2)),0),IF(I11="FORWARD",-ABS(O11)/(X11*(1+$AJ$3))+ABS(O11)/R11,"TRADE NOT VALID")))),"")</f>
        <v>-40820.003669436803</v>
      </c>
      <c r="AK11" s="62">
        <f t="shared" ref="AK11:AK43" si="4">IF(S11="",
AI11-IF(AG11=0,ABS(O11/R11),AF11),"")</f>
        <v>-38446.800521338606</v>
      </c>
      <c r="AL11" s="62">
        <f t="shared" ref="AL11:AL43" si="5">IF(S11="",AJ11-AG11,"")</f>
        <v>-38446.800521338606</v>
      </c>
      <c r="AM11" s="64">
        <f t="shared" ref="AM11:AM43" si="6">IF(S11="",IF(AL11=0,"CHOC INSUFFISANT",ABS(AL11/AK11)),"")</f>
        <v>1</v>
      </c>
      <c r="AN11" s="6"/>
      <c r="AO11" s="57">
        <f t="shared" ref="AO11:AO35" si="7">R11</f>
        <v>1.1836</v>
      </c>
      <c r="AP11" s="62">
        <f t="shared" ref="AP11:AP43" si="8">IF(S11="",ABS(O11/AO11),"")</f>
        <v>168976.00540723218</v>
      </c>
      <c r="AQ11" s="62">
        <f t="shared" ref="AQ11:AQ43" si="9">IF(S11="",
IF(H11="BUY",
IF(I11="CALL",MAX(-ABS(O11)/AO11+ABS(O11)/R11,0),IF(I11="PUT",MAX(-ABS(O11)/R11+ABS(O11)/AO11,0),IF(I11="FORWARD",-ABS(O11)/AO11+ABS(O11)/R11,"TRADE NOT VALID"))),
-IF(I11="CALL",MAX(-ABS(O11)/AO11+ABS(O11)/R11,0),IF(I11="PUT",MAX(-ABS(O11)/R11+ABS(O11)/AO11,0),IF(I11="FORWARD",-ABS(O11)/AO11+ABS(O11)/R11,"TRADE NOT VALID")))),"")</f>
        <v>0</v>
      </c>
      <c r="AR11" s="62">
        <f t="shared" ref="AR11:AR43" si="10">IF(S11="",
IF(AQ11=AG11,AF11-AP11,
IF(AG11=0,IF(H11="BUY",(ABS(O11)/AO11-ABS(O11)/R11),-(ABS(O11)/AO11-ABS(O11)/R11)),
IF(AQ11=0,IF(H11="BUY",(ABS(O11)/X11-ABS(O11)/R11),-(ABS(O11)/X11-ABS(O11)/R11)),AF11-AP11))),"")</f>
        <v>2373.2031480981968</v>
      </c>
      <c r="AS11" s="62">
        <f t="shared" ref="AS11:AS43" si="11">IF(S11="",
AG11-AQ11,
"")</f>
        <v>-2373.2031480981968</v>
      </c>
      <c r="AT11" s="64">
        <f t="shared" ref="AT11:AT43" si="12">IF(S11="",IF(AS11=0,"PAS DE VALEUR INTRINSEQUE",ABS(AS11/AR11)),"")</f>
        <v>1</v>
      </c>
      <c r="AU11" s="63"/>
      <c r="AV11" s="63"/>
      <c r="AW11" s="63"/>
      <c r="AX11" s="63"/>
      <c r="AY11" s="63"/>
      <c r="AZ11" s="63"/>
      <c r="BA11" s="61"/>
      <c r="BB11" s="61"/>
      <c r="BC11" s="61"/>
      <c r="BD11" s="61"/>
      <c r="BE11" s="61"/>
      <c r="BF11" s="61"/>
    </row>
    <row r="12" spans="1:58" s="41" customFormat="1" ht="15.6" x14ac:dyDescent="0.3">
      <c r="A12" s="42" t="s">
        <v>45</v>
      </c>
      <c r="B12" s="42" t="s">
        <v>76</v>
      </c>
      <c r="C12" s="42">
        <v>2</v>
      </c>
      <c r="D12" s="42" t="s">
        <v>21</v>
      </c>
      <c r="E12" s="67">
        <v>43018</v>
      </c>
      <c r="F12" s="67"/>
      <c r="G12" s="67">
        <v>43108</v>
      </c>
      <c r="H12" s="42" t="s">
        <v>24</v>
      </c>
      <c r="I12" s="42" t="s">
        <v>27</v>
      </c>
      <c r="J12" s="42" t="s">
        <v>23</v>
      </c>
      <c r="K12" s="89">
        <v>-421656.26581210998</v>
      </c>
      <c r="L12" s="42" t="s">
        <v>22</v>
      </c>
      <c r="M12" s="42" t="s">
        <v>27</v>
      </c>
      <c r="N12" s="42" t="s">
        <v>25</v>
      </c>
      <c r="O12" s="90">
        <v>500000</v>
      </c>
      <c r="P12" s="42"/>
      <c r="Q12" s="42" t="s">
        <v>26</v>
      </c>
      <c r="R12" s="91">
        <v>1.1858</v>
      </c>
      <c r="S12" s="151"/>
      <c r="T12" s="90"/>
      <c r="U12" s="90">
        <v>0</v>
      </c>
      <c r="V12" s="42"/>
      <c r="W12" s="91">
        <v>1.2004600000000001</v>
      </c>
      <c r="X12" s="91">
        <v>1.2007899848831043</v>
      </c>
      <c r="Y12" s="89">
        <v>-5262.6937462250653</v>
      </c>
      <c r="Z12" s="89">
        <v>-5262.6937462250653</v>
      </c>
      <c r="AA12" s="89">
        <v>-5262.6937462250653</v>
      </c>
      <c r="AB12" s="90">
        <v>0</v>
      </c>
      <c r="AD12" s="42" t="s">
        <v>73</v>
      </c>
      <c r="AF12" s="62">
        <f t="shared" si="0"/>
        <v>416392.54681881319</v>
      </c>
      <c r="AG12" s="62">
        <f t="shared" si="1"/>
        <v>-5263.7189932967885</v>
      </c>
      <c r="AH12" s="6"/>
      <c r="AI12" s="62">
        <f t="shared" si="2"/>
        <v>320301.95909139473</v>
      </c>
      <c r="AJ12" s="62">
        <f t="shared" si="3"/>
        <v>-101354.30672071525</v>
      </c>
      <c r="AK12" s="62">
        <f t="shared" si="4"/>
        <v>-96090.58772741846</v>
      </c>
      <c r="AL12" s="62">
        <f t="shared" si="5"/>
        <v>-96090.58772741846</v>
      </c>
      <c r="AM12" s="64">
        <f t="shared" si="6"/>
        <v>1</v>
      </c>
      <c r="AN12" s="6"/>
      <c r="AO12" s="57">
        <f t="shared" si="7"/>
        <v>1.1858</v>
      </c>
      <c r="AP12" s="62">
        <f t="shared" si="8"/>
        <v>421656.26581210998</v>
      </c>
      <c r="AQ12" s="62">
        <f t="shared" si="9"/>
        <v>0</v>
      </c>
      <c r="AR12" s="62">
        <f t="shared" si="10"/>
        <v>5263.7189932967885</v>
      </c>
      <c r="AS12" s="62">
        <f t="shared" si="11"/>
        <v>-5263.7189932967885</v>
      </c>
      <c r="AT12" s="64">
        <f t="shared" si="12"/>
        <v>1</v>
      </c>
      <c r="AU12" s="63"/>
      <c r="AV12" s="63"/>
      <c r="AW12" s="63"/>
      <c r="AX12" s="63"/>
      <c r="AY12" s="63"/>
      <c r="AZ12" s="63"/>
      <c r="BA12" s="61"/>
      <c r="BB12" s="61"/>
      <c r="BC12" s="61"/>
      <c r="BD12" s="61"/>
      <c r="BE12" s="61"/>
      <c r="BF12" s="61"/>
    </row>
    <row r="13" spans="1:58" s="41" customFormat="1" ht="15.6" x14ac:dyDescent="0.3">
      <c r="A13" s="42" t="s">
        <v>45</v>
      </c>
      <c r="B13" s="42" t="s">
        <v>77</v>
      </c>
      <c r="C13" s="42">
        <v>18</v>
      </c>
      <c r="D13" s="42" t="s">
        <v>48</v>
      </c>
      <c r="E13" s="67">
        <v>43049</v>
      </c>
      <c r="F13" s="67"/>
      <c r="G13" s="67">
        <v>43108</v>
      </c>
      <c r="H13" s="42" t="s">
        <v>24</v>
      </c>
      <c r="I13" s="42" t="s">
        <v>27</v>
      </c>
      <c r="J13" s="42" t="s">
        <v>23</v>
      </c>
      <c r="K13" s="89">
        <v>-213876.293951578</v>
      </c>
      <c r="L13" s="42" t="s">
        <v>22</v>
      </c>
      <c r="M13" s="42" t="s">
        <v>27</v>
      </c>
      <c r="N13" s="42" t="s">
        <v>25</v>
      </c>
      <c r="O13" s="90">
        <v>250000</v>
      </c>
      <c r="P13" s="42"/>
      <c r="Q13" s="42" t="s">
        <v>26</v>
      </c>
      <c r="R13" s="91">
        <v>1.1689000000000001</v>
      </c>
      <c r="S13" s="151"/>
      <c r="T13" s="90"/>
      <c r="U13" s="90">
        <v>0</v>
      </c>
      <c r="V13" s="42"/>
      <c r="W13" s="91">
        <v>1.2004600000000001</v>
      </c>
      <c r="X13" s="91">
        <v>1.2007899848831043</v>
      </c>
      <c r="Y13" s="89">
        <v>-5678.9142094751423</v>
      </c>
      <c r="Z13" s="89">
        <v>-5678.9142094751423</v>
      </c>
      <c r="AA13" s="89">
        <v>-5678.9142094751423</v>
      </c>
      <c r="AB13" s="90">
        <v>0</v>
      </c>
      <c r="AD13" s="42" t="s">
        <v>73</v>
      </c>
      <c r="AF13" s="62">
        <f t="shared" si="0"/>
        <v>208196.2734094066</v>
      </c>
      <c r="AG13" s="62">
        <f t="shared" si="1"/>
        <v>-5680.0205421718128</v>
      </c>
      <c r="AH13" s="6"/>
      <c r="AI13" s="62">
        <f t="shared" si="2"/>
        <v>160150.97954569737</v>
      </c>
      <c r="AJ13" s="62">
        <f t="shared" si="3"/>
        <v>-53725.314405881043</v>
      </c>
      <c r="AK13" s="62">
        <f t="shared" si="4"/>
        <v>-48045.29386370923</v>
      </c>
      <c r="AL13" s="62">
        <f t="shared" si="5"/>
        <v>-48045.29386370923</v>
      </c>
      <c r="AM13" s="64">
        <f t="shared" si="6"/>
        <v>1</v>
      </c>
      <c r="AN13" s="6"/>
      <c r="AO13" s="57">
        <f t="shared" si="7"/>
        <v>1.1689000000000001</v>
      </c>
      <c r="AP13" s="62">
        <f t="shared" si="8"/>
        <v>213876.29395157841</v>
      </c>
      <c r="AQ13" s="62">
        <f t="shared" si="9"/>
        <v>0</v>
      </c>
      <c r="AR13" s="62">
        <f t="shared" si="10"/>
        <v>5680.0205421718128</v>
      </c>
      <c r="AS13" s="62">
        <f t="shared" si="11"/>
        <v>-5680.0205421718128</v>
      </c>
      <c r="AT13" s="64">
        <f t="shared" si="12"/>
        <v>1</v>
      </c>
      <c r="AU13" s="63"/>
      <c r="AV13" s="63"/>
      <c r="AW13" s="63"/>
      <c r="AX13" s="63"/>
      <c r="AY13" s="63"/>
      <c r="AZ13" s="63"/>
      <c r="BA13" s="61"/>
      <c r="BB13" s="61"/>
      <c r="BC13" s="61"/>
      <c r="BD13" s="61"/>
      <c r="BE13" s="61"/>
      <c r="BF13" s="61"/>
    </row>
    <row r="14" spans="1:58" s="41" customFormat="1" ht="15.6" x14ac:dyDescent="0.3">
      <c r="A14" s="42" t="s">
        <v>45</v>
      </c>
      <c r="B14" s="42" t="s">
        <v>78</v>
      </c>
      <c r="C14" s="42">
        <v>19</v>
      </c>
      <c r="D14" s="42" t="s">
        <v>48</v>
      </c>
      <c r="E14" s="67">
        <v>43049</v>
      </c>
      <c r="F14" s="67"/>
      <c r="G14" s="67">
        <v>43108</v>
      </c>
      <c r="H14" s="42" t="s">
        <v>24</v>
      </c>
      <c r="I14" s="42" t="s">
        <v>27</v>
      </c>
      <c r="J14" s="42" t="s">
        <v>23</v>
      </c>
      <c r="K14" s="89">
        <v>-213583.938487826</v>
      </c>
      <c r="L14" s="42" t="s">
        <v>22</v>
      </c>
      <c r="M14" s="42" t="s">
        <v>27</v>
      </c>
      <c r="N14" s="42" t="s">
        <v>25</v>
      </c>
      <c r="O14" s="90">
        <v>250000</v>
      </c>
      <c r="P14" s="42"/>
      <c r="Q14" s="42" t="s">
        <v>26</v>
      </c>
      <c r="R14" s="91">
        <v>1.1705000000000001</v>
      </c>
      <c r="S14" s="151"/>
      <c r="T14" s="90"/>
      <c r="U14" s="90">
        <v>0</v>
      </c>
      <c r="V14" s="42"/>
      <c r="W14" s="91">
        <v>1.2004600000000001</v>
      </c>
      <c r="X14" s="91">
        <v>1.2007899848831043</v>
      </c>
      <c r="Y14" s="89">
        <v>-5386.6156896025368</v>
      </c>
      <c r="Z14" s="89">
        <v>-5386.6156896025368</v>
      </c>
      <c r="AA14" s="89">
        <v>-5386.6156896025368</v>
      </c>
      <c r="AB14" s="90">
        <v>0</v>
      </c>
      <c r="AD14" s="42" t="s">
        <v>73</v>
      </c>
      <c r="AF14" s="62">
        <f t="shared" si="0"/>
        <v>208196.2734094066</v>
      </c>
      <c r="AG14" s="62">
        <f t="shared" si="1"/>
        <v>-5387.6650784191152</v>
      </c>
      <c r="AH14" s="6"/>
      <c r="AI14" s="62">
        <f t="shared" si="2"/>
        <v>160150.97954569737</v>
      </c>
      <c r="AJ14" s="62">
        <f t="shared" si="3"/>
        <v>-53432.958942128345</v>
      </c>
      <c r="AK14" s="62">
        <f t="shared" si="4"/>
        <v>-48045.29386370923</v>
      </c>
      <c r="AL14" s="62">
        <f t="shared" si="5"/>
        <v>-48045.29386370923</v>
      </c>
      <c r="AM14" s="64">
        <f t="shared" si="6"/>
        <v>1</v>
      </c>
      <c r="AN14" s="6"/>
      <c r="AO14" s="57">
        <f t="shared" si="7"/>
        <v>1.1705000000000001</v>
      </c>
      <c r="AP14" s="62">
        <f t="shared" si="8"/>
        <v>213583.93848782571</v>
      </c>
      <c r="AQ14" s="62">
        <f t="shared" si="9"/>
        <v>0</v>
      </c>
      <c r="AR14" s="62">
        <f t="shared" si="10"/>
        <v>5387.6650784191152</v>
      </c>
      <c r="AS14" s="62">
        <f t="shared" si="11"/>
        <v>-5387.6650784191152</v>
      </c>
      <c r="AT14" s="64">
        <f t="shared" si="12"/>
        <v>1</v>
      </c>
      <c r="AU14" s="63"/>
      <c r="AV14" s="63"/>
      <c r="AW14" s="63"/>
      <c r="AX14" s="63"/>
      <c r="AY14" s="63"/>
      <c r="AZ14" s="63"/>
      <c r="BA14" s="61"/>
      <c r="BB14" s="61"/>
      <c r="BC14" s="61"/>
      <c r="BD14" s="61"/>
      <c r="BE14" s="61"/>
      <c r="BF14" s="61"/>
    </row>
    <row r="15" spans="1:58" s="41" customFormat="1" ht="15.6" x14ac:dyDescent="0.3">
      <c r="A15" s="42" t="s">
        <v>45</v>
      </c>
      <c r="B15" s="42" t="s">
        <v>46</v>
      </c>
      <c r="C15" s="42">
        <v>3</v>
      </c>
      <c r="D15" s="42" t="s">
        <v>21</v>
      </c>
      <c r="E15" s="67">
        <v>43019</v>
      </c>
      <c r="F15" s="67"/>
      <c r="G15" s="67">
        <v>43115</v>
      </c>
      <c r="H15" s="42" t="s">
        <v>24</v>
      </c>
      <c r="I15" s="42" t="s">
        <v>27</v>
      </c>
      <c r="J15" s="42" t="s">
        <v>23</v>
      </c>
      <c r="K15" s="89">
        <v>-336134.45378151297</v>
      </c>
      <c r="L15" s="42" t="s">
        <v>22</v>
      </c>
      <c r="M15" s="42" t="s">
        <v>27</v>
      </c>
      <c r="N15" s="42" t="s">
        <v>25</v>
      </c>
      <c r="O15" s="90">
        <v>400000</v>
      </c>
      <c r="P15" s="42"/>
      <c r="Q15" s="42" t="s">
        <v>26</v>
      </c>
      <c r="R15" s="91">
        <v>1.19</v>
      </c>
      <c r="S15" s="151"/>
      <c r="T15" s="90"/>
      <c r="U15" s="90">
        <v>0</v>
      </c>
      <c r="V15" s="42"/>
      <c r="W15" s="91">
        <v>1.2004600000000001</v>
      </c>
      <c r="X15" s="91">
        <v>1.2012067830696036</v>
      </c>
      <c r="Y15" s="89">
        <v>-3135.4477395798963</v>
      </c>
      <c r="Z15" s="89">
        <v>-3135.4477395798963</v>
      </c>
      <c r="AA15" s="89">
        <v>-3135.4477395798963</v>
      </c>
      <c r="AB15" s="90">
        <v>0</v>
      </c>
      <c r="AD15" s="42" t="s">
        <v>73</v>
      </c>
      <c r="AF15" s="62">
        <f t="shared" si="0"/>
        <v>332998.45258767752</v>
      </c>
      <c r="AG15" s="62">
        <f t="shared" si="1"/>
        <v>-3136.001193835109</v>
      </c>
      <c r="AH15" s="6"/>
      <c r="AI15" s="62">
        <f t="shared" si="2"/>
        <v>256152.655836675</v>
      </c>
      <c r="AJ15" s="62">
        <f t="shared" si="3"/>
        <v>-79981.797944837628</v>
      </c>
      <c r="AK15" s="62">
        <f t="shared" si="4"/>
        <v>-76845.796751002519</v>
      </c>
      <c r="AL15" s="62">
        <f t="shared" si="5"/>
        <v>-76845.796751002519</v>
      </c>
      <c r="AM15" s="64">
        <f t="shared" si="6"/>
        <v>1</v>
      </c>
      <c r="AN15" s="6"/>
      <c r="AO15" s="57">
        <f t="shared" si="7"/>
        <v>1.19</v>
      </c>
      <c r="AP15" s="62">
        <f t="shared" si="8"/>
        <v>336134.45378151262</v>
      </c>
      <c r="AQ15" s="62">
        <f t="shared" si="9"/>
        <v>0</v>
      </c>
      <c r="AR15" s="62">
        <f t="shared" si="10"/>
        <v>3136.001193835109</v>
      </c>
      <c r="AS15" s="62">
        <f t="shared" si="11"/>
        <v>-3136.001193835109</v>
      </c>
      <c r="AT15" s="64">
        <f t="shared" si="12"/>
        <v>1</v>
      </c>
      <c r="AU15" s="63"/>
      <c r="AV15" s="63"/>
      <c r="AW15" s="63"/>
      <c r="AX15" s="63"/>
      <c r="AY15" s="63"/>
      <c r="AZ15" s="63"/>
      <c r="BA15" s="61"/>
      <c r="BB15" s="61"/>
      <c r="BC15" s="61"/>
      <c r="BD15" s="61"/>
      <c r="BE15" s="61"/>
      <c r="BF15" s="61"/>
    </row>
    <row r="16" spans="1:58" ht="15.6" x14ac:dyDescent="0.3">
      <c r="A16" s="42" t="s">
        <v>45</v>
      </c>
      <c r="B16" s="42" t="s">
        <v>47</v>
      </c>
      <c r="C16" s="42">
        <v>20</v>
      </c>
      <c r="D16" s="42" t="s">
        <v>48</v>
      </c>
      <c r="E16" s="67">
        <v>43088</v>
      </c>
      <c r="F16" s="67"/>
      <c r="G16" s="67">
        <v>43115</v>
      </c>
      <c r="H16" s="42" t="s">
        <v>24</v>
      </c>
      <c r="I16" s="42" t="s">
        <v>27</v>
      </c>
      <c r="J16" s="42" t="s">
        <v>23</v>
      </c>
      <c r="K16" s="89">
        <v>-253271.42254115699</v>
      </c>
      <c r="L16" s="42" t="s">
        <v>22</v>
      </c>
      <c r="M16" s="42" t="s">
        <v>27</v>
      </c>
      <c r="N16" s="42" t="s">
        <v>25</v>
      </c>
      <c r="O16" s="90">
        <v>300000</v>
      </c>
      <c r="P16" s="42"/>
      <c r="Q16" s="42" t="s">
        <v>26</v>
      </c>
      <c r="R16" s="91">
        <v>1.1845000000000001</v>
      </c>
      <c r="S16" s="151"/>
      <c r="T16" s="90"/>
      <c r="U16" s="90">
        <v>0</v>
      </c>
      <c r="V16" s="42"/>
      <c r="W16" s="91">
        <v>1.2004600000000001</v>
      </c>
      <c r="X16" s="91">
        <v>1.2012067830696036</v>
      </c>
      <c r="Y16" s="89">
        <v>-3521.9614205948706</v>
      </c>
      <c r="Z16" s="89">
        <v>-3521.9614205948706</v>
      </c>
      <c r="AA16" s="89">
        <v>-3521.9614205948706</v>
      </c>
      <c r="AB16" s="90">
        <v>0</v>
      </c>
      <c r="AC16" s="41"/>
      <c r="AD16" s="42" t="s">
        <v>73</v>
      </c>
      <c r="AF16" s="62">
        <f t="shared" si="0"/>
        <v>249748.83944075811</v>
      </c>
      <c r="AG16" s="62">
        <f t="shared" si="1"/>
        <v>-3522.5831003984786</v>
      </c>
      <c r="AH16" s="6"/>
      <c r="AI16" s="62">
        <f t="shared" si="2"/>
        <v>192114.49187750623</v>
      </c>
      <c r="AJ16" s="62">
        <f t="shared" si="3"/>
        <v>-61156.930663650361</v>
      </c>
      <c r="AK16" s="62">
        <f t="shared" si="4"/>
        <v>-57634.347563251882</v>
      </c>
      <c r="AL16" s="62">
        <f t="shared" si="5"/>
        <v>-57634.347563251882</v>
      </c>
      <c r="AM16" s="64">
        <f t="shared" si="6"/>
        <v>1</v>
      </c>
      <c r="AN16" s="6"/>
      <c r="AO16" s="57">
        <f t="shared" si="7"/>
        <v>1.1845000000000001</v>
      </c>
      <c r="AP16" s="62">
        <f t="shared" si="8"/>
        <v>253271.42254115659</v>
      </c>
      <c r="AQ16" s="62">
        <f t="shared" si="9"/>
        <v>0</v>
      </c>
      <c r="AR16" s="62">
        <f t="shared" si="10"/>
        <v>3522.5831003984786</v>
      </c>
      <c r="AS16" s="62">
        <f t="shared" si="11"/>
        <v>-3522.5831003984786</v>
      </c>
      <c r="AT16" s="64">
        <f t="shared" si="12"/>
        <v>1</v>
      </c>
    </row>
    <row r="17" spans="1:46" ht="15.6" x14ac:dyDescent="0.3">
      <c r="A17" s="42" t="s">
        <v>45</v>
      </c>
      <c r="B17" s="42" t="s">
        <v>49</v>
      </c>
      <c r="C17" s="42">
        <v>4</v>
      </c>
      <c r="D17" s="42" t="s">
        <v>21</v>
      </c>
      <c r="E17" s="67">
        <v>43018</v>
      </c>
      <c r="F17" s="67"/>
      <c r="G17" s="67">
        <v>43122</v>
      </c>
      <c r="H17" s="42" t="s">
        <v>24</v>
      </c>
      <c r="I17" s="42" t="s">
        <v>27</v>
      </c>
      <c r="J17" s="42" t="s">
        <v>23</v>
      </c>
      <c r="K17" s="89">
        <v>-252780.58645096101</v>
      </c>
      <c r="L17" s="42" t="s">
        <v>22</v>
      </c>
      <c r="M17" s="42" t="s">
        <v>27</v>
      </c>
      <c r="N17" s="42" t="s">
        <v>25</v>
      </c>
      <c r="O17" s="90">
        <v>300000</v>
      </c>
      <c r="P17" s="42"/>
      <c r="Q17" s="42" t="s">
        <v>26</v>
      </c>
      <c r="R17" s="91">
        <v>1.1868000000000001</v>
      </c>
      <c r="S17" s="151"/>
      <c r="T17" s="90"/>
      <c r="U17" s="90">
        <v>0</v>
      </c>
      <c r="V17" s="42"/>
      <c r="W17" s="91">
        <v>1.2004600000000001</v>
      </c>
      <c r="X17" s="91">
        <v>1.201667751284816</v>
      </c>
      <c r="Y17" s="89">
        <v>-3127.1722417327087</v>
      </c>
      <c r="Z17" s="89">
        <v>-3127.1722417327087</v>
      </c>
      <c r="AA17" s="89">
        <v>-3127.1722417327082</v>
      </c>
      <c r="AB17" s="89">
        <v>0</v>
      </c>
      <c r="AC17" s="41"/>
      <c r="AD17" s="42" t="s">
        <v>73</v>
      </c>
      <c r="AF17" s="62">
        <f t="shared" si="0"/>
        <v>249653.03402645348</v>
      </c>
      <c r="AG17" s="62">
        <f t="shared" si="1"/>
        <v>-3127.5524245070701</v>
      </c>
      <c r="AH17" s="6"/>
      <c r="AI17" s="62">
        <f t="shared" si="2"/>
        <v>192040.79540496421</v>
      </c>
      <c r="AJ17" s="62">
        <f t="shared" si="3"/>
        <v>-60739.791045996331</v>
      </c>
      <c r="AK17" s="62">
        <f t="shared" si="4"/>
        <v>-57612.238621489261</v>
      </c>
      <c r="AL17" s="62">
        <f t="shared" si="5"/>
        <v>-57612.238621489261</v>
      </c>
      <c r="AM17" s="64">
        <f t="shared" si="6"/>
        <v>1</v>
      </c>
      <c r="AN17" s="6"/>
      <c r="AO17" s="57">
        <f t="shared" si="7"/>
        <v>1.1868000000000001</v>
      </c>
      <c r="AP17" s="62">
        <f t="shared" si="8"/>
        <v>252780.58645096055</v>
      </c>
      <c r="AQ17" s="62">
        <f t="shared" si="9"/>
        <v>0</v>
      </c>
      <c r="AR17" s="62">
        <f t="shared" si="10"/>
        <v>3127.5524245070701</v>
      </c>
      <c r="AS17" s="62">
        <f t="shared" si="11"/>
        <v>-3127.5524245070701</v>
      </c>
      <c r="AT17" s="64">
        <f t="shared" si="12"/>
        <v>1</v>
      </c>
    </row>
    <row r="18" spans="1:46" ht="15.6" x14ac:dyDescent="0.3">
      <c r="A18" s="42" t="s">
        <v>45</v>
      </c>
      <c r="B18" s="42" t="s">
        <v>50</v>
      </c>
      <c r="C18" s="42">
        <v>5</v>
      </c>
      <c r="D18" s="42" t="s">
        <v>21</v>
      </c>
      <c r="E18" s="67">
        <v>43056</v>
      </c>
      <c r="F18" s="67"/>
      <c r="G18" s="67">
        <v>43122</v>
      </c>
      <c r="H18" s="42" t="s">
        <v>24</v>
      </c>
      <c r="I18" s="42" t="s">
        <v>27</v>
      </c>
      <c r="J18" s="42" t="s">
        <v>23</v>
      </c>
      <c r="K18" s="89">
        <v>-843668.26963637897</v>
      </c>
      <c r="L18" s="42" t="s">
        <v>22</v>
      </c>
      <c r="M18" s="42" t="s">
        <v>27</v>
      </c>
      <c r="N18" s="42" t="s">
        <v>25</v>
      </c>
      <c r="O18" s="90">
        <v>1000000</v>
      </c>
      <c r="P18" s="42"/>
      <c r="Q18" s="42" t="s">
        <v>26</v>
      </c>
      <c r="R18" s="91">
        <v>1.1853</v>
      </c>
      <c r="S18" s="151"/>
      <c r="T18" s="90"/>
      <c r="U18" s="90">
        <v>0</v>
      </c>
      <c r="V18" s="42"/>
      <c r="W18" s="91">
        <v>1.2004600000000001</v>
      </c>
      <c r="X18" s="91">
        <v>1.201667751284816</v>
      </c>
      <c r="Y18" s="89">
        <v>-11490.092651910718</v>
      </c>
      <c r="Z18" s="89">
        <v>-11490.092651910718</v>
      </c>
      <c r="AA18" s="89">
        <v>-11490.092651910718</v>
      </c>
      <c r="AB18" s="90">
        <v>0</v>
      </c>
      <c r="AC18" s="41"/>
      <c r="AD18" s="42" t="s">
        <v>73</v>
      </c>
      <c r="AF18" s="62">
        <f t="shared" si="0"/>
        <v>832176.78008817823</v>
      </c>
      <c r="AG18" s="62">
        <f t="shared" si="1"/>
        <v>-11491.489548200741</v>
      </c>
      <c r="AH18" s="6"/>
      <c r="AI18" s="62">
        <f t="shared" si="2"/>
        <v>640135.98468321399</v>
      </c>
      <c r="AJ18" s="62">
        <f t="shared" si="3"/>
        <v>-203532.28495316498</v>
      </c>
      <c r="AK18" s="62">
        <f t="shared" si="4"/>
        <v>-192040.79540496424</v>
      </c>
      <c r="AL18" s="62">
        <f t="shared" si="5"/>
        <v>-192040.79540496424</v>
      </c>
      <c r="AM18" s="64">
        <f t="shared" si="6"/>
        <v>1</v>
      </c>
      <c r="AN18" s="6"/>
      <c r="AO18" s="57">
        <f t="shared" si="7"/>
        <v>1.1853</v>
      </c>
      <c r="AP18" s="62">
        <f t="shared" si="8"/>
        <v>843668.26963637897</v>
      </c>
      <c r="AQ18" s="62">
        <f t="shared" si="9"/>
        <v>0</v>
      </c>
      <c r="AR18" s="62">
        <f t="shared" si="10"/>
        <v>11491.489548200741</v>
      </c>
      <c r="AS18" s="62">
        <f t="shared" si="11"/>
        <v>-11491.489548200741</v>
      </c>
      <c r="AT18" s="64">
        <f t="shared" si="12"/>
        <v>1</v>
      </c>
    </row>
    <row r="19" spans="1:46" ht="15.6" x14ac:dyDescent="0.3">
      <c r="A19" s="42" t="s">
        <v>45</v>
      </c>
      <c r="B19" s="42" t="s">
        <v>51</v>
      </c>
      <c r="C19" s="42">
        <v>6</v>
      </c>
      <c r="D19" s="42" t="s">
        <v>21</v>
      </c>
      <c r="E19" s="67">
        <v>43061</v>
      </c>
      <c r="F19" s="67"/>
      <c r="G19" s="67">
        <v>43122</v>
      </c>
      <c r="H19" s="42" t="s">
        <v>24</v>
      </c>
      <c r="I19" s="42" t="s">
        <v>27</v>
      </c>
      <c r="J19" s="42" t="s">
        <v>23</v>
      </c>
      <c r="K19" s="89">
        <v>-842672.95862475794</v>
      </c>
      <c r="L19" s="42" t="s">
        <v>22</v>
      </c>
      <c r="M19" s="42" t="s">
        <v>27</v>
      </c>
      <c r="N19" s="42" t="s">
        <v>25</v>
      </c>
      <c r="O19" s="90">
        <v>1000000</v>
      </c>
      <c r="P19" s="42"/>
      <c r="Q19" s="42" t="s">
        <v>26</v>
      </c>
      <c r="R19" s="91">
        <v>1.1867000000000001</v>
      </c>
      <c r="S19" s="151"/>
      <c r="T19" s="90"/>
      <c r="U19" s="90">
        <v>0</v>
      </c>
      <c r="V19" s="42"/>
      <c r="W19" s="91">
        <v>1.2004600000000001</v>
      </c>
      <c r="X19" s="91">
        <v>1.201667751284816</v>
      </c>
      <c r="Y19" s="89">
        <v>-10494.902629500921</v>
      </c>
      <c r="Z19" s="89">
        <v>-10494.902629500921</v>
      </c>
      <c r="AA19" s="89">
        <v>-10494.902629500921</v>
      </c>
      <c r="AB19" s="90">
        <v>0</v>
      </c>
      <c r="AC19" s="41"/>
      <c r="AD19" s="42" t="s">
        <v>73</v>
      </c>
      <c r="AF19" s="62">
        <f t="shared" si="0"/>
        <v>832176.78008817823</v>
      </c>
      <c r="AG19" s="62">
        <f t="shared" si="1"/>
        <v>-10496.178536579479</v>
      </c>
      <c r="AH19" s="6"/>
      <c r="AI19" s="62">
        <f t="shared" si="2"/>
        <v>640135.98468321399</v>
      </c>
      <c r="AJ19" s="62">
        <f t="shared" si="3"/>
        <v>-202536.97394154372</v>
      </c>
      <c r="AK19" s="62">
        <f t="shared" si="4"/>
        <v>-192040.79540496424</v>
      </c>
      <c r="AL19" s="62">
        <f t="shared" si="5"/>
        <v>-192040.79540496424</v>
      </c>
      <c r="AM19" s="64">
        <f t="shared" si="6"/>
        <v>1</v>
      </c>
      <c r="AN19" s="6"/>
      <c r="AO19" s="57">
        <f t="shared" si="7"/>
        <v>1.1867000000000001</v>
      </c>
      <c r="AP19" s="62">
        <f t="shared" si="8"/>
        <v>842672.95862475771</v>
      </c>
      <c r="AQ19" s="62">
        <f t="shared" si="9"/>
        <v>0</v>
      </c>
      <c r="AR19" s="62">
        <f t="shared" si="10"/>
        <v>10496.178536579479</v>
      </c>
      <c r="AS19" s="62">
        <f t="shared" si="11"/>
        <v>-10496.178536579479</v>
      </c>
      <c r="AT19" s="64">
        <f t="shared" si="12"/>
        <v>1</v>
      </c>
    </row>
    <row r="20" spans="1:46" ht="15.6" x14ac:dyDescent="0.3">
      <c r="A20" s="42" t="s">
        <v>45</v>
      </c>
      <c r="B20" s="42" t="s">
        <v>52</v>
      </c>
      <c r="C20" s="42">
        <v>22</v>
      </c>
      <c r="D20" s="42" t="s">
        <v>48</v>
      </c>
      <c r="E20" s="67">
        <v>43063</v>
      </c>
      <c r="F20" s="67"/>
      <c r="G20" s="67">
        <v>43122</v>
      </c>
      <c r="H20" s="42" t="s">
        <v>24</v>
      </c>
      <c r="I20" s="42" t="s">
        <v>27</v>
      </c>
      <c r="J20" s="42" t="s">
        <v>23</v>
      </c>
      <c r="K20" s="89">
        <v>-422083.40368056699</v>
      </c>
      <c r="L20" s="42" t="s">
        <v>22</v>
      </c>
      <c r="M20" s="42" t="s">
        <v>27</v>
      </c>
      <c r="N20" s="42" t="s">
        <v>25</v>
      </c>
      <c r="O20" s="90">
        <v>500000</v>
      </c>
      <c r="P20" s="42"/>
      <c r="Q20" s="42" t="s">
        <v>26</v>
      </c>
      <c r="R20" s="91">
        <v>1.1846000000000001</v>
      </c>
      <c r="S20" s="151"/>
      <c r="T20" s="90"/>
      <c r="U20" s="90">
        <v>0</v>
      </c>
      <c r="V20" s="42"/>
      <c r="W20" s="91">
        <v>1.2004600000000001</v>
      </c>
      <c r="X20" s="91">
        <v>1.201667751284816</v>
      </c>
      <c r="Y20" s="89">
        <v>-5994.2848874093052</v>
      </c>
      <c r="Z20" s="89">
        <v>-5994.2848874093052</v>
      </c>
      <c r="AA20" s="89">
        <v>-5994.2848874093042</v>
      </c>
      <c r="AB20" s="89">
        <v>0</v>
      </c>
      <c r="AC20" s="41"/>
      <c r="AD20" s="42" t="s">
        <v>73</v>
      </c>
      <c r="AF20" s="62">
        <f t="shared" si="0"/>
        <v>416088.39004408912</v>
      </c>
      <c r="AG20" s="62">
        <f t="shared" si="1"/>
        <v>-5995.0136364781065</v>
      </c>
      <c r="AH20" s="6"/>
      <c r="AI20" s="62">
        <f t="shared" si="2"/>
        <v>320067.99234160699</v>
      </c>
      <c r="AJ20" s="62">
        <f t="shared" si="3"/>
        <v>-102015.41133896023</v>
      </c>
      <c r="AK20" s="62">
        <f t="shared" si="4"/>
        <v>-96020.397702482122</v>
      </c>
      <c r="AL20" s="62">
        <f t="shared" si="5"/>
        <v>-96020.397702482122</v>
      </c>
      <c r="AM20" s="64">
        <f t="shared" si="6"/>
        <v>1</v>
      </c>
      <c r="AN20" s="6"/>
      <c r="AO20" s="57">
        <f t="shared" si="7"/>
        <v>1.1846000000000001</v>
      </c>
      <c r="AP20" s="62">
        <f t="shared" si="8"/>
        <v>422083.40368056722</v>
      </c>
      <c r="AQ20" s="62">
        <f t="shared" si="9"/>
        <v>0</v>
      </c>
      <c r="AR20" s="62">
        <f t="shared" si="10"/>
        <v>5995.0136364781065</v>
      </c>
      <c r="AS20" s="62">
        <f t="shared" si="11"/>
        <v>-5995.0136364781065</v>
      </c>
      <c r="AT20" s="64">
        <f t="shared" si="12"/>
        <v>1</v>
      </c>
    </row>
    <row r="21" spans="1:46" ht="15.6" x14ac:dyDescent="0.3">
      <c r="A21" s="42" t="s">
        <v>45</v>
      </c>
      <c r="B21" s="42" t="s">
        <v>53</v>
      </c>
      <c r="C21" s="42">
        <v>7</v>
      </c>
      <c r="D21" s="42" t="s">
        <v>21</v>
      </c>
      <c r="E21" s="67">
        <v>43019</v>
      </c>
      <c r="F21" s="67"/>
      <c r="G21" s="67">
        <v>43129</v>
      </c>
      <c r="H21" s="42" t="s">
        <v>24</v>
      </c>
      <c r="I21" s="42" t="s">
        <v>27</v>
      </c>
      <c r="J21" s="42" t="s">
        <v>23</v>
      </c>
      <c r="K21" s="89">
        <v>-251614.52654533301</v>
      </c>
      <c r="L21" s="42" t="s">
        <v>22</v>
      </c>
      <c r="M21" s="42" t="s">
        <v>27</v>
      </c>
      <c r="N21" s="42" t="s">
        <v>25</v>
      </c>
      <c r="O21" s="90">
        <v>300000</v>
      </c>
      <c r="P21" s="42"/>
      <c r="Q21" s="42" t="s">
        <v>26</v>
      </c>
      <c r="R21" s="91">
        <v>1.1922999999999999</v>
      </c>
      <c r="S21" s="151"/>
      <c r="T21" s="90"/>
      <c r="U21" s="90">
        <v>0</v>
      </c>
      <c r="V21" s="42"/>
      <c r="W21" s="91">
        <v>1.2004600000000001</v>
      </c>
      <c r="X21" s="91">
        <v>1.202165475088294</v>
      </c>
      <c r="Y21" s="89">
        <v>-2064.7797854454475</v>
      </c>
      <c r="Z21" s="89">
        <v>-2064.7797854454475</v>
      </c>
      <c r="AA21" s="89">
        <v>-2064.7797854454475</v>
      </c>
      <c r="AB21" s="90">
        <v>0</v>
      </c>
      <c r="AC21" s="41"/>
      <c r="AD21" s="42" t="s">
        <v>73</v>
      </c>
      <c r="AF21" s="62">
        <f t="shared" si="0"/>
        <v>249549.67200165708</v>
      </c>
      <c r="AG21" s="62">
        <f t="shared" si="1"/>
        <v>-2064.8545436754939</v>
      </c>
      <c r="AH21" s="6"/>
      <c r="AI21" s="62">
        <f t="shared" si="2"/>
        <v>191961.28615512082</v>
      </c>
      <c r="AJ21" s="62">
        <f t="shared" si="3"/>
        <v>-59653.240390211751</v>
      </c>
      <c r="AK21" s="62">
        <f t="shared" si="4"/>
        <v>-57588.385846536257</v>
      </c>
      <c r="AL21" s="62">
        <f t="shared" si="5"/>
        <v>-57588.385846536257</v>
      </c>
      <c r="AM21" s="64">
        <f t="shared" si="6"/>
        <v>1</v>
      </c>
      <c r="AN21" s="6"/>
      <c r="AO21" s="57">
        <f t="shared" si="7"/>
        <v>1.1922999999999999</v>
      </c>
      <c r="AP21" s="62">
        <f t="shared" si="8"/>
        <v>251614.52654533257</v>
      </c>
      <c r="AQ21" s="62">
        <f t="shared" si="9"/>
        <v>0</v>
      </c>
      <c r="AR21" s="62">
        <f t="shared" si="10"/>
        <v>2064.8545436754939</v>
      </c>
      <c r="AS21" s="62">
        <f t="shared" si="11"/>
        <v>-2064.8545436754939</v>
      </c>
      <c r="AT21" s="64">
        <f t="shared" si="12"/>
        <v>1</v>
      </c>
    </row>
    <row r="22" spans="1:46" ht="15.6" x14ac:dyDescent="0.3">
      <c r="A22" s="42" t="s">
        <v>45</v>
      </c>
      <c r="B22" s="42" t="s">
        <v>54</v>
      </c>
      <c r="C22" s="42">
        <v>23</v>
      </c>
      <c r="D22" s="42" t="s">
        <v>48</v>
      </c>
      <c r="E22" s="67">
        <v>43088</v>
      </c>
      <c r="F22" s="67"/>
      <c r="G22" s="67">
        <v>43129</v>
      </c>
      <c r="H22" s="42" t="s">
        <v>24</v>
      </c>
      <c r="I22" s="42" t="s">
        <v>27</v>
      </c>
      <c r="J22" s="42" t="s">
        <v>23</v>
      </c>
      <c r="K22" s="89">
        <v>-337467.307854552</v>
      </c>
      <c r="L22" s="42" t="s">
        <v>22</v>
      </c>
      <c r="M22" s="42" t="s">
        <v>27</v>
      </c>
      <c r="N22" s="42" t="s">
        <v>25</v>
      </c>
      <c r="O22" s="90">
        <v>400000</v>
      </c>
      <c r="P22" s="42"/>
      <c r="Q22" s="42" t="s">
        <v>26</v>
      </c>
      <c r="R22" s="91">
        <v>1.1853</v>
      </c>
      <c r="S22" s="151"/>
      <c r="T22" s="90"/>
      <c r="U22" s="90">
        <v>0</v>
      </c>
      <c r="V22" s="42"/>
      <c r="W22" s="91">
        <v>1.2004600000000001</v>
      </c>
      <c r="X22" s="91">
        <v>1.202165475088294</v>
      </c>
      <c r="Y22" s="89">
        <v>-4734.2404425683144</v>
      </c>
      <c r="Z22" s="89">
        <v>-4734.2404425683144</v>
      </c>
      <c r="AA22" s="89">
        <v>-4734.2404425683144</v>
      </c>
      <c r="AB22" s="90">
        <v>0</v>
      </c>
      <c r="AC22" s="41"/>
      <c r="AD22" s="42" t="s">
        <v>73</v>
      </c>
      <c r="AF22" s="62">
        <f t="shared" si="0"/>
        <v>332732.8960022094</v>
      </c>
      <c r="AG22" s="62">
        <f t="shared" si="1"/>
        <v>-4734.411852342193</v>
      </c>
      <c r="AH22" s="6"/>
      <c r="AI22" s="62">
        <f t="shared" si="2"/>
        <v>255948.38154016109</v>
      </c>
      <c r="AJ22" s="62">
        <f t="shared" si="3"/>
        <v>-81518.926314390497</v>
      </c>
      <c r="AK22" s="62">
        <f t="shared" si="4"/>
        <v>-76784.514462048304</v>
      </c>
      <c r="AL22" s="62">
        <f t="shared" si="5"/>
        <v>-76784.514462048304</v>
      </c>
      <c r="AM22" s="64">
        <f t="shared" si="6"/>
        <v>1</v>
      </c>
      <c r="AN22" s="6"/>
      <c r="AO22" s="57">
        <f t="shared" si="7"/>
        <v>1.1853</v>
      </c>
      <c r="AP22" s="62">
        <f t="shared" si="8"/>
        <v>337467.30785455159</v>
      </c>
      <c r="AQ22" s="62">
        <f t="shared" si="9"/>
        <v>0</v>
      </c>
      <c r="AR22" s="62">
        <f t="shared" si="10"/>
        <v>4734.411852342193</v>
      </c>
      <c r="AS22" s="62">
        <f t="shared" si="11"/>
        <v>-4734.411852342193</v>
      </c>
      <c r="AT22" s="64">
        <f t="shared" si="12"/>
        <v>1</v>
      </c>
    </row>
    <row r="23" spans="1:46" ht="15.6" x14ac:dyDescent="0.3">
      <c r="A23" s="42" t="s">
        <v>45</v>
      </c>
      <c r="B23" s="42" t="s">
        <v>55</v>
      </c>
      <c r="C23" s="42">
        <v>8</v>
      </c>
      <c r="D23" s="42" t="s">
        <v>21</v>
      </c>
      <c r="E23" s="67">
        <v>43018</v>
      </c>
      <c r="F23" s="67"/>
      <c r="G23" s="67">
        <v>43136</v>
      </c>
      <c r="H23" s="42" t="s">
        <v>24</v>
      </c>
      <c r="I23" s="42" t="s">
        <v>27</v>
      </c>
      <c r="J23" s="42" t="s">
        <v>23</v>
      </c>
      <c r="K23" s="89">
        <v>-84189.257450749297</v>
      </c>
      <c r="L23" s="42" t="s">
        <v>22</v>
      </c>
      <c r="M23" s="42" t="s">
        <v>27</v>
      </c>
      <c r="N23" s="42" t="s">
        <v>25</v>
      </c>
      <c r="O23" s="90">
        <v>100000</v>
      </c>
      <c r="P23" s="42"/>
      <c r="Q23" s="42" t="s">
        <v>26</v>
      </c>
      <c r="R23" s="91">
        <v>1.1878</v>
      </c>
      <c r="S23" s="151"/>
      <c r="T23" s="90"/>
      <c r="U23" s="90">
        <v>0</v>
      </c>
      <c r="V23" s="42"/>
      <c r="W23" s="91">
        <v>1.2004600000000001</v>
      </c>
      <c r="X23" s="91">
        <v>1.2027000000000001</v>
      </c>
      <c r="Y23" s="89">
        <v>-1043.0861980353804</v>
      </c>
      <c r="Z23" s="89">
        <v>-1043.0861980353804</v>
      </c>
      <c r="AA23" s="89">
        <v>-1043.0861980353802</v>
      </c>
      <c r="AB23" s="89">
        <v>0</v>
      </c>
      <c r="AC23" s="41"/>
      <c r="AD23" s="42" t="s">
        <v>73</v>
      </c>
      <c r="AF23" s="62">
        <f t="shared" si="0"/>
        <v>83146.254261245529</v>
      </c>
      <c r="AG23" s="62">
        <f t="shared" si="1"/>
        <v>-1043.0031895037537</v>
      </c>
      <c r="AH23" s="6"/>
      <c r="AI23" s="62">
        <f t="shared" si="2"/>
        <v>63958.657124035017</v>
      </c>
      <c r="AJ23" s="62">
        <f t="shared" si="3"/>
        <v>-20230.600326714266</v>
      </c>
      <c r="AK23" s="62">
        <f t="shared" si="4"/>
        <v>-19187.597137210512</v>
      </c>
      <c r="AL23" s="62">
        <f t="shared" si="5"/>
        <v>-19187.597137210512</v>
      </c>
      <c r="AM23" s="64">
        <f t="shared" si="6"/>
        <v>1</v>
      </c>
      <c r="AN23" s="6"/>
      <c r="AO23" s="57">
        <f t="shared" si="7"/>
        <v>1.1878</v>
      </c>
      <c r="AP23" s="62">
        <f t="shared" si="8"/>
        <v>84189.257450749283</v>
      </c>
      <c r="AQ23" s="62">
        <f t="shared" si="9"/>
        <v>0</v>
      </c>
      <c r="AR23" s="62">
        <f t="shared" si="10"/>
        <v>1043.0031895037537</v>
      </c>
      <c r="AS23" s="62">
        <f t="shared" si="11"/>
        <v>-1043.0031895037537</v>
      </c>
      <c r="AT23" s="64">
        <f t="shared" si="12"/>
        <v>1</v>
      </c>
    </row>
    <row r="24" spans="1:46" ht="15.6" x14ac:dyDescent="0.3">
      <c r="A24" s="42" t="s">
        <v>45</v>
      </c>
      <c r="B24" s="42" t="s">
        <v>56</v>
      </c>
      <c r="C24" s="42">
        <v>25</v>
      </c>
      <c r="D24" s="42" t="s">
        <v>48</v>
      </c>
      <c r="E24" s="67">
        <v>43063</v>
      </c>
      <c r="F24" s="67"/>
      <c r="G24" s="67">
        <v>43136</v>
      </c>
      <c r="H24" s="42" t="s">
        <v>24</v>
      </c>
      <c r="I24" s="42" t="s">
        <v>27</v>
      </c>
      <c r="J24" s="42" t="s">
        <v>23</v>
      </c>
      <c r="K24" s="89">
        <v>-292348.81389909802</v>
      </c>
      <c r="L24" s="42" t="s">
        <v>22</v>
      </c>
      <c r="M24" s="42" t="s">
        <v>27</v>
      </c>
      <c r="N24" s="42" t="s">
        <v>25</v>
      </c>
      <c r="O24" s="90">
        <v>350000</v>
      </c>
      <c r="P24" s="42"/>
      <c r="Q24" s="42" t="s">
        <v>26</v>
      </c>
      <c r="R24" s="91">
        <v>1.1972</v>
      </c>
      <c r="S24" s="151"/>
      <c r="T24" s="90"/>
      <c r="U24" s="90">
        <v>0</v>
      </c>
      <c r="V24" s="42"/>
      <c r="W24" s="91">
        <v>1.2004600000000001</v>
      </c>
      <c r="X24" s="91">
        <v>1.2027000000000001</v>
      </c>
      <c r="Y24" s="89">
        <v>-1337.0303852730308</v>
      </c>
      <c r="Z24" s="89">
        <v>-1337.0303852730308</v>
      </c>
      <c r="AA24" s="89">
        <v>-1337.0303852730308</v>
      </c>
      <c r="AB24" s="90">
        <v>0</v>
      </c>
      <c r="AC24" s="41"/>
      <c r="AD24" s="42" t="s">
        <v>73</v>
      </c>
      <c r="AF24" s="62">
        <f t="shared" si="0"/>
        <v>291011.88991435932</v>
      </c>
      <c r="AG24" s="62">
        <f t="shared" si="1"/>
        <v>-1336.9239847385907</v>
      </c>
      <c r="AH24" s="6"/>
      <c r="AI24" s="62">
        <f t="shared" si="2"/>
        <v>223855.29993412257</v>
      </c>
      <c r="AJ24" s="62">
        <f t="shared" si="3"/>
        <v>-68493.51396497534</v>
      </c>
      <c r="AK24" s="62">
        <f t="shared" si="4"/>
        <v>-67156.589980236749</v>
      </c>
      <c r="AL24" s="62">
        <f t="shared" si="5"/>
        <v>-67156.589980236749</v>
      </c>
      <c r="AM24" s="64">
        <f t="shared" si="6"/>
        <v>1</v>
      </c>
      <c r="AN24" s="6"/>
      <c r="AO24" s="57">
        <f t="shared" si="7"/>
        <v>1.1972</v>
      </c>
      <c r="AP24" s="62">
        <f t="shared" si="8"/>
        <v>292348.81389909791</v>
      </c>
      <c r="AQ24" s="62">
        <f t="shared" si="9"/>
        <v>0</v>
      </c>
      <c r="AR24" s="62">
        <f t="shared" si="10"/>
        <v>1336.9239847385907</v>
      </c>
      <c r="AS24" s="62">
        <f t="shared" si="11"/>
        <v>-1336.9239847385907</v>
      </c>
      <c r="AT24" s="64">
        <f t="shared" si="12"/>
        <v>1</v>
      </c>
    </row>
    <row r="25" spans="1:46" ht="15.6" x14ac:dyDescent="0.3">
      <c r="A25" s="42" t="s">
        <v>45</v>
      </c>
      <c r="B25" s="42" t="s">
        <v>57</v>
      </c>
      <c r="C25" s="42">
        <v>26</v>
      </c>
      <c r="D25" s="42" t="s">
        <v>48</v>
      </c>
      <c r="E25" s="67">
        <v>43088</v>
      </c>
      <c r="F25" s="67"/>
      <c r="G25" s="67">
        <v>43136</v>
      </c>
      <c r="H25" s="42" t="s">
        <v>24</v>
      </c>
      <c r="I25" s="42" t="s">
        <v>27</v>
      </c>
      <c r="J25" s="42" t="s">
        <v>23</v>
      </c>
      <c r="K25" s="89">
        <v>-168648.28400371</v>
      </c>
      <c r="L25" s="42" t="s">
        <v>22</v>
      </c>
      <c r="M25" s="42" t="s">
        <v>27</v>
      </c>
      <c r="N25" s="42" t="s">
        <v>25</v>
      </c>
      <c r="O25" s="90">
        <v>200000</v>
      </c>
      <c r="P25" s="42"/>
      <c r="Q25" s="42" t="s">
        <v>26</v>
      </c>
      <c r="R25" s="91">
        <v>1.1859</v>
      </c>
      <c r="S25" s="151"/>
      <c r="T25" s="90"/>
      <c r="U25" s="90">
        <v>0</v>
      </c>
      <c r="V25" s="42"/>
      <c r="W25" s="91">
        <v>1.2004600000000001</v>
      </c>
      <c r="X25" s="91">
        <v>1.2027000000000001</v>
      </c>
      <c r="Y25" s="89">
        <v>-2355.9629681468623</v>
      </c>
      <c r="Z25" s="89">
        <v>-2355.9629681468623</v>
      </c>
      <c r="AA25" s="89">
        <v>-2355.9629681468623</v>
      </c>
      <c r="AB25" s="90">
        <v>0</v>
      </c>
      <c r="AC25" s="41"/>
      <c r="AD25" s="42" t="s">
        <v>73</v>
      </c>
      <c r="AF25" s="62">
        <f t="shared" si="0"/>
        <v>166292.50852249106</v>
      </c>
      <c r="AG25" s="62">
        <f t="shared" si="1"/>
        <v>-2355.7754812191997</v>
      </c>
      <c r="AH25" s="6"/>
      <c r="AI25" s="62">
        <f t="shared" si="2"/>
        <v>127917.31424807003</v>
      </c>
      <c r="AJ25" s="62">
        <f t="shared" si="3"/>
        <v>-40730.969755640224</v>
      </c>
      <c r="AK25" s="62">
        <f t="shared" si="4"/>
        <v>-38375.194274421025</v>
      </c>
      <c r="AL25" s="62">
        <f t="shared" si="5"/>
        <v>-38375.194274421025</v>
      </c>
      <c r="AM25" s="64">
        <f t="shared" si="6"/>
        <v>1</v>
      </c>
      <c r="AN25" s="6"/>
      <c r="AO25" s="57">
        <f t="shared" si="7"/>
        <v>1.1859</v>
      </c>
      <c r="AP25" s="62">
        <f t="shared" si="8"/>
        <v>168648.28400371026</v>
      </c>
      <c r="AQ25" s="62">
        <f t="shared" si="9"/>
        <v>0</v>
      </c>
      <c r="AR25" s="62">
        <f t="shared" si="10"/>
        <v>2355.7754812191997</v>
      </c>
      <c r="AS25" s="62">
        <f t="shared" si="11"/>
        <v>-2355.7754812191997</v>
      </c>
      <c r="AT25" s="64">
        <f t="shared" si="12"/>
        <v>1</v>
      </c>
    </row>
    <row r="26" spans="1:46" ht="15.6" x14ac:dyDescent="0.3">
      <c r="A26" s="42" t="s">
        <v>45</v>
      </c>
      <c r="B26" s="42" t="s">
        <v>58</v>
      </c>
      <c r="C26" s="42">
        <v>9</v>
      </c>
      <c r="D26" s="42" t="s">
        <v>21</v>
      </c>
      <c r="E26" s="67">
        <v>43019</v>
      </c>
      <c r="F26" s="67"/>
      <c r="G26" s="67">
        <v>43143</v>
      </c>
      <c r="H26" s="42" t="s">
        <v>24</v>
      </c>
      <c r="I26" s="42" t="s">
        <v>27</v>
      </c>
      <c r="J26" s="42" t="s">
        <v>23</v>
      </c>
      <c r="K26" s="89">
        <v>-83808.246731478401</v>
      </c>
      <c r="L26" s="42" t="s">
        <v>22</v>
      </c>
      <c r="M26" s="42" t="s">
        <v>27</v>
      </c>
      <c r="N26" s="42" t="s">
        <v>25</v>
      </c>
      <c r="O26" s="90">
        <v>100000</v>
      </c>
      <c r="P26" s="42"/>
      <c r="Q26" s="42" t="s">
        <v>26</v>
      </c>
      <c r="R26" s="91">
        <v>1.1932</v>
      </c>
      <c r="S26" s="151"/>
      <c r="T26" s="90"/>
      <c r="U26" s="90">
        <v>0</v>
      </c>
      <c r="V26" s="42"/>
      <c r="W26" s="91">
        <v>1.2004600000000001</v>
      </c>
      <c r="X26" s="91">
        <v>1.2031850544505405</v>
      </c>
      <c r="Y26" s="89">
        <v>-695.61937685191322</v>
      </c>
      <c r="Z26" s="89">
        <v>-695.61937685191322</v>
      </c>
      <c r="AA26" s="89">
        <v>-695.61937685191322</v>
      </c>
      <c r="AB26" s="90">
        <v>0</v>
      </c>
      <c r="AC26" s="41"/>
      <c r="AD26" s="42" t="s">
        <v>73</v>
      </c>
      <c r="AF26" s="62">
        <f t="shared" si="0"/>
        <v>83112.734512536874</v>
      </c>
      <c r="AG26" s="62">
        <f t="shared" si="1"/>
        <v>-695.51221894149785</v>
      </c>
      <c r="AH26" s="6"/>
      <c r="AI26" s="62">
        <f t="shared" si="2"/>
        <v>63932.872701951448</v>
      </c>
      <c r="AJ26" s="62">
        <f t="shared" si="3"/>
        <v>-19875.374029526924</v>
      </c>
      <c r="AK26" s="62">
        <f t="shared" si="4"/>
        <v>-19179.861810585426</v>
      </c>
      <c r="AL26" s="62">
        <f t="shared" si="5"/>
        <v>-19179.861810585426</v>
      </c>
      <c r="AM26" s="64">
        <f t="shared" si="6"/>
        <v>1</v>
      </c>
      <c r="AN26" s="6"/>
      <c r="AO26" s="57">
        <f t="shared" si="7"/>
        <v>1.1932</v>
      </c>
      <c r="AP26" s="62">
        <f t="shared" si="8"/>
        <v>83808.246731478372</v>
      </c>
      <c r="AQ26" s="62">
        <f t="shared" si="9"/>
        <v>0</v>
      </c>
      <c r="AR26" s="62">
        <f t="shared" si="10"/>
        <v>695.51221894149785</v>
      </c>
      <c r="AS26" s="62">
        <f t="shared" si="11"/>
        <v>-695.51221894149785</v>
      </c>
      <c r="AT26" s="64">
        <f t="shared" si="12"/>
        <v>1</v>
      </c>
    </row>
    <row r="27" spans="1:46" ht="15.6" x14ac:dyDescent="0.3">
      <c r="A27" s="42" t="s">
        <v>45</v>
      </c>
      <c r="B27" s="42" t="s">
        <v>59</v>
      </c>
      <c r="C27" s="42">
        <v>27</v>
      </c>
      <c r="D27" s="42" t="s">
        <v>48</v>
      </c>
      <c r="E27" s="67">
        <v>43063</v>
      </c>
      <c r="F27" s="67"/>
      <c r="G27" s="67">
        <v>43143</v>
      </c>
      <c r="H27" s="42" t="s">
        <v>24</v>
      </c>
      <c r="I27" s="42" t="s">
        <v>27</v>
      </c>
      <c r="J27" s="42" t="s">
        <v>23</v>
      </c>
      <c r="K27" s="89">
        <v>-417431.95859075</v>
      </c>
      <c r="L27" s="42" t="s">
        <v>22</v>
      </c>
      <c r="M27" s="42" t="s">
        <v>27</v>
      </c>
      <c r="N27" s="42" t="s">
        <v>25</v>
      </c>
      <c r="O27" s="90">
        <v>500000</v>
      </c>
      <c r="P27" s="42"/>
      <c r="Q27" s="42" t="s">
        <v>26</v>
      </c>
      <c r="R27" s="91">
        <v>1.1978</v>
      </c>
      <c r="S27" s="151"/>
      <c r="T27" s="90"/>
      <c r="U27" s="90">
        <v>0</v>
      </c>
      <c r="V27" s="42"/>
      <c r="W27" s="91">
        <v>1.2004600000000001</v>
      </c>
      <c r="X27" s="91">
        <v>1.2031850544505405</v>
      </c>
      <c r="Y27" s="89">
        <v>-1868.5738758146335</v>
      </c>
      <c r="Z27" s="89">
        <v>-1868.5738758146335</v>
      </c>
      <c r="AA27" s="89">
        <v>-1868.5738758146333</v>
      </c>
      <c r="AB27" s="89">
        <v>0</v>
      </c>
      <c r="AC27" s="41"/>
      <c r="AD27" s="42" t="s">
        <v>73</v>
      </c>
      <c r="AF27" s="62">
        <f t="shared" si="0"/>
        <v>415563.6725626844</v>
      </c>
      <c r="AG27" s="62">
        <f t="shared" si="1"/>
        <v>-1868.2860280653113</v>
      </c>
      <c r="AH27" s="6"/>
      <c r="AI27" s="62">
        <f t="shared" si="2"/>
        <v>319664.36350975721</v>
      </c>
      <c r="AJ27" s="62">
        <f t="shared" si="3"/>
        <v>-97767.595080992498</v>
      </c>
      <c r="AK27" s="62">
        <f t="shared" si="4"/>
        <v>-95899.309052927187</v>
      </c>
      <c r="AL27" s="62">
        <f t="shared" si="5"/>
        <v>-95899.309052927187</v>
      </c>
      <c r="AM27" s="64">
        <f t="shared" si="6"/>
        <v>1</v>
      </c>
      <c r="AN27" s="6"/>
      <c r="AO27" s="57">
        <f t="shared" si="7"/>
        <v>1.1978</v>
      </c>
      <c r="AP27" s="62">
        <f t="shared" si="8"/>
        <v>417431.95859074971</v>
      </c>
      <c r="AQ27" s="62">
        <f t="shared" si="9"/>
        <v>0</v>
      </c>
      <c r="AR27" s="62">
        <f t="shared" si="10"/>
        <v>1868.2860280653113</v>
      </c>
      <c r="AS27" s="62">
        <f t="shared" si="11"/>
        <v>-1868.2860280653113</v>
      </c>
      <c r="AT27" s="64">
        <f t="shared" si="12"/>
        <v>1</v>
      </c>
    </row>
    <row r="28" spans="1:46" ht="15.6" x14ac:dyDescent="0.3">
      <c r="A28" s="42" t="s">
        <v>45</v>
      </c>
      <c r="B28" s="42" t="s">
        <v>60</v>
      </c>
      <c r="C28" s="42">
        <v>10</v>
      </c>
      <c r="D28" s="42" t="s">
        <v>21</v>
      </c>
      <c r="E28" s="67">
        <v>43018</v>
      </c>
      <c r="F28" s="67"/>
      <c r="G28" s="67">
        <v>43151</v>
      </c>
      <c r="H28" s="42" t="s">
        <v>24</v>
      </c>
      <c r="I28" s="42" t="s">
        <v>27</v>
      </c>
      <c r="J28" s="42" t="s">
        <v>23</v>
      </c>
      <c r="K28" s="89">
        <v>-84118.438761776604</v>
      </c>
      <c r="L28" s="42" t="s">
        <v>22</v>
      </c>
      <c r="M28" s="42" t="s">
        <v>27</v>
      </c>
      <c r="N28" s="42" t="s">
        <v>25</v>
      </c>
      <c r="O28" s="90">
        <v>100000</v>
      </c>
      <c r="P28" s="42"/>
      <c r="Q28" s="42" t="s">
        <v>26</v>
      </c>
      <c r="R28" s="91">
        <v>1.1888000000000001</v>
      </c>
      <c r="S28" s="151"/>
      <c r="T28" s="90"/>
      <c r="U28" s="90">
        <v>0</v>
      </c>
      <c r="V28" s="42"/>
      <c r="W28" s="91">
        <v>1.2004600000000001</v>
      </c>
      <c r="X28" s="91">
        <v>1.203751593597898</v>
      </c>
      <c r="Y28" s="89">
        <v>-1045.0811060193025</v>
      </c>
      <c r="Z28" s="89">
        <v>-1045.0811060193025</v>
      </c>
      <c r="AA28" s="89">
        <v>-1045.0811060193025</v>
      </c>
      <c r="AB28" s="90">
        <v>0</v>
      </c>
      <c r="AC28" s="41"/>
      <c r="AD28" s="42" t="s">
        <v>73</v>
      </c>
      <c r="AF28" s="62">
        <f t="shared" si="0"/>
        <v>83073.617955602953</v>
      </c>
      <c r="AG28" s="62">
        <f t="shared" si="1"/>
        <v>-1044.8208061736223</v>
      </c>
      <c r="AH28" s="6"/>
      <c r="AI28" s="62">
        <f t="shared" si="2"/>
        <v>63902.783042771502</v>
      </c>
      <c r="AJ28" s="62">
        <f t="shared" si="3"/>
        <v>-20215.655719005073</v>
      </c>
      <c r="AK28" s="62">
        <f t="shared" si="4"/>
        <v>-19170.834912831451</v>
      </c>
      <c r="AL28" s="62">
        <f t="shared" si="5"/>
        <v>-19170.834912831451</v>
      </c>
      <c r="AM28" s="64">
        <f t="shared" si="6"/>
        <v>1</v>
      </c>
      <c r="AN28" s="6"/>
      <c r="AO28" s="57">
        <f t="shared" si="7"/>
        <v>1.1888000000000001</v>
      </c>
      <c r="AP28" s="62">
        <f t="shared" si="8"/>
        <v>84118.438761776575</v>
      </c>
      <c r="AQ28" s="62">
        <f t="shared" si="9"/>
        <v>0</v>
      </c>
      <c r="AR28" s="62">
        <f t="shared" si="10"/>
        <v>1044.8208061736223</v>
      </c>
      <c r="AS28" s="62">
        <f t="shared" si="11"/>
        <v>-1044.8208061736223</v>
      </c>
      <c r="AT28" s="64">
        <f t="shared" si="12"/>
        <v>1</v>
      </c>
    </row>
    <row r="29" spans="1:46" ht="15.6" x14ac:dyDescent="0.3">
      <c r="A29" s="42" t="s">
        <v>45</v>
      </c>
      <c r="B29" s="42" t="s">
        <v>61</v>
      </c>
      <c r="C29" s="42">
        <v>11</v>
      </c>
      <c r="D29" s="42" t="s">
        <v>21</v>
      </c>
      <c r="E29" s="67">
        <v>43019</v>
      </c>
      <c r="F29" s="67"/>
      <c r="G29" s="67">
        <v>43151</v>
      </c>
      <c r="H29" s="42" t="s">
        <v>24</v>
      </c>
      <c r="I29" s="42" t="s">
        <v>27</v>
      </c>
      <c r="J29" s="42" t="s">
        <v>23</v>
      </c>
      <c r="K29" s="89">
        <v>-83766.124979058499</v>
      </c>
      <c r="L29" s="42" t="s">
        <v>22</v>
      </c>
      <c r="M29" s="42" t="s">
        <v>27</v>
      </c>
      <c r="N29" s="42" t="s">
        <v>25</v>
      </c>
      <c r="O29" s="90">
        <v>100000</v>
      </c>
      <c r="P29" s="42"/>
      <c r="Q29" s="42" t="s">
        <v>26</v>
      </c>
      <c r="R29" s="91">
        <v>1.1938</v>
      </c>
      <c r="S29" s="151"/>
      <c r="T29" s="90"/>
      <c r="U29" s="90">
        <v>0</v>
      </c>
      <c r="V29" s="42"/>
      <c r="W29" s="91">
        <v>1.2004600000000001</v>
      </c>
      <c r="X29" s="91">
        <v>1.203751593597898</v>
      </c>
      <c r="Y29" s="89">
        <v>-692.67955014169911</v>
      </c>
      <c r="Z29" s="89">
        <v>-692.67955014169911</v>
      </c>
      <c r="AA29" s="89">
        <v>-692.67955014169911</v>
      </c>
      <c r="AB29" s="90">
        <v>0</v>
      </c>
      <c r="AC29" s="41"/>
      <c r="AD29" s="42" t="s">
        <v>73</v>
      </c>
      <c r="AF29" s="62">
        <f t="shared" si="0"/>
        <v>83073.617955602953</v>
      </c>
      <c r="AG29" s="62">
        <f t="shared" si="1"/>
        <v>-692.5070234555169</v>
      </c>
      <c r="AH29" s="6"/>
      <c r="AI29" s="62">
        <f t="shared" si="2"/>
        <v>63902.783042771502</v>
      </c>
      <c r="AJ29" s="62">
        <f t="shared" si="3"/>
        <v>-19863.341936286968</v>
      </c>
      <c r="AK29" s="62">
        <f t="shared" si="4"/>
        <v>-19170.834912831451</v>
      </c>
      <c r="AL29" s="62">
        <f t="shared" si="5"/>
        <v>-19170.834912831451</v>
      </c>
      <c r="AM29" s="64">
        <f t="shared" si="6"/>
        <v>1</v>
      </c>
      <c r="AN29" s="6"/>
      <c r="AO29" s="57">
        <f t="shared" si="7"/>
        <v>1.1938</v>
      </c>
      <c r="AP29" s="62">
        <f t="shared" si="8"/>
        <v>83766.12497905847</v>
      </c>
      <c r="AQ29" s="62">
        <f t="shared" si="9"/>
        <v>0</v>
      </c>
      <c r="AR29" s="62">
        <f t="shared" si="10"/>
        <v>692.5070234555169</v>
      </c>
      <c r="AS29" s="62">
        <f t="shared" si="11"/>
        <v>-692.5070234555169</v>
      </c>
      <c r="AT29" s="64">
        <f t="shared" si="12"/>
        <v>1</v>
      </c>
    </row>
    <row r="30" spans="1:46" ht="15.6" x14ac:dyDescent="0.3">
      <c r="A30" s="42" t="s">
        <v>45</v>
      </c>
      <c r="B30" s="42" t="s">
        <v>62</v>
      </c>
      <c r="C30" s="42">
        <v>28</v>
      </c>
      <c r="D30" s="42" t="s">
        <v>48</v>
      </c>
      <c r="E30" s="67">
        <v>43088</v>
      </c>
      <c r="F30" s="67"/>
      <c r="G30" s="67">
        <v>43151</v>
      </c>
      <c r="H30" s="42" t="s">
        <v>24</v>
      </c>
      <c r="I30" s="42" t="s">
        <v>27</v>
      </c>
      <c r="J30" s="42" t="s">
        <v>23</v>
      </c>
      <c r="K30" s="89">
        <v>-672381.91292654199</v>
      </c>
      <c r="L30" s="42" t="s">
        <v>22</v>
      </c>
      <c r="M30" s="42" t="s">
        <v>27</v>
      </c>
      <c r="N30" s="42" t="s">
        <v>25</v>
      </c>
      <c r="O30" s="90">
        <v>800000</v>
      </c>
      <c r="P30" s="42"/>
      <c r="Q30" s="42" t="s">
        <v>26</v>
      </c>
      <c r="R30" s="91">
        <v>1.1898</v>
      </c>
      <c r="S30" s="151"/>
      <c r="T30" s="90"/>
      <c r="U30" s="90">
        <v>0</v>
      </c>
      <c r="V30" s="42"/>
      <c r="W30" s="91">
        <v>1.2004600000000001</v>
      </c>
      <c r="X30" s="91">
        <v>1.203751593597898</v>
      </c>
      <c r="Y30" s="89">
        <v>-7794.9107712921586</v>
      </c>
      <c r="Z30" s="89">
        <v>-7794.9107712921586</v>
      </c>
      <c r="AA30" s="89">
        <v>-7794.9107712921577</v>
      </c>
      <c r="AB30" s="89">
        <v>0</v>
      </c>
      <c r="AC30" s="41"/>
      <c r="AD30" s="42" t="s">
        <v>73</v>
      </c>
      <c r="AF30" s="62">
        <f t="shared" si="0"/>
        <v>664588.94364482362</v>
      </c>
      <c r="AG30" s="62">
        <f t="shared" si="1"/>
        <v>-7792.969281718717</v>
      </c>
      <c r="AH30" s="6"/>
      <c r="AI30" s="62">
        <f t="shared" si="2"/>
        <v>511222.26434217201</v>
      </c>
      <c r="AJ30" s="62">
        <f t="shared" si="3"/>
        <v>-161159.64858437033</v>
      </c>
      <c r="AK30" s="62">
        <f t="shared" si="4"/>
        <v>-153366.67930265161</v>
      </c>
      <c r="AL30" s="62">
        <f t="shared" si="5"/>
        <v>-153366.67930265161</v>
      </c>
      <c r="AM30" s="64">
        <f t="shared" si="6"/>
        <v>1</v>
      </c>
      <c r="AN30" s="6"/>
      <c r="AO30" s="57">
        <f t="shared" si="7"/>
        <v>1.1898</v>
      </c>
      <c r="AP30" s="62">
        <f t="shared" si="8"/>
        <v>672381.91292654234</v>
      </c>
      <c r="AQ30" s="62">
        <f t="shared" si="9"/>
        <v>0</v>
      </c>
      <c r="AR30" s="62">
        <f t="shared" si="10"/>
        <v>7792.969281718717</v>
      </c>
      <c r="AS30" s="62">
        <f t="shared" si="11"/>
        <v>-7792.969281718717</v>
      </c>
      <c r="AT30" s="64">
        <f t="shared" si="12"/>
        <v>1</v>
      </c>
    </row>
    <row r="31" spans="1:46" ht="15.6" x14ac:dyDescent="0.3">
      <c r="A31" s="42" t="s">
        <v>45</v>
      </c>
      <c r="B31" s="42" t="s">
        <v>63</v>
      </c>
      <c r="C31" s="42">
        <v>29</v>
      </c>
      <c r="D31" s="42" t="s">
        <v>48</v>
      </c>
      <c r="E31" s="67">
        <v>43063</v>
      </c>
      <c r="F31" s="67"/>
      <c r="G31" s="67">
        <v>43151</v>
      </c>
      <c r="H31" s="42" t="s">
        <v>24</v>
      </c>
      <c r="I31" s="42" t="s">
        <v>27</v>
      </c>
      <c r="J31" s="42" t="s">
        <v>23</v>
      </c>
      <c r="K31" s="89">
        <v>-834480.74435682397</v>
      </c>
      <c r="L31" s="42" t="s">
        <v>22</v>
      </c>
      <c r="M31" s="42" t="s">
        <v>27</v>
      </c>
      <c r="N31" s="42" t="s">
        <v>25</v>
      </c>
      <c r="O31" s="90">
        <v>1000000</v>
      </c>
      <c r="P31" s="42"/>
      <c r="Q31" s="42" t="s">
        <v>26</v>
      </c>
      <c r="R31" s="91">
        <v>1.19835</v>
      </c>
      <c r="S31" s="151"/>
      <c r="T31" s="90"/>
      <c r="U31" s="90">
        <v>0</v>
      </c>
      <c r="V31" s="42"/>
      <c r="W31" s="91">
        <v>1.2004600000000001</v>
      </c>
      <c r="X31" s="91">
        <v>1.203751593597898</v>
      </c>
      <c r="Y31" s="89">
        <v>-3745.4976972624595</v>
      </c>
      <c r="Z31" s="89">
        <v>-3745.4976972624595</v>
      </c>
      <c r="AA31" s="89">
        <v>-3745.497697262459</v>
      </c>
      <c r="AB31" s="89">
        <v>0</v>
      </c>
      <c r="AC31" s="41"/>
      <c r="AD31" s="42" t="s">
        <v>73</v>
      </c>
      <c r="AF31" s="62">
        <f t="shared" si="0"/>
        <v>830736.1795560295</v>
      </c>
      <c r="AG31" s="62">
        <f t="shared" si="1"/>
        <v>-3744.5648007944692</v>
      </c>
      <c r="AH31" s="6"/>
      <c r="AI31" s="62">
        <f t="shared" si="2"/>
        <v>639027.83042771497</v>
      </c>
      <c r="AJ31" s="62">
        <f t="shared" si="3"/>
        <v>-195452.913929109</v>
      </c>
      <c r="AK31" s="62">
        <f t="shared" si="4"/>
        <v>-191708.34912831453</v>
      </c>
      <c r="AL31" s="62">
        <f t="shared" si="5"/>
        <v>-191708.34912831453</v>
      </c>
      <c r="AM31" s="64">
        <f t="shared" si="6"/>
        <v>1</v>
      </c>
      <c r="AN31" s="6"/>
      <c r="AO31" s="57">
        <f t="shared" si="7"/>
        <v>1.19835</v>
      </c>
      <c r="AP31" s="62">
        <f t="shared" si="8"/>
        <v>834480.74435682397</v>
      </c>
      <c r="AQ31" s="62">
        <f t="shared" si="9"/>
        <v>0</v>
      </c>
      <c r="AR31" s="62">
        <f t="shared" si="10"/>
        <v>3744.5648007944692</v>
      </c>
      <c r="AS31" s="62">
        <f t="shared" si="11"/>
        <v>-3744.5648007944692</v>
      </c>
      <c r="AT31" s="64">
        <f t="shared" si="12"/>
        <v>1</v>
      </c>
    </row>
    <row r="32" spans="1:46" ht="15.6" x14ac:dyDescent="0.3">
      <c r="A32" s="42" t="s">
        <v>45</v>
      </c>
      <c r="B32" s="42" t="s">
        <v>64</v>
      </c>
      <c r="C32" s="42">
        <v>30</v>
      </c>
      <c r="D32" s="42" t="s">
        <v>48</v>
      </c>
      <c r="E32" s="67">
        <v>43063</v>
      </c>
      <c r="F32" s="67"/>
      <c r="G32" s="67">
        <v>43157</v>
      </c>
      <c r="H32" s="42" t="s">
        <v>24</v>
      </c>
      <c r="I32" s="42" t="s">
        <v>27</v>
      </c>
      <c r="J32" s="42" t="s">
        <v>23</v>
      </c>
      <c r="K32" s="89">
        <v>-834167.500834167</v>
      </c>
      <c r="L32" s="42" t="s">
        <v>22</v>
      </c>
      <c r="M32" s="42" t="s">
        <v>27</v>
      </c>
      <c r="N32" s="42" t="s">
        <v>25</v>
      </c>
      <c r="O32" s="90">
        <v>1000000</v>
      </c>
      <c r="P32" s="42"/>
      <c r="Q32" s="42" t="s">
        <v>26</v>
      </c>
      <c r="R32" s="91">
        <v>1.1988000000000001</v>
      </c>
      <c r="S32" s="151"/>
      <c r="T32" s="90"/>
      <c r="U32" s="90">
        <v>0</v>
      </c>
      <c r="V32" s="42"/>
      <c r="W32" s="91">
        <v>1.2004600000000001</v>
      </c>
      <c r="X32" s="91">
        <v>1.2041850422016549</v>
      </c>
      <c r="Y32" s="89">
        <v>-3731.5675565702431</v>
      </c>
      <c r="Z32" s="89">
        <v>-3731.5675565702431</v>
      </c>
      <c r="AA32" s="89">
        <v>-3731.5675565702431</v>
      </c>
      <c r="AB32" s="90">
        <v>0</v>
      </c>
      <c r="AC32" s="41"/>
      <c r="AD32" s="42" t="s">
        <v>73</v>
      </c>
      <c r="AF32" s="62">
        <f t="shared" si="0"/>
        <v>830437.15455198148</v>
      </c>
      <c r="AG32" s="62">
        <f t="shared" si="1"/>
        <v>-3730.3462821859866</v>
      </c>
      <c r="AH32" s="6"/>
      <c r="AI32" s="62">
        <f t="shared" si="2"/>
        <v>638797.81119383185</v>
      </c>
      <c r="AJ32" s="62">
        <f t="shared" si="3"/>
        <v>-195369.68964033562</v>
      </c>
      <c r="AK32" s="62">
        <f t="shared" si="4"/>
        <v>-191639.34335814964</v>
      </c>
      <c r="AL32" s="62">
        <f t="shared" si="5"/>
        <v>-191639.34335814964</v>
      </c>
      <c r="AM32" s="64">
        <f t="shared" si="6"/>
        <v>1</v>
      </c>
      <c r="AN32" s="6"/>
      <c r="AO32" s="57">
        <f t="shared" si="7"/>
        <v>1.1988000000000001</v>
      </c>
      <c r="AP32" s="62">
        <f t="shared" si="8"/>
        <v>834167.50083416747</v>
      </c>
      <c r="AQ32" s="62">
        <f t="shared" si="9"/>
        <v>0</v>
      </c>
      <c r="AR32" s="62">
        <f t="shared" si="10"/>
        <v>3730.3462821859866</v>
      </c>
      <c r="AS32" s="62">
        <f t="shared" si="11"/>
        <v>-3730.3462821859866</v>
      </c>
      <c r="AT32" s="64">
        <f t="shared" si="12"/>
        <v>1</v>
      </c>
    </row>
    <row r="33" spans="1:46" ht="15.6" x14ac:dyDescent="0.3">
      <c r="A33" s="42" t="s">
        <v>45</v>
      </c>
      <c r="B33" s="42" t="s">
        <v>65</v>
      </c>
      <c r="C33" s="42">
        <v>12</v>
      </c>
      <c r="D33" s="42" t="s">
        <v>21</v>
      </c>
      <c r="E33" s="67">
        <v>43018</v>
      </c>
      <c r="F33" s="67"/>
      <c r="G33" s="67">
        <v>43164</v>
      </c>
      <c r="H33" s="42" t="s">
        <v>24</v>
      </c>
      <c r="I33" s="42" t="s">
        <v>27</v>
      </c>
      <c r="J33" s="42" t="s">
        <v>23</v>
      </c>
      <c r="K33" s="89">
        <v>-84054.803732033295</v>
      </c>
      <c r="L33" s="42" t="s">
        <v>22</v>
      </c>
      <c r="M33" s="42" t="s">
        <v>27</v>
      </c>
      <c r="N33" s="42" t="s">
        <v>25</v>
      </c>
      <c r="O33" s="90">
        <v>100000</v>
      </c>
      <c r="P33" s="42"/>
      <c r="Q33" s="42" t="s">
        <v>26</v>
      </c>
      <c r="R33" s="91">
        <v>1.1897</v>
      </c>
      <c r="S33" s="151"/>
      <c r="T33" s="90"/>
      <c r="U33" s="90">
        <v>0</v>
      </c>
      <c r="V33" s="42"/>
      <c r="W33" s="91">
        <v>1.2004600000000001</v>
      </c>
      <c r="X33" s="91">
        <v>1.2047000000000001</v>
      </c>
      <c r="Y33" s="89">
        <v>-1047.0320019937292</v>
      </c>
      <c r="Z33" s="89">
        <v>-1047.0320019937292</v>
      </c>
      <c r="AA33" s="89">
        <v>-1047.032001993729</v>
      </c>
      <c r="AB33" s="89">
        <v>0</v>
      </c>
      <c r="AC33" s="41"/>
      <c r="AD33" s="42" t="s">
        <v>73</v>
      </c>
      <c r="AF33" s="62">
        <f t="shared" si="0"/>
        <v>83008.217813563533</v>
      </c>
      <c r="AG33" s="62">
        <f t="shared" si="1"/>
        <v>-1046.5859184697474</v>
      </c>
      <c r="AH33" s="6"/>
      <c r="AI33" s="62">
        <f t="shared" si="2"/>
        <v>63852.475241202723</v>
      </c>
      <c r="AJ33" s="62">
        <f t="shared" si="3"/>
        <v>-20202.328490830558</v>
      </c>
      <c r="AK33" s="62">
        <f t="shared" si="4"/>
        <v>-19155.74257236081</v>
      </c>
      <c r="AL33" s="62">
        <f t="shared" si="5"/>
        <v>-19155.74257236081</v>
      </c>
      <c r="AM33" s="64">
        <f t="shared" si="6"/>
        <v>1</v>
      </c>
      <c r="AN33" s="6"/>
      <c r="AO33" s="57">
        <f t="shared" si="7"/>
        <v>1.1897</v>
      </c>
      <c r="AP33" s="62">
        <f t="shared" si="8"/>
        <v>84054.803732033281</v>
      </c>
      <c r="AQ33" s="62">
        <f t="shared" si="9"/>
        <v>0</v>
      </c>
      <c r="AR33" s="62">
        <f t="shared" si="10"/>
        <v>1046.5859184697474</v>
      </c>
      <c r="AS33" s="62">
        <f t="shared" si="11"/>
        <v>-1046.5859184697474</v>
      </c>
      <c r="AT33" s="64">
        <f t="shared" si="12"/>
        <v>1</v>
      </c>
    </row>
    <row r="34" spans="1:46" ht="15.6" x14ac:dyDescent="0.3">
      <c r="A34" s="42" t="s">
        <v>45</v>
      </c>
      <c r="B34" s="42" t="s">
        <v>66</v>
      </c>
      <c r="C34" s="42">
        <v>31</v>
      </c>
      <c r="D34" s="42" t="s">
        <v>48</v>
      </c>
      <c r="E34" s="67">
        <v>43088</v>
      </c>
      <c r="F34" s="67"/>
      <c r="G34" s="67">
        <v>43164</v>
      </c>
      <c r="H34" s="42" t="s">
        <v>24</v>
      </c>
      <c r="I34" s="42" t="s">
        <v>27</v>
      </c>
      <c r="J34" s="42" t="s">
        <v>23</v>
      </c>
      <c r="K34" s="89">
        <v>-420839.99663328001</v>
      </c>
      <c r="L34" s="42" t="s">
        <v>22</v>
      </c>
      <c r="M34" s="42" t="s">
        <v>27</v>
      </c>
      <c r="N34" s="42" t="s">
        <v>25</v>
      </c>
      <c r="O34" s="90">
        <v>500000</v>
      </c>
      <c r="P34" s="42"/>
      <c r="Q34" s="42" t="s">
        <v>26</v>
      </c>
      <c r="R34" s="91">
        <v>1.1880999999999999</v>
      </c>
      <c r="S34" s="151"/>
      <c r="T34" s="90"/>
      <c r="U34" s="90">
        <v>0</v>
      </c>
      <c r="V34" s="42"/>
      <c r="W34" s="91">
        <v>1.2004600000000001</v>
      </c>
      <c r="X34" s="91">
        <v>1.2047000000000001</v>
      </c>
      <c r="Y34" s="89">
        <v>-5801.3792183638334</v>
      </c>
      <c r="Z34" s="89">
        <v>-5801.3792183638334</v>
      </c>
      <c r="AA34" s="89">
        <v>-5801.3792183638334</v>
      </c>
      <c r="AB34" s="90">
        <v>0</v>
      </c>
      <c r="AC34" s="41"/>
      <c r="AD34" s="42" t="s">
        <v>73</v>
      </c>
      <c r="AF34" s="62">
        <f t="shared" si="0"/>
        <v>415041.08906781767</v>
      </c>
      <c r="AG34" s="62">
        <f t="shared" si="1"/>
        <v>-5798.907565462403</v>
      </c>
      <c r="AH34" s="6"/>
      <c r="AI34" s="62">
        <f t="shared" si="2"/>
        <v>319262.37620601361</v>
      </c>
      <c r="AJ34" s="62">
        <f t="shared" si="3"/>
        <v>-101577.62042726646</v>
      </c>
      <c r="AK34" s="62">
        <f t="shared" si="4"/>
        <v>-95778.712861804059</v>
      </c>
      <c r="AL34" s="62">
        <f t="shared" si="5"/>
        <v>-95778.712861804059</v>
      </c>
      <c r="AM34" s="64">
        <f t="shared" si="6"/>
        <v>1</v>
      </c>
      <c r="AN34" s="6"/>
      <c r="AO34" s="57">
        <f t="shared" si="7"/>
        <v>1.1880999999999999</v>
      </c>
      <c r="AP34" s="62">
        <f t="shared" si="8"/>
        <v>420839.99663328007</v>
      </c>
      <c r="AQ34" s="62">
        <f t="shared" si="9"/>
        <v>0</v>
      </c>
      <c r="AR34" s="62">
        <f t="shared" si="10"/>
        <v>5798.907565462403</v>
      </c>
      <c r="AS34" s="62">
        <f t="shared" si="11"/>
        <v>-5798.907565462403</v>
      </c>
      <c r="AT34" s="64">
        <f t="shared" si="12"/>
        <v>1</v>
      </c>
    </row>
    <row r="35" spans="1:46" ht="15.6" x14ac:dyDescent="0.3">
      <c r="A35" s="42" t="s">
        <v>45</v>
      </c>
      <c r="B35" s="42" t="s">
        <v>67</v>
      </c>
      <c r="C35" s="42">
        <v>13</v>
      </c>
      <c r="D35" s="42" t="s">
        <v>21</v>
      </c>
      <c r="E35" s="67">
        <v>43053</v>
      </c>
      <c r="F35" s="67"/>
      <c r="G35" s="67">
        <v>43171</v>
      </c>
      <c r="H35" s="42" t="s">
        <v>24</v>
      </c>
      <c r="I35" s="42" t="s">
        <v>27</v>
      </c>
      <c r="J35" s="42" t="s">
        <v>23</v>
      </c>
      <c r="K35" s="89">
        <v>-168634.06408094399</v>
      </c>
      <c r="L35" s="42" t="s">
        <v>22</v>
      </c>
      <c r="M35" s="42" t="s">
        <v>27</v>
      </c>
      <c r="N35" s="42" t="s">
        <v>25</v>
      </c>
      <c r="O35" s="90">
        <v>200000</v>
      </c>
      <c r="P35" s="42"/>
      <c r="Q35" s="42" t="s">
        <v>26</v>
      </c>
      <c r="R35" s="91">
        <v>1.1859999999999999</v>
      </c>
      <c r="S35" s="151"/>
      <c r="T35" s="90"/>
      <c r="U35" s="90">
        <v>0</v>
      </c>
      <c r="V35" s="42"/>
      <c r="W35" s="91">
        <v>1.2004600000000001</v>
      </c>
      <c r="X35" s="91">
        <v>1.2052541204958829</v>
      </c>
      <c r="Y35" s="89">
        <v>-2695.4568084350653</v>
      </c>
      <c r="Z35" s="89">
        <v>-2695.4568084350653</v>
      </c>
      <c r="AA35" s="89">
        <v>-2695.4568084350649</v>
      </c>
      <c r="AB35" s="89">
        <v>0</v>
      </c>
      <c r="AC35" s="41"/>
      <c r="AD35" s="42" t="s">
        <v>73</v>
      </c>
      <c r="AF35" s="62">
        <f t="shared" si="0"/>
        <v>165940.10889397594</v>
      </c>
      <c r="AG35" s="62">
        <f t="shared" si="1"/>
        <v>-2693.9551869684365</v>
      </c>
      <c r="AH35" s="6"/>
      <c r="AI35" s="62">
        <f t="shared" si="2"/>
        <v>127646.23761075072</v>
      </c>
      <c r="AJ35" s="62">
        <f t="shared" si="3"/>
        <v>-40987.826470193657</v>
      </c>
      <c r="AK35" s="62">
        <f t="shared" si="4"/>
        <v>-38293.87128322522</v>
      </c>
      <c r="AL35" s="62">
        <f t="shared" si="5"/>
        <v>-38293.87128322522</v>
      </c>
      <c r="AM35" s="64">
        <f t="shared" si="6"/>
        <v>1</v>
      </c>
      <c r="AN35" s="6"/>
      <c r="AO35" s="57">
        <f t="shared" si="7"/>
        <v>1.1859999999999999</v>
      </c>
      <c r="AP35" s="62">
        <f t="shared" si="8"/>
        <v>168634.06408094437</v>
      </c>
      <c r="AQ35" s="62">
        <f t="shared" si="9"/>
        <v>0</v>
      </c>
      <c r="AR35" s="62">
        <f t="shared" si="10"/>
        <v>2693.9551869684365</v>
      </c>
      <c r="AS35" s="62">
        <f t="shared" si="11"/>
        <v>-2693.9551869684365</v>
      </c>
      <c r="AT35" s="64">
        <f t="shared" si="12"/>
        <v>1</v>
      </c>
    </row>
    <row r="36" spans="1:46" ht="15.6" x14ac:dyDescent="0.3">
      <c r="A36" s="42" t="s">
        <v>45</v>
      </c>
      <c r="B36" s="42" t="s">
        <v>68</v>
      </c>
      <c r="C36" s="42">
        <v>14</v>
      </c>
      <c r="D36" s="42" t="s">
        <v>21</v>
      </c>
      <c r="E36" s="67">
        <v>43018</v>
      </c>
      <c r="F36" s="67"/>
      <c r="G36" s="67">
        <v>43178</v>
      </c>
      <c r="H36" s="42" t="s">
        <v>24</v>
      </c>
      <c r="I36" s="42" t="s">
        <v>27</v>
      </c>
      <c r="J36" s="42" t="s">
        <v>23</v>
      </c>
      <c r="K36" s="89">
        <v>-83984.210968337997</v>
      </c>
      <c r="L36" s="42" t="s">
        <v>22</v>
      </c>
      <c r="M36" s="42" t="s">
        <v>27</v>
      </c>
      <c r="N36" s="42" t="s">
        <v>25</v>
      </c>
      <c r="O36" s="90">
        <v>100000</v>
      </c>
      <c r="P36" s="42"/>
      <c r="Q36" s="42" t="s">
        <v>26</v>
      </c>
      <c r="R36" s="91">
        <v>1.1907000000000001</v>
      </c>
      <c r="S36" s="151"/>
      <c r="T36" s="90"/>
      <c r="U36" s="90">
        <v>0</v>
      </c>
      <c r="V36" s="42"/>
      <c r="W36" s="91">
        <v>1.2004600000000001</v>
      </c>
      <c r="X36" s="91">
        <v>1.2058238701025072</v>
      </c>
      <c r="Y36" s="89">
        <v>-1054.098503677676</v>
      </c>
      <c r="Z36" s="89">
        <v>-1054.098503677676</v>
      </c>
      <c r="AA36" s="89">
        <v>-1054.098503677676</v>
      </c>
      <c r="AB36" s="90">
        <v>0</v>
      </c>
      <c r="AC36" s="41"/>
      <c r="AD36" s="42" t="s">
        <v>73</v>
      </c>
      <c r="AF36" s="62">
        <f t="shared" ref="AF36:AF38" si="13">IF(S36="",ABS(O36/X36),"")</f>
        <v>82930.851245712183</v>
      </c>
      <c r="AG36" s="62">
        <f t="shared" ref="AG36:AG38" si="14">IF(S36="",
IF(H36="BUY",
IF(I36="CALL",MAX(-ABS(O36)/X36+ABS(O36)/R36,0),IF(I36="PUT",MAX(-ABS(O36)/R36+ABS(O36)/X36,0),IF(I36="FORWARD",-ABS(O36)/X36+ABS(O36)/R36,"TRADE NOT VALID"))),
-IF(I36="CALL",MAX(-ABS(O36)/X36+ABS(O36)/R36,0),IF(I36="PUT",MAX(-ABS(O36)/R36+ABS(O36)/X36,0),IF(I36="FORWARD",-ABS(O36)/X36+ABS(O36)/R36,"TRADE NOT VALID")))),"")</f>
        <v>-1053.3597226257698</v>
      </c>
      <c r="AH36" s="6"/>
      <c r="AI36" s="62">
        <f t="shared" ref="AI36:AI38" si="15">IF(S36="",
IF(I36="CALL",ABS(O36/(X36*(1+$AJ$3))),
IF(I36="PUT",ABS(O36/(X36*(1+$AJ$2))),
IF(I36="FORWARD",ABS(O36/(X36*(1+$AJ$3))),
"TRADE NOT VALID"))),
"")</f>
        <v>63792.962496701672</v>
      </c>
      <c r="AJ36" s="62">
        <f t="shared" ref="AJ36:AJ38" si="16">IF(S36="",
IF(H36="BUY",
IF(I36="CALL",MAX(-ABS(O36)/(X36*(1+$AJ$3))+ABS(O36)/R36,0),IF(I36="PUT",MAX(-ABS(O36)/R36+ABS(O36)/(X36*(1+$AJ$2)),0),IF(I36="FORWARD",-ABS(O36)/(X36*(1+$AJ$3))+ABS(O36)/R36,"TRADE NOT VALID"))),
-IF(I36="CALL",MAX(-ABS(O36)/(X36*(1+$AJ$3))+ABS(O36)/R36,0),IF(I36="PUT",MAX(-ABS(O36)/R36+ABS(O36)/(X36*(1+$AJ$2)),0),IF(I36="FORWARD",-ABS(O36)/(X36*(1+$AJ$3))+ABS(O36)/R36,"TRADE NOT VALID")))),"")</f>
        <v>-20191.248471636281</v>
      </c>
      <c r="AK36" s="62">
        <f t="shared" ref="AK36:AK38" si="17">IF(S36="",
AI36-IF(AG36=0,ABS(O36/R36),AF36),"")</f>
        <v>-19137.888749010512</v>
      </c>
      <c r="AL36" s="62">
        <f t="shared" ref="AL36:AL38" si="18">IF(S36="",AJ36-AG36,"")</f>
        <v>-19137.888749010512</v>
      </c>
      <c r="AM36" s="64">
        <f t="shared" ref="AM36:AM38" si="19">IF(S36="",IF(AL36=0,"CHOC INSUFFISANT",ABS(AL36/AK36)),"")</f>
        <v>1</v>
      </c>
      <c r="AN36" s="6"/>
      <c r="AO36" s="57">
        <f t="shared" ref="AO36:AO38" si="20">R36</f>
        <v>1.1907000000000001</v>
      </c>
      <c r="AP36" s="62">
        <f t="shared" ref="AP36:AP38" si="21">IF(S36="",ABS(O36/AO36),"")</f>
        <v>83984.210968337953</v>
      </c>
      <c r="AQ36" s="62">
        <f t="shared" ref="AQ36:AQ38" si="22">IF(S36="",
IF(H36="BUY",
IF(I36="CALL",MAX(-ABS(O36)/AO36+ABS(O36)/R36,0),IF(I36="PUT",MAX(-ABS(O36)/R36+ABS(O36)/AO36,0),IF(I36="FORWARD",-ABS(O36)/AO36+ABS(O36)/R36,"TRADE NOT VALID"))),
-IF(I36="CALL",MAX(-ABS(O36)/AO36+ABS(O36)/R36,0),IF(I36="PUT",MAX(-ABS(O36)/R36+ABS(O36)/AO36,0),IF(I36="FORWARD",-ABS(O36)/AO36+ABS(O36)/R36,"TRADE NOT VALID")))),"")</f>
        <v>0</v>
      </c>
      <c r="AR36" s="62">
        <f t="shared" ref="AR36:AR38" si="23">IF(S36="",
IF(AQ36=AG36,AF36-AP36,
IF(AG36=0,IF(H36="BUY",(ABS(O36)/AO36-ABS(O36)/R36),-(ABS(O36)/AO36-ABS(O36)/R36)),
IF(AQ36=0,IF(H36="BUY",(ABS(O36)/X36-ABS(O36)/R36),-(ABS(O36)/X36-ABS(O36)/R36)),AF36-AP36))),"")</f>
        <v>1053.3597226257698</v>
      </c>
      <c r="AS36" s="62">
        <f t="shared" ref="AS36:AS38" si="24">IF(S36="",
AG36-AQ36,
"")</f>
        <v>-1053.3597226257698</v>
      </c>
      <c r="AT36" s="64">
        <f t="shared" ref="AT36:AT38" si="25">IF(S36="",IF(AS36=0,"PAS DE VALEUR INTRINSEQUE",ABS(AS36/AR36)),"")</f>
        <v>1</v>
      </c>
    </row>
    <row r="37" spans="1:46" ht="15.6" x14ac:dyDescent="0.3">
      <c r="A37" s="42" t="s">
        <v>45</v>
      </c>
      <c r="B37" s="42" t="s">
        <v>69</v>
      </c>
      <c r="C37" s="42">
        <v>15</v>
      </c>
      <c r="D37" s="42" t="s">
        <v>21</v>
      </c>
      <c r="E37" s="67">
        <v>43053</v>
      </c>
      <c r="F37" s="67"/>
      <c r="G37" s="67">
        <v>43178</v>
      </c>
      <c r="H37" s="42" t="s">
        <v>24</v>
      </c>
      <c r="I37" s="42" t="s">
        <v>27</v>
      </c>
      <c r="J37" s="42" t="s">
        <v>23</v>
      </c>
      <c r="K37" s="89">
        <v>-1268928.1786650899</v>
      </c>
      <c r="L37" s="42" t="s">
        <v>22</v>
      </c>
      <c r="M37" s="42" t="s">
        <v>27</v>
      </c>
      <c r="N37" s="42" t="s">
        <v>25</v>
      </c>
      <c r="O37" s="90">
        <v>1500000</v>
      </c>
      <c r="P37" s="42"/>
      <c r="Q37" s="42" t="s">
        <v>26</v>
      </c>
      <c r="R37" s="91">
        <v>1.1820999999999999</v>
      </c>
      <c r="S37" s="151"/>
      <c r="T37" s="90"/>
      <c r="U37" s="90">
        <v>0</v>
      </c>
      <c r="V37" s="42"/>
      <c r="W37" s="91">
        <v>1.2004600000000001</v>
      </c>
      <c r="X37" s="91">
        <v>1.2058238701025072</v>
      </c>
      <c r="Y37" s="89">
        <v>-24982.919640587086</v>
      </c>
      <c r="Z37" s="89">
        <v>-24982.919640587086</v>
      </c>
      <c r="AA37" s="89">
        <v>-24982.919640587086</v>
      </c>
      <c r="AB37" s="90">
        <v>0</v>
      </c>
      <c r="AC37" s="41"/>
      <c r="AD37" s="42" t="s">
        <v>73</v>
      </c>
      <c r="AF37" s="62">
        <f t="shared" si="13"/>
        <v>1243962.7686856827</v>
      </c>
      <c r="AG37" s="62">
        <f t="shared" si="14"/>
        <v>-24965.409979404882</v>
      </c>
      <c r="AH37" s="6"/>
      <c r="AI37" s="62">
        <f t="shared" si="15"/>
        <v>956894.43745052512</v>
      </c>
      <c r="AJ37" s="62">
        <f t="shared" si="16"/>
        <v>-312033.74121456244</v>
      </c>
      <c r="AK37" s="62">
        <f t="shared" si="17"/>
        <v>-287068.33123515756</v>
      </c>
      <c r="AL37" s="62">
        <f t="shared" si="18"/>
        <v>-287068.33123515756</v>
      </c>
      <c r="AM37" s="64">
        <f t="shared" si="19"/>
        <v>1</v>
      </c>
      <c r="AN37" s="6"/>
      <c r="AO37" s="57">
        <f t="shared" si="20"/>
        <v>1.1820999999999999</v>
      </c>
      <c r="AP37" s="62">
        <f t="shared" si="21"/>
        <v>1268928.1786650876</v>
      </c>
      <c r="AQ37" s="62">
        <f t="shared" si="22"/>
        <v>0</v>
      </c>
      <c r="AR37" s="62">
        <f t="shared" si="23"/>
        <v>24965.409979404882</v>
      </c>
      <c r="AS37" s="62">
        <f t="shared" si="24"/>
        <v>-24965.409979404882</v>
      </c>
      <c r="AT37" s="64">
        <f t="shared" si="25"/>
        <v>1</v>
      </c>
    </row>
    <row r="38" spans="1:46" s="68" customFormat="1" ht="15.6" x14ac:dyDescent="0.3">
      <c r="A38" s="92" t="s">
        <v>45</v>
      </c>
      <c r="B38" s="92" t="s">
        <v>70</v>
      </c>
      <c r="C38" s="92">
        <v>16</v>
      </c>
      <c r="D38" s="92" t="s">
        <v>21</v>
      </c>
      <c r="E38" s="93">
        <v>43053</v>
      </c>
      <c r="F38" s="93"/>
      <c r="G38" s="93">
        <v>43185</v>
      </c>
      <c r="H38" s="92" t="s">
        <v>24</v>
      </c>
      <c r="I38" s="92" t="s">
        <v>27</v>
      </c>
      <c r="J38" s="92" t="s">
        <v>23</v>
      </c>
      <c r="K38" s="94">
        <v>-84559.445290038901</v>
      </c>
      <c r="L38" s="92" t="s">
        <v>22</v>
      </c>
      <c r="M38" s="92" t="s">
        <v>27</v>
      </c>
      <c r="N38" s="92" t="s">
        <v>25</v>
      </c>
      <c r="O38" s="95">
        <v>100000</v>
      </c>
      <c r="P38" s="92"/>
      <c r="Q38" s="92" t="s">
        <v>26</v>
      </c>
      <c r="R38" s="96">
        <v>1.1826000000000001</v>
      </c>
      <c r="S38" s="151"/>
      <c r="T38" s="95"/>
      <c r="U38" s="95">
        <v>0</v>
      </c>
      <c r="V38" s="92"/>
      <c r="W38" s="96">
        <v>1.2004600000000001</v>
      </c>
      <c r="X38" s="96">
        <v>1.2064092707403062</v>
      </c>
      <c r="Y38" s="94">
        <v>-1670.2676028382359</v>
      </c>
      <c r="Z38" s="94">
        <v>-1670.2676028382359</v>
      </c>
      <c r="AA38" s="94">
        <v>-1670.2676028382359</v>
      </c>
      <c r="AB38" s="95">
        <v>0</v>
      </c>
      <c r="AC38" s="41"/>
      <c r="AD38" s="92" t="s">
        <v>73</v>
      </c>
      <c r="AF38" s="62">
        <f t="shared" si="13"/>
        <v>82890.609700500368</v>
      </c>
      <c r="AG38" s="62">
        <f t="shared" si="14"/>
        <v>-1668.8355895385175</v>
      </c>
      <c r="AH38" s="6"/>
      <c r="AI38" s="62">
        <f t="shared" si="15"/>
        <v>63762.007461923356</v>
      </c>
      <c r="AJ38" s="62">
        <f t="shared" si="16"/>
        <v>-20797.43782811553</v>
      </c>
      <c r="AK38" s="62">
        <f t="shared" si="17"/>
        <v>-19128.602238577012</v>
      </c>
      <c r="AL38" s="62">
        <f t="shared" si="18"/>
        <v>-19128.602238577012</v>
      </c>
      <c r="AM38" s="64">
        <f t="shared" si="19"/>
        <v>1</v>
      </c>
      <c r="AN38" s="6"/>
      <c r="AO38" s="57">
        <f t="shared" si="20"/>
        <v>1.1826000000000001</v>
      </c>
      <c r="AP38" s="62">
        <f t="shared" si="21"/>
        <v>84559.445290038886</v>
      </c>
      <c r="AQ38" s="62">
        <f t="shared" si="22"/>
        <v>0</v>
      </c>
      <c r="AR38" s="62">
        <f t="shared" si="23"/>
        <v>1668.8355895385175</v>
      </c>
      <c r="AS38" s="62">
        <f t="shared" si="24"/>
        <v>-1668.8355895385175</v>
      </c>
      <c r="AT38" s="64">
        <f t="shared" si="25"/>
        <v>1</v>
      </c>
    </row>
    <row r="39" spans="1:46" ht="15.6" x14ac:dyDescent="0.3">
      <c r="A39" s="97"/>
      <c r="B39" s="97"/>
      <c r="C39" s="97"/>
      <c r="D39" s="97"/>
      <c r="E39" s="98"/>
      <c r="F39" s="98"/>
      <c r="G39" s="98"/>
      <c r="H39" s="97"/>
      <c r="I39" s="97"/>
      <c r="J39" s="97"/>
      <c r="K39" s="99">
        <v>-11748130.462683942</v>
      </c>
      <c r="L39" s="97"/>
      <c r="M39" s="97"/>
      <c r="N39" s="97"/>
      <c r="O39" s="100">
        <v>13950000</v>
      </c>
      <c r="P39" s="97"/>
      <c r="Q39" s="97"/>
      <c r="R39" s="101">
        <v>1.1874229728985344</v>
      </c>
      <c r="S39" s="151"/>
      <c r="T39" s="100"/>
      <c r="U39" s="100"/>
      <c r="V39" s="97"/>
      <c r="W39" s="101"/>
      <c r="X39" s="101"/>
      <c r="Y39" s="99">
        <v>-149398.23709638944</v>
      </c>
      <c r="Z39" s="99">
        <v>-149398.23709638944</v>
      </c>
      <c r="AA39" s="99">
        <v>-149398.23709638944</v>
      </c>
      <c r="AB39" s="99">
        <v>-3.865352482534945E-12</v>
      </c>
      <c r="AC39" s="111"/>
      <c r="AD39" s="97"/>
      <c r="AF39" s="62"/>
      <c r="AG39" s="62"/>
      <c r="AH39" s="6"/>
      <c r="AI39" s="62"/>
      <c r="AJ39" s="62"/>
      <c r="AK39" s="62"/>
      <c r="AL39" s="62"/>
      <c r="AM39" s="64"/>
      <c r="AN39" s="6"/>
      <c r="AO39" s="57"/>
      <c r="AP39" s="62"/>
      <c r="AQ39" s="62"/>
      <c r="AR39" s="62"/>
      <c r="AS39" s="62"/>
      <c r="AT39" s="64"/>
    </row>
    <row r="40" spans="1:46" ht="15.6" x14ac:dyDescent="0.3">
      <c r="A40" s="97"/>
      <c r="B40" s="97"/>
      <c r="C40" s="97"/>
      <c r="D40" s="97"/>
      <c r="E40" s="98"/>
      <c r="F40" s="98"/>
      <c r="G40" s="98"/>
      <c r="H40" s="97"/>
      <c r="I40" s="97"/>
      <c r="J40" s="97"/>
      <c r="K40" s="100"/>
      <c r="L40" s="97"/>
      <c r="M40" s="97"/>
      <c r="N40" s="97"/>
      <c r="O40" s="100"/>
      <c r="P40" s="97"/>
      <c r="Q40" s="97"/>
      <c r="R40" s="101"/>
      <c r="S40" s="151"/>
      <c r="T40" s="100"/>
      <c r="U40" s="100"/>
      <c r="V40" s="97"/>
      <c r="W40" s="101"/>
      <c r="X40" s="101"/>
      <c r="Y40" s="100"/>
      <c r="Z40" s="100"/>
      <c r="AA40" s="100"/>
      <c r="AB40" s="100"/>
      <c r="AC40" s="111"/>
      <c r="AD40" s="97"/>
      <c r="AF40" s="62"/>
      <c r="AG40" s="62"/>
      <c r="AH40" s="6"/>
      <c r="AI40" s="62"/>
      <c r="AJ40" s="62"/>
      <c r="AK40" s="62"/>
      <c r="AL40" s="62"/>
      <c r="AM40" s="64"/>
      <c r="AN40" s="6"/>
      <c r="AO40" s="57"/>
      <c r="AP40" s="62"/>
      <c r="AQ40" s="62"/>
      <c r="AR40" s="62"/>
      <c r="AS40" s="62"/>
      <c r="AT40" s="64"/>
    </row>
    <row r="41" spans="1:46" ht="15.6" x14ac:dyDescent="0.3">
      <c r="A41" s="97"/>
      <c r="B41" s="97"/>
      <c r="C41" s="97"/>
      <c r="D41" s="97"/>
      <c r="E41" s="98"/>
      <c r="F41" s="98"/>
      <c r="G41" s="98"/>
      <c r="H41" s="97"/>
      <c r="I41" s="97" t="s">
        <v>71</v>
      </c>
      <c r="J41" s="97"/>
      <c r="K41" s="103">
        <v>-11748130.462683942</v>
      </c>
      <c r="L41" s="104"/>
      <c r="M41" s="104"/>
      <c r="N41" s="104"/>
      <c r="O41" s="105">
        <v>13950000</v>
      </c>
      <c r="P41" s="104"/>
      <c r="Q41" s="104"/>
      <c r="R41" s="106">
        <v>1.1874229728985344</v>
      </c>
      <c r="S41" s="151"/>
      <c r="T41" s="105"/>
      <c r="U41" s="105"/>
      <c r="V41" s="104"/>
      <c r="W41" s="106"/>
      <c r="X41" s="106"/>
      <c r="Y41" s="103">
        <v>-149398.23709638944</v>
      </c>
      <c r="Z41" s="103">
        <v>-149398.23709638944</v>
      </c>
      <c r="AA41" s="103">
        <v>-149398.23709638944</v>
      </c>
      <c r="AB41" s="103">
        <v>-3.865352482534945E-12</v>
      </c>
      <c r="AC41" s="111"/>
      <c r="AD41" s="97"/>
      <c r="AF41" s="62"/>
      <c r="AG41" s="62"/>
      <c r="AH41" s="6"/>
      <c r="AI41" s="62"/>
      <c r="AJ41" s="62"/>
      <c r="AK41" s="62"/>
      <c r="AL41" s="62"/>
      <c r="AM41" s="64"/>
      <c r="AN41" s="6"/>
      <c r="AO41" s="57"/>
      <c r="AP41" s="62"/>
      <c r="AQ41" s="62"/>
      <c r="AR41" s="62"/>
      <c r="AS41" s="62"/>
      <c r="AT41" s="64"/>
    </row>
    <row r="42" spans="1:46" ht="15.6" x14ac:dyDescent="0.3">
      <c r="A42" s="97"/>
      <c r="B42" s="97"/>
      <c r="C42" s="97"/>
      <c r="D42" s="97"/>
      <c r="E42" s="98"/>
      <c r="F42" s="98"/>
      <c r="G42" s="98"/>
      <c r="H42" s="97"/>
      <c r="I42" s="97"/>
      <c r="J42" s="97"/>
      <c r="K42" s="100"/>
      <c r="L42" s="97"/>
      <c r="M42" s="97"/>
      <c r="N42" s="97"/>
      <c r="O42" s="100"/>
      <c r="P42" s="97"/>
      <c r="Q42" s="97"/>
      <c r="R42" s="101"/>
      <c r="S42" s="151"/>
      <c r="T42" s="100"/>
      <c r="U42" s="100"/>
      <c r="V42" s="97"/>
      <c r="W42" s="101"/>
      <c r="X42" s="101"/>
      <c r="Y42" s="100"/>
      <c r="Z42" s="100"/>
      <c r="AA42" s="100"/>
      <c r="AB42" s="100"/>
      <c r="AC42" s="111"/>
      <c r="AD42" s="97"/>
      <c r="AF42" s="62"/>
      <c r="AG42" s="62"/>
      <c r="AH42" s="6"/>
      <c r="AI42" s="62"/>
      <c r="AJ42" s="62"/>
      <c r="AK42" s="62"/>
      <c r="AL42" s="62"/>
      <c r="AM42" s="64"/>
      <c r="AN42" s="6"/>
      <c r="AO42" s="57"/>
      <c r="AP42" s="62"/>
      <c r="AQ42" s="62"/>
      <c r="AR42" s="62"/>
      <c r="AS42" s="62"/>
      <c r="AT42" s="64"/>
    </row>
    <row r="43" spans="1:46" ht="15.6" x14ac:dyDescent="0.3">
      <c r="A43" s="107"/>
      <c r="B43" s="107"/>
      <c r="C43" s="107"/>
      <c r="D43" s="107"/>
      <c r="E43" s="108"/>
      <c r="F43" s="108"/>
      <c r="G43" s="108"/>
      <c r="H43" s="107"/>
      <c r="I43" s="107"/>
      <c r="J43" s="107"/>
      <c r="K43" s="109"/>
      <c r="L43" s="107"/>
      <c r="M43" s="107"/>
      <c r="N43" s="107"/>
      <c r="O43" s="109"/>
      <c r="P43" s="107"/>
      <c r="Q43" s="107"/>
      <c r="R43" s="110" t="s">
        <v>72</v>
      </c>
      <c r="S43" s="151"/>
      <c r="T43" s="109"/>
      <c r="U43" s="109"/>
      <c r="V43" s="107"/>
      <c r="W43" s="106"/>
      <c r="X43" s="106"/>
      <c r="Y43" s="103">
        <v>-149398.23709638944</v>
      </c>
      <c r="Z43" s="103">
        <v>-149398.23709638944</v>
      </c>
      <c r="AA43" s="103">
        <v>-149398.23709638944</v>
      </c>
      <c r="AB43" s="103">
        <v>-3.865352482534945E-12</v>
      </c>
      <c r="AC43" s="111"/>
      <c r="AD43" s="107"/>
      <c r="AF43" s="62"/>
      <c r="AG43" s="62"/>
      <c r="AH43" s="6"/>
      <c r="AI43" s="62"/>
      <c r="AJ43" s="62"/>
      <c r="AK43" s="62"/>
      <c r="AL43" s="62"/>
      <c r="AM43" s="64"/>
      <c r="AN43" s="6"/>
      <c r="AO43" s="57"/>
      <c r="AP43" s="62"/>
      <c r="AQ43" s="62"/>
      <c r="AR43" s="62"/>
      <c r="AS43" s="62"/>
      <c r="AT43" s="64"/>
    </row>
    <row r="44" spans="1:46" ht="15.6" x14ac:dyDescent="0.3">
      <c r="A44" s="97"/>
      <c r="B44" s="97"/>
      <c r="C44" s="97"/>
      <c r="D44" s="97"/>
      <c r="E44" s="98"/>
      <c r="F44" s="98"/>
      <c r="G44" s="98"/>
      <c r="H44" s="97"/>
      <c r="I44" s="97"/>
      <c r="J44" s="97"/>
      <c r="K44" s="99"/>
      <c r="L44" s="97"/>
      <c r="M44" s="97"/>
      <c r="N44" s="97"/>
      <c r="O44" s="100"/>
      <c r="P44" s="97"/>
      <c r="Q44" s="97"/>
      <c r="R44" s="101"/>
      <c r="S44" s="151"/>
      <c r="T44" s="100"/>
      <c r="U44" s="100"/>
      <c r="V44" s="97"/>
      <c r="W44" s="101"/>
      <c r="X44" s="101"/>
      <c r="Y44" s="100"/>
      <c r="Z44" s="100"/>
      <c r="AA44" s="100"/>
      <c r="AB44" s="100"/>
      <c r="AC44" s="152"/>
      <c r="AD44" s="97"/>
      <c r="AF44" s="62"/>
      <c r="AG44" s="62"/>
      <c r="AH44" s="6"/>
      <c r="AI44" s="62"/>
      <c r="AJ44" s="62"/>
      <c r="AK44" s="62"/>
      <c r="AL44" s="62"/>
      <c r="AM44" s="64"/>
      <c r="AN44" s="6"/>
      <c r="AO44" s="57"/>
      <c r="AP44" s="62"/>
      <c r="AQ44" s="62"/>
      <c r="AR44" s="62"/>
      <c r="AS44" s="62"/>
      <c r="AT44" s="64"/>
    </row>
    <row r="45" spans="1:46" ht="15.6" x14ac:dyDescent="0.3">
      <c r="A45" s="97"/>
      <c r="B45" s="97"/>
      <c r="C45" s="97"/>
      <c r="D45" s="97"/>
      <c r="E45" s="98"/>
      <c r="F45" s="98"/>
      <c r="G45" s="98"/>
      <c r="H45" s="97"/>
      <c r="I45" s="97"/>
      <c r="J45" s="97"/>
      <c r="K45" s="100"/>
      <c r="L45" s="97"/>
      <c r="M45" s="97"/>
      <c r="N45" s="97"/>
      <c r="O45" s="100"/>
      <c r="P45" s="97"/>
      <c r="Q45" s="97"/>
      <c r="R45" s="101"/>
      <c r="S45" s="151"/>
      <c r="T45" s="100"/>
      <c r="U45" s="100"/>
      <c r="V45" s="97"/>
      <c r="W45" s="101"/>
      <c r="X45" s="101"/>
      <c r="Y45" s="100"/>
      <c r="Z45" s="100"/>
      <c r="AA45" s="100"/>
      <c r="AB45" s="100"/>
      <c r="AC45" s="152"/>
      <c r="AD45" s="97"/>
      <c r="AF45" s="62"/>
      <c r="AG45" s="62"/>
      <c r="AH45" s="6"/>
      <c r="AI45" s="62"/>
      <c r="AJ45" s="62"/>
      <c r="AK45" s="62"/>
      <c r="AL45" s="62"/>
      <c r="AM45" s="64"/>
      <c r="AN45" s="6"/>
      <c r="AO45" s="57"/>
      <c r="AP45" s="62"/>
      <c r="AQ45" s="62"/>
      <c r="AR45" s="62"/>
      <c r="AS45" s="62"/>
      <c r="AT45" s="64"/>
    </row>
    <row r="46" spans="1:46" ht="15.6" x14ac:dyDescent="0.3">
      <c r="A46" s="97"/>
      <c r="B46" s="97"/>
      <c r="C46" s="97"/>
      <c r="D46" s="97"/>
      <c r="E46" s="98"/>
      <c r="F46" s="98"/>
      <c r="G46" s="98"/>
      <c r="H46" s="97"/>
      <c r="I46" s="97"/>
      <c r="J46" s="97"/>
      <c r="K46" s="99"/>
      <c r="L46" s="97"/>
      <c r="M46" s="97"/>
      <c r="N46" s="97"/>
      <c r="O46" s="100"/>
      <c r="P46" s="97"/>
      <c r="Q46" s="97"/>
      <c r="R46" s="101"/>
      <c r="S46" s="151"/>
      <c r="T46" s="100"/>
      <c r="U46" s="100"/>
      <c r="V46" s="97"/>
      <c r="W46" s="101"/>
      <c r="X46" s="101"/>
      <c r="Y46" s="99"/>
      <c r="Z46" s="99"/>
      <c r="AA46" s="99"/>
      <c r="AB46" s="99"/>
      <c r="AC46" s="152"/>
      <c r="AD46" s="97"/>
      <c r="AF46" s="62"/>
      <c r="AG46" s="62"/>
      <c r="AH46" s="6"/>
      <c r="AI46" s="62"/>
      <c r="AJ46" s="62"/>
      <c r="AK46" s="62"/>
      <c r="AL46" s="62"/>
      <c r="AM46" s="64"/>
      <c r="AN46" s="6"/>
      <c r="AO46" s="57"/>
      <c r="AP46" s="62"/>
      <c r="AQ46" s="62"/>
      <c r="AR46" s="62"/>
      <c r="AS46" s="62"/>
      <c r="AT46" s="64"/>
    </row>
    <row r="47" spans="1:46" ht="15.6" x14ac:dyDescent="0.3">
      <c r="A47" s="97"/>
      <c r="B47" s="97"/>
      <c r="C47" s="97"/>
      <c r="D47" s="97"/>
      <c r="E47" s="98"/>
      <c r="F47" s="98"/>
      <c r="G47" s="98"/>
      <c r="H47" s="97"/>
      <c r="I47" s="97"/>
      <c r="J47" s="97"/>
      <c r="K47" s="100"/>
      <c r="L47" s="97"/>
      <c r="M47" s="97"/>
      <c r="N47" s="97"/>
      <c r="O47" s="100"/>
      <c r="P47" s="97"/>
      <c r="Q47" s="97"/>
      <c r="R47" s="101"/>
      <c r="S47" s="151"/>
      <c r="T47" s="100"/>
      <c r="U47" s="100"/>
      <c r="V47" s="97"/>
      <c r="W47" s="101"/>
      <c r="X47" s="101"/>
      <c r="Y47" s="100"/>
      <c r="Z47" s="100"/>
      <c r="AA47" s="100"/>
      <c r="AB47" s="100"/>
      <c r="AC47" s="152"/>
      <c r="AD47" s="97"/>
      <c r="AF47" s="62"/>
      <c r="AG47" s="62"/>
      <c r="AH47" s="6"/>
      <c r="AI47" s="62"/>
      <c r="AJ47" s="62"/>
      <c r="AK47" s="62"/>
      <c r="AL47" s="62"/>
      <c r="AM47" s="64"/>
      <c r="AN47" s="6"/>
      <c r="AO47" s="57"/>
      <c r="AP47" s="62"/>
      <c r="AQ47" s="62"/>
      <c r="AR47" s="62"/>
      <c r="AS47" s="62"/>
      <c r="AT47" s="64"/>
    </row>
    <row r="48" spans="1:46" ht="15.6" x14ac:dyDescent="0.3">
      <c r="A48" s="97"/>
      <c r="B48" s="97"/>
      <c r="C48" s="97"/>
      <c r="D48" s="97"/>
      <c r="E48" s="98"/>
      <c r="F48" s="98"/>
      <c r="G48" s="98"/>
      <c r="H48" s="97"/>
      <c r="I48" s="97"/>
      <c r="J48" s="97"/>
      <c r="K48" s="100"/>
      <c r="L48" s="97"/>
      <c r="M48" s="97"/>
      <c r="N48" s="97"/>
      <c r="O48" s="100"/>
      <c r="P48" s="97"/>
      <c r="Q48" s="97"/>
      <c r="R48" s="101"/>
      <c r="S48" s="151"/>
      <c r="T48" s="100"/>
      <c r="U48" s="100"/>
      <c r="V48" s="97"/>
      <c r="W48" s="101"/>
      <c r="X48" s="101"/>
      <c r="Y48" s="99"/>
      <c r="Z48" s="99"/>
      <c r="AA48" s="99"/>
      <c r="AB48" s="99"/>
      <c r="AC48" s="152"/>
      <c r="AD48" s="97"/>
      <c r="AF48" s="62"/>
      <c r="AG48" s="62"/>
      <c r="AH48" s="6"/>
      <c r="AI48" s="62"/>
      <c r="AJ48" s="62"/>
      <c r="AK48" s="62"/>
      <c r="AL48" s="62"/>
      <c r="AM48" s="64"/>
      <c r="AN48" s="6"/>
      <c r="AO48" s="57"/>
      <c r="AP48" s="62"/>
      <c r="AQ48" s="62"/>
      <c r="AR48" s="62"/>
      <c r="AS48" s="62"/>
      <c r="AT48" s="64"/>
    </row>
    <row r="49" spans="1:46" ht="15.6" x14ac:dyDescent="0.3">
      <c r="A49" s="153"/>
      <c r="B49" s="153"/>
      <c r="C49" s="153"/>
      <c r="D49" s="153"/>
      <c r="E49" s="154"/>
      <c r="F49" s="154"/>
      <c r="G49" s="154"/>
      <c r="H49" s="153"/>
      <c r="I49" s="153"/>
      <c r="J49" s="153"/>
      <c r="K49" s="155"/>
      <c r="L49" s="153"/>
      <c r="M49" s="153"/>
      <c r="N49" s="153"/>
      <c r="O49" s="156"/>
      <c r="P49" s="153"/>
      <c r="Q49" s="153"/>
      <c r="R49" s="151"/>
      <c r="S49" s="151"/>
      <c r="T49" s="155"/>
      <c r="U49" s="155"/>
      <c r="V49" s="153"/>
      <c r="W49" s="151"/>
      <c r="X49" s="151"/>
      <c r="Y49" s="155"/>
      <c r="Z49" s="157"/>
      <c r="AA49" s="155"/>
      <c r="AB49" s="155"/>
      <c r="AC49" s="158"/>
      <c r="AD49" s="153"/>
      <c r="AF49" s="62"/>
      <c r="AG49" s="62"/>
      <c r="AH49" s="6"/>
      <c r="AI49" s="62"/>
      <c r="AJ49" s="62"/>
      <c r="AK49" s="62"/>
      <c r="AL49" s="62"/>
      <c r="AM49" s="64"/>
      <c r="AN49" s="6"/>
      <c r="AO49" s="57"/>
      <c r="AP49" s="62"/>
      <c r="AQ49" s="62"/>
      <c r="AR49" s="62"/>
      <c r="AS49" s="62"/>
      <c r="AT49" s="64"/>
    </row>
    <row r="50" spans="1:46" ht="15.6" x14ac:dyDescent="0.3">
      <c r="A50" s="78"/>
      <c r="B50" s="78"/>
      <c r="C50" s="78"/>
      <c r="D50" s="78"/>
      <c r="E50" s="80"/>
      <c r="F50" s="80"/>
      <c r="G50" s="80"/>
      <c r="H50" s="78"/>
      <c r="I50" s="78"/>
      <c r="J50" s="78"/>
      <c r="K50" s="82"/>
      <c r="L50" s="78"/>
      <c r="M50" s="78"/>
      <c r="N50" s="78"/>
      <c r="O50" s="86"/>
      <c r="P50" s="78"/>
      <c r="Q50" s="78"/>
      <c r="R50" s="84"/>
      <c r="S50" s="84"/>
      <c r="T50" s="88"/>
      <c r="U50" s="88"/>
      <c r="V50" s="78"/>
      <c r="W50" s="84"/>
      <c r="X50" s="84"/>
      <c r="Y50" s="86"/>
      <c r="Z50" s="102"/>
      <c r="AA50" s="88"/>
      <c r="AB50" s="86"/>
      <c r="AC50" s="77"/>
      <c r="AD50" s="78"/>
      <c r="AF50" s="62"/>
      <c r="AG50" s="62"/>
      <c r="AH50" s="6"/>
      <c r="AI50" s="62"/>
      <c r="AJ50" s="62"/>
      <c r="AK50" s="62"/>
      <c r="AL50" s="62"/>
      <c r="AM50" s="64"/>
      <c r="AN50" s="6"/>
      <c r="AO50" s="57"/>
      <c r="AP50" s="62"/>
      <c r="AQ50" s="62"/>
      <c r="AR50" s="62"/>
      <c r="AS50" s="62"/>
      <c r="AT50" s="64"/>
    </row>
    <row r="51" spans="1:46" ht="15.6" x14ac:dyDescent="0.3">
      <c r="A51" s="78"/>
      <c r="B51" s="78"/>
      <c r="C51" s="78"/>
      <c r="D51" s="78"/>
      <c r="E51" s="80"/>
      <c r="F51" s="80"/>
      <c r="G51" s="80"/>
      <c r="H51" s="78"/>
      <c r="I51" s="78"/>
      <c r="J51" s="78"/>
      <c r="K51" s="82"/>
      <c r="L51" s="78"/>
      <c r="M51" s="78"/>
      <c r="N51" s="78"/>
      <c r="O51" s="86"/>
      <c r="P51" s="78"/>
      <c r="Q51" s="78"/>
      <c r="R51" s="84"/>
      <c r="S51" s="84"/>
      <c r="T51" s="82"/>
      <c r="U51" s="82"/>
      <c r="V51" s="78"/>
      <c r="W51" s="84"/>
      <c r="X51" s="84"/>
      <c r="Y51" s="82"/>
      <c r="Z51" s="112"/>
      <c r="AA51" s="82"/>
      <c r="AB51" s="82"/>
      <c r="AC51" s="77"/>
      <c r="AD51" s="78"/>
      <c r="AF51" s="62"/>
      <c r="AG51" s="62"/>
      <c r="AH51" s="6"/>
      <c r="AI51" s="62"/>
      <c r="AJ51" s="62"/>
      <c r="AK51" s="62"/>
      <c r="AL51" s="62"/>
      <c r="AM51" s="64"/>
      <c r="AN51" s="6"/>
      <c r="AO51" s="57"/>
      <c r="AP51" s="62"/>
      <c r="AQ51" s="62"/>
      <c r="AR51" s="62"/>
      <c r="AS51" s="62"/>
      <c r="AT51" s="64"/>
    </row>
    <row r="52" spans="1:46" ht="15.6" x14ac:dyDescent="0.3">
      <c r="A52" s="78"/>
      <c r="B52" s="78"/>
      <c r="C52" s="78"/>
      <c r="D52" s="78"/>
      <c r="E52" s="80"/>
      <c r="F52" s="80"/>
      <c r="G52" s="80"/>
      <c r="H52" s="78"/>
      <c r="I52" s="78"/>
      <c r="J52" s="78"/>
      <c r="K52" s="82"/>
      <c r="L52" s="78"/>
      <c r="M52" s="78"/>
      <c r="N52" s="78"/>
      <c r="O52" s="86"/>
      <c r="P52" s="78"/>
      <c r="Q52" s="78"/>
      <c r="R52" s="84"/>
      <c r="S52" s="84"/>
      <c r="T52" s="82"/>
      <c r="U52" s="82"/>
      <c r="V52" s="78"/>
      <c r="W52" s="84"/>
      <c r="X52" s="84"/>
      <c r="Y52" s="86"/>
      <c r="Z52" s="112"/>
      <c r="AA52" s="82"/>
      <c r="AB52" s="86"/>
      <c r="AC52" s="77"/>
      <c r="AD52" s="78"/>
      <c r="AF52" s="62"/>
      <c r="AG52" s="62"/>
      <c r="AH52" s="6"/>
      <c r="AI52" s="62"/>
      <c r="AJ52" s="62"/>
      <c r="AK52" s="62"/>
      <c r="AL52" s="62"/>
      <c r="AM52" s="64"/>
      <c r="AN52" s="6"/>
      <c r="AO52" s="57"/>
      <c r="AP52" s="62"/>
      <c r="AQ52" s="62"/>
      <c r="AR52" s="62"/>
      <c r="AS52" s="62"/>
      <c r="AT52" s="64"/>
    </row>
    <row r="53" spans="1:46" ht="15.6" x14ac:dyDescent="0.3">
      <c r="A53" s="78"/>
      <c r="B53" s="78"/>
      <c r="C53" s="78"/>
      <c r="D53" s="78"/>
      <c r="E53" s="80"/>
      <c r="F53" s="80"/>
      <c r="G53" s="80"/>
      <c r="H53" s="78"/>
      <c r="I53" s="78"/>
      <c r="J53" s="78"/>
      <c r="K53" s="82"/>
      <c r="L53" s="78"/>
      <c r="M53" s="78"/>
      <c r="N53" s="78"/>
      <c r="O53" s="86"/>
      <c r="P53" s="78"/>
      <c r="Q53" s="78"/>
      <c r="R53" s="84"/>
      <c r="S53" s="84"/>
      <c r="T53" s="82"/>
      <c r="U53" s="82"/>
      <c r="V53" s="78"/>
      <c r="W53" s="84"/>
      <c r="X53" s="84"/>
      <c r="Y53" s="86"/>
      <c r="Z53" s="112"/>
      <c r="AA53" s="82"/>
      <c r="AB53" s="86"/>
      <c r="AC53" s="77"/>
      <c r="AD53" s="78"/>
      <c r="AF53" s="62"/>
      <c r="AG53" s="62"/>
      <c r="AH53" s="6"/>
      <c r="AI53" s="62"/>
      <c r="AJ53" s="62"/>
      <c r="AK53" s="62"/>
      <c r="AL53" s="62"/>
      <c r="AM53" s="64"/>
      <c r="AN53" s="6"/>
      <c r="AO53" s="57"/>
      <c r="AP53" s="62"/>
      <c r="AQ53" s="62"/>
      <c r="AR53" s="62"/>
      <c r="AS53" s="62"/>
      <c r="AT53" s="64"/>
    </row>
    <row r="54" spans="1:46" ht="15.6" x14ac:dyDescent="0.3">
      <c r="A54" s="78"/>
      <c r="B54" s="78"/>
      <c r="C54" s="78"/>
      <c r="D54" s="78"/>
      <c r="E54" s="80"/>
      <c r="F54" s="80"/>
      <c r="G54" s="80"/>
      <c r="H54" s="78"/>
      <c r="I54" s="78"/>
      <c r="J54" s="78"/>
      <c r="K54" s="82"/>
      <c r="L54" s="78"/>
      <c r="M54" s="78"/>
      <c r="N54" s="78"/>
      <c r="O54" s="86"/>
      <c r="P54" s="78"/>
      <c r="Q54" s="78"/>
      <c r="R54" s="84"/>
      <c r="S54" s="84"/>
      <c r="T54" s="82"/>
      <c r="U54" s="82"/>
      <c r="V54" s="78"/>
      <c r="W54" s="84"/>
      <c r="X54" s="84"/>
      <c r="Y54" s="82"/>
      <c r="Z54" s="112"/>
      <c r="AA54" s="82"/>
      <c r="AB54" s="82"/>
      <c r="AC54" s="77"/>
      <c r="AD54" s="78"/>
      <c r="AF54" s="62"/>
      <c r="AG54" s="62"/>
      <c r="AH54" s="6"/>
      <c r="AI54" s="62"/>
      <c r="AJ54" s="62"/>
      <c r="AK54" s="62"/>
      <c r="AL54" s="62"/>
      <c r="AM54" s="64"/>
      <c r="AN54" s="6"/>
      <c r="AO54" s="57"/>
      <c r="AP54" s="62"/>
      <c r="AQ54" s="62"/>
      <c r="AR54" s="62"/>
      <c r="AS54" s="62"/>
      <c r="AT54" s="64"/>
    </row>
    <row r="55" spans="1:46" ht="15.6" x14ac:dyDescent="0.3">
      <c r="A55" s="78"/>
      <c r="B55" s="78"/>
      <c r="C55" s="78"/>
      <c r="D55" s="78"/>
      <c r="E55" s="80"/>
      <c r="F55" s="80"/>
      <c r="G55" s="80"/>
      <c r="H55" s="78"/>
      <c r="I55" s="78"/>
      <c r="J55" s="78"/>
      <c r="K55" s="82"/>
      <c r="L55" s="78"/>
      <c r="M55" s="78"/>
      <c r="N55" s="78"/>
      <c r="O55" s="86"/>
      <c r="P55" s="78"/>
      <c r="Q55" s="78"/>
      <c r="R55" s="84"/>
      <c r="S55" s="84"/>
      <c r="T55" s="82"/>
      <c r="U55" s="82"/>
      <c r="V55" s="78"/>
      <c r="W55" s="84"/>
      <c r="X55" s="84"/>
      <c r="Y55" s="82"/>
      <c r="Z55" s="112"/>
      <c r="AA55" s="82"/>
      <c r="AB55" s="82"/>
      <c r="AC55" s="77"/>
      <c r="AD55" s="78"/>
      <c r="AF55" s="62"/>
      <c r="AG55" s="62"/>
      <c r="AH55" s="6"/>
      <c r="AI55" s="62"/>
      <c r="AJ55" s="62"/>
      <c r="AK55" s="62"/>
      <c r="AL55" s="62"/>
      <c r="AM55" s="64"/>
      <c r="AN55" s="6"/>
      <c r="AO55" s="57"/>
      <c r="AP55" s="62"/>
      <c r="AQ55" s="62"/>
      <c r="AR55" s="62"/>
      <c r="AS55" s="62"/>
      <c r="AT55" s="64"/>
    </row>
    <row r="56" spans="1:46" ht="15.6" x14ac:dyDescent="0.3">
      <c r="A56" s="78"/>
      <c r="B56" s="78"/>
      <c r="C56" s="78"/>
      <c r="D56" s="78"/>
      <c r="E56" s="80"/>
      <c r="F56" s="80"/>
      <c r="G56" s="80"/>
      <c r="H56" s="78"/>
      <c r="I56" s="78"/>
      <c r="J56" s="78"/>
      <c r="K56" s="82"/>
      <c r="L56" s="78"/>
      <c r="M56" s="78"/>
      <c r="N56" s="78"/>
      <c r="O56" s="86"/>
      <c r="P56" s="78"/>
      <c r="Q56" s="78"/>
      <c r="R56" s="84"/>
      <c r="S56" s="84"/>
      <c r="T56" s="82"/>
      <c r="U56" s="82"/>
      <c r="V56" s="78"/>
      <c r="W56" s="84"/>
      <c r="X56" s="84"/>
      <c r="Y56" s="86"/>
      <c r="Z56" s="112"/>
      <c r="AA56" s="82"/>
      <c r="AB56" s="86"/>
      <c r="AC56" s="77"/>
      <c r="AD56" s="78"/>
      <c r="AF56" s="62"/>
      <c r="AG56" s="62"/>
      <c r="AH56" s="6"/>
      <c r="AI56" s="62"/>
      <c r="AJ56" s="62"/>
      <c r="AK56" s="62"/>
      <c r="AL56" s="62"/>
      <c r="AM56" s="64"/>
      <c r="AN56" s="6"/>
      <c r="AO56" s="57"/>
      <c r="AP56" s="62"/>
      <c r="AQ56" s="62"/>
      <c r="AR56" s="62"/>
      <c r="AS56" s="62"/>
      <c r="AT56" s="64"/>
    </row>
    <row r="57" spans="1:46" ht="15.6" x14ac:dyDescent="0.3">
      <c r="A57" s="78"/>
      <c r="B57" s="78"/>
      <c r="C57" s="78"/>
      <c r="D57" s="78"/>
      <c r="E57" s="80"/>
      <c r="F57" s="80"/>
      <c r="G57" s="80"/>
      <c r="H57" s="78"/>
      <c r="I57" s="78"/>
      <c r="J57" s="78"/>
      <c r="K57" s="82"/>
      <c r="L57" s="78"/>
      <c r="M57" s="78"/>
      <c r="N57" s="78"/>
      <c r="O57" s="86"/>
      <c r="P57" s="78"/>
      <c r="Q57" s="78"/>
      <c r="R57" s="84"/>
      <c r="S57" s="84"/>
      <c r="T57" s="82"/>
      <c r="U57" s="82"/>
      <c r="V57" s="78"/>
      <c r="W57" s="84"/>
      <c r="X57" s="84"/>
      <c r="Y57" s="82"/>
      <c r="Z57" s="112"/>
      <c r="AA57" s="82"/>
      <c r="AB57" s="82"/>
      <c r="AC57" s="77"/>
      <c r="AD57" s="78"/>
      <c r="AF57" s="62"/>
      <c r="AG57" s="62"/>
      <c r="AH57" s="6"/>
      <c r="AI57" s="62"/>
      <c r="AJ57" s="62"/>
      <c r="AK57" s="62"/>
      <c r="AL57" s="62"/>
      <c r="AM57" s="64"/>
      <c r="AN57" s="6"/>
      <c r="AO57" s="57"/>
      <c r="AP57" s="62"/>
      <c r="AQ57" s="62"/>
      <c r="AR57" s="62"/>
      <c r="AS57" s="62"/>
      <c r="AT57" s="64"/>
    </row>
    <row r="58" spans="1:46" ht="15.6" x14ac:dyDescent="0.3">
      <c r="A58" s="78"/>
      <c r="B58" s="78"/>
      <c r="C58" s="78"/>
      <c r="D58" s="78"/>
      <c r="E58" s="80"/>
      <c r="F58" s="80"/>
      <c r="G58" s="80"/>
      <c r="H58" s="78"/>
      <c r="I58" s="78"/>
      <c r="J58" s="78"/>
      <c r="K58" s="82"/>
      <c r="L58" s="78"/>
      <c r="M58" s="78"/>
      <c r="N58" s="78"/>
      <c r="O58" s="86"/>
      <c r="P58" s="78"/>
      <c r="Q58" s="78"/>
      <c r="R58" s="84"/>
      <c r="S58" s="84"/>
      <c r="T58" s="82"/>
      <c r="U58" s="82"/>
      <c r="V58" s="78"/>
      <c r="W58" s="84"/>
      <c r="X58" s="84"/>
      <c r="Y58" s="86"/>
      <c r="Z58" s="112"/>
      <c r="AA58" s="82"/>
      <c r="AB58" s="86"/>
      <c r="AC58" s="77"/>
      <c r="AD58" s="78"/>
      <c r="AF58" s="62"/>
      <c r="AG58" s="62"/>
      <c r="AH58" s="6"/>
      <c r="AI58" s="62"/>
      <c r="AJ58" s="62"/>
      <c r="AK58" s="62"/>
      <c r="AL58" s="62"/>
      <c r="AM58" s="64"/>
      <c r="AN58" s="6"/>
      <c r="AO58" s="57"/>
      <c r="AP58" s="62"/>
      <c r="AQ58" s="62"/>
      <c r="AR58" s="62"/>
      <c r="AS58" s="62"/>
      <c r="AT58" s="64"/>
    </row>
    <row r="59" spans="1:46" ht="15.6" x14ac:dyDescent="0.3">
      <c r="A59" s="78"/>
      <c r="B59" s="78"/>
      <c r="C59" s="78"/>
      <c r="D59" s="78"/>
      <c r="E59" s="80"/>
      <c r="F59" s="80"/>
      <c r="G59" s="80"/>
      <c r="H59" s="78"/>
      <c r="I59" s="78"/>
      <c r="J59" s="78"/>
      <c r="K59" s="82"/>
      <c r="L59" s="78"/>
      <c r="M59" s="78"/>
      <c r="N59" s="78"/>
      <c r="O59" s="86"/>
      <c r="P59" s="78"/>
      <c r="Q59" s="78"/>
      <c r="R59" s="84"/>
      <c r="S59" s="84"/>
      <c r="T59" s="82"/>
      <c r="U59" s="82"/>
      <c r="V59" s="78"/>
      <c r="W59" s="84"/>
      <c r="X59" s="84"/>
      <c r="Y59" s="86"/>
      <c r="Z59" s="112"/>
      <c r="AA59" s="82"/>
      <c r="AB59" s="86"/>
      <c r="AC59" s="77"/>
      <c r="AD59" s="78"/>
      <c r="AF59" s="62"/>
      <c r="AG59" s="62"/>
      <c r="AH59" s="6"/>
      <c r="AI59" s="62"/>
      <c r="AJ59" s="62"/>
      <c r="AK59" s="62"/>
      <c r="AL59" s="62"/>
      <c r="AM59" s="64"/>
      <c r="AN59" s="6"/>
      <c r="AO59" s="57"/>
      <c r="AP59" s="62"/>
      <c r="AQ59" s="62"/>
      <c r="AR59" s="62"/>
      <c r="AS59" s="62"/>
      <c r="AT59" s="64"/>
    </row>
    <row r="60" spans="1:46" ht="15.6" x14ac:dyDescent="0.3">
      <c r="A60" s="78"/>
      <c r="B60" s="78"/>
      <c r="C60" s="78"/>
      <c r="D60" s="78"/>
      <c r="E60" s="80"/>
      <c r="F60" s="80"/>
      <c r="G60" s="80"/>
      <c r="H60" s="78"/>
      <c r="I60" s="78"/>
      <c r="J60" s="78"/>
      <c r="K60" s="82"/>
      <c r="L60" s="78"/>
      <c r="M60" s="78"/>
      <c r="N60" s="78"/>
      <c r="O60" s="86"/>
      <c r="P60" s="78"/>
      <c r="Q60" s="78"/>
      <c r="R60" s="84"/>
      <c r="S60" s="84"/>
      <c r="T60" s="82"/>
      <c r="U60" s="82"/>
      <c r="V60" s="78"/>
      <c r="W60" s="84"/>
      <c r="X60" s="84"/>
      <c r="Y60" s="82"/>
      <c r="Z60" s="112"/>
      <c r="AA60" s="82"/>
      <c r="AB60" s="82"/>
      <c r="AC60" s="77"/>
      <c r="AD60" s="78"/>
      <c r="AF60" s="62"/>
      <c r="AG60" s="62"/>
      <c r="AH60" s="6"/>
      <c r="AI60" s="62"/>
      <c r="AJ60" s="62"/>
      <c r="AK60" s="62"/>
      <c r="AL60" s="62"/>
      <c r="AM60" s="64"/>
      <c r="AN60" s="6"/>
      <c r="AO60" s="57"/>
      <c r="AP60" s="62"/>
      <c r="AQ60" s="62"/>
      <c r="AR60" s="62"/>
      <c r="AS60" s="62"/>
      <c r="AT60" s="64"/>
    </row>
    <row r="61" spans="1:46" ht="15.6" x14ac:dyDescent="0.3">
      <c r="A61" s="78"/>
      <c r="B61" s="78"/>
      <c r="C61" s="78"/>
      <c r="D61" s="78"/>
      <c r="E61" s="80"/>
      <c r="F61" s="80"/>
      <c r="G61" s="80"/>
      <c r="H61" s="78"/>
      <c r="I61" s="78"/>
      <c r="J61" s="78"/>
      <c r="K61" s="82"/>
      <c r="L61" s="78"/>
      <c r="M61" s="78"/>
      <c r="N61" s="78"/>
      <c r="O61" s="86"/>
      <c r="P61" s="78"/>
      <c r="Q61" s="78"/>
      <c r="R61" s="84"/>
      <c r="S61" s="84"/>
      <c r="T61" s="82"/>
      <c r="U61" s="82"/>
      <c r="V61" s="78"/>
      <c r="W61" s="84"/>
      <c r="X61" s="84"/>
      <c r="Y61" s="82"/>
      <c r="Z61" s="112"/>
      <c r="AA61" s="82"/>
      <c r="AB61" s="82"/>
      <c r="AC61" s="77"/>
      <c r="AD61" s="78"/>
      <c r="AF61" s="62"/>
      <c r="AG61" s="62"/>
      <c r="AH61" s="6"/>
      <c r="AI61" s="62"/>
      <c r="AJ61" s="62"/>
      <c r="AK61" s="62"/>
      <c r="AL61" s="62"/>
      <c r="AM61" s="64"/>
      <c r="AN61" s="6"/>
      <c r="AO61" s="57"/>
      <c r="AP61" s="62"/>
      <c r="AQ61" s="62"/>
      <c r="AR61" s="62"/>
      <c r="AS61" s="62"/>
      <c r="AT61" s="64"/>
    </row>
    <row r="62" spans="1:46" ht="15.6" x14ac:dyDescent="0.3">
      <c r="A62" s="78"/>
      <c r="B62" s="78"/>
      <c r="C62" s="78"/>
      <c r="D62" s="78"/>
      <c r="E62" s="80"/>
      <c r="F62" s="80"/>
      <c r="G62" s="80"/>
      <c r="H62" s="78"/>
      <c r="I62" s="78"/>
      <c r="J62" s="78"/>
      <c r="K62" s="82"/>
      <c r="L62" s="78"/>
      <c r="M62" s="78"/>
      <c r="N62" s="78"/>
      <c r="O62" s="86"/>
      <c r="P62" s="78"/>
      <c r="Q62" s="78"/>
      <c r="R62" s="84"/>
      <c r="S62" s="84"/>
      <c r="T62" s="82"/>
      <c r="U62" s="82"/>
      <c r="V62" s="78"/>
      <c r="W62" s="84"/>
      <c r="X62" s="84"/>
      <c r="Y62" s="86"/>
      <c r="Z62" s="112"/>
      <c r="AA62" s="82"/>
      <c r="AB62" s="86"/>
      <c r="AC62" s="77"/>
      <c r="AD62" s="78"/>
      <c r="AF62" s="62"/>
      <c r="AG62" s="62"/>
      <c r="AH62" s="6"/>
      <c r="AI62" s="62"/>
      <c r="AJ62" s="62"/>
      <c r="AK62" s="62"/>
      <c r="AL62" s="62"/>
      <c r="AM62" s="64"/>
      <c r="AN62" s="6"/>
      <c r="AO62" s="57"/>
      <c r="AP62" s="62"/>
      <c r="AQ62" s="62"/>
      <c r="AR62" s="62"/>
      <c r="AS62" s="62"/>
      <c r="AT62" s="64"/>
    </row>
    <row r="63" spans="1:46" ht="15.6" x14ac:dyDescent="0.3">
      <c r="A63" s="78"/>
      <c r="B63" s="78"/>
      <c r="C63" s="78"/>
      <c r="D63" s="78"/>
      <c r="E63" s="80"/>
      <c r="F63" s="80"/>
      <c r="G63" s="80"/>
      <c r="H63" s="78"/>
      <c r="I63" s="78"/>
      <c r="J63" s="78"/>
      <c r="K63" s="82"/>
      <c r="L63" s="78"/>
      <c r="M63" s="78"/>
      <c r="N63" s="78"/>
      <c r="O63" s="86"/>
      <c r="P63" s="78"/>
      <c r="Q63" s="78"/>
      <c r="R63" s="84"/>
      <c r="S63" s="84"/>
      <c r="T63" s="82"/>
      <c r="U63" s="82"/>
      <c r="V63" s="78"/>
      <c r="W63" s="84"/>
      <c r="X63" s="84"/>
      <c r="Y63" s="82"/>
      <c r="Z63" s="112"/>
      <c r="AA63" s="82"/>
      <c r="AB63" s="82"/>
      <c r="AC63" s="77"/>
      <c r="AD63" s="78"/>
      <c r="AF63" s="62"/>
      <c r="AG63" s="62"/>
      <c r="AH63" s="6"/>
      <c r="AI63" s="62"/>
      <c r="AJ63" s="62"/>
      <c r="AK63" s="62"/>
      <c r="AL63" s="62"/>
      <c r="AM63" s="64"/>
      <c r="AN63" s="6"/>
      <c r="AO63" s="57"/>
      <c r="AP63" s="62"/>
      <c r="AQ63" s="62"/>
      <c r="AR63" s="62"/>
      <c r="AS63" s="62"/>
      <c r="AT63" s="64"/>
    </row>
    <row r="64" spans="1:46" ht="15.6" x14ac:dyDescent="0.3">
      <c r="A64" s="78"/>
      <c r="B64" s="78"/>
      <c r="C64" s="78"/>
      <c r="D64" s="78"/>
      <c r="E64" s="80"/>
      <c r="F64" s="80"/>
      <c r="G64" s="80"/>
      <c r="H64" s="78"/>
      <c r="I64" s="78"/>
      <c r="J64" s="78"/>
      <c r="K64" s="82"/>
      <c r="L64" s="78"/>
      <c r="M64" s="78"/>
      <c r="N64" s="78"/>
      <c r="O64" s="86"/>
      <c r="P64" s="78"/>
      <c r="Q64" s="78"/>
      <c r="R64" s="84"/>
      <c r="S64" s="84"/>
      <c r="T64" s="82"/>
      <c r="U64" s="82"/>
      <c r="V64" s="78"/>
      <c r="W64" s="84"/>
      <c r="X64" s="84"/>
      <c r="Y64" s="86"/>
      <c r="Z64" s="112"/>
      <c r="AA64" s="82"/>
      <c r="AB64" s="86"/>
      <c r="AC64" s="77"/>
      <c r="AD64" s="78"/>
      <c r="AF64" s="62"/>
      <c r="AG64" s="62"/>
      <c r="AH64" s="6"/>
      <c r="AI64" s="62"/>
      <c r="AJ64" s="62"/>
      <c r="AK64" s="62"/>
      <c r="AL64" s="62"/>
      <c r="AM64" s="64"/>
      <c r="AN64" s="6"/>
      <c r="AO64" s="57"/>
      <c r="AP64" s="62"/>
      <c r="AQ64" s="62"/>
      <c r="AR64" s="62"/>
      <c r="AS64" s="62"/>
      <c r="AT64" s="64"/>
    </row>
    <row r="65" spans="1:46" ht="15.6" x14ac:dyDescent="0.3">
      <c r="A65" s="78"/>
      <c r="B65" s="78"/>
      <c r="C65" s="78"/>
      <c r="D65" s="78"/>
      <c r="E65" s="80"/>
      <c r="F65" s="80"/>
      <c r="G65" s="80"/>
      <c r="H65" s="78"/>
      <c r="I65" s="78"/>
      <c r="J65" s="78"/>
      <c r="K65" s="82"/>
      <c r="L65" s="78"/>
      <c r="M65" s="78"/>
      <c r="N65" s="78"/>
      <c r="O65" s="86"/>
      <c r="P65" s="78"/>
      <c r="Q65" s="78"/>
      <c r="R65" s="84"/>
      <c r="S65" s="84"/>
      <c r="T65" s="82"/>
      <c r="U65" s="82"/>
      <c r="V65" s="78"/>
      <c r="W65" s="84"/>
      <c r="X65" s="84"/>
      <c r="Y65" s="86"/>
      <c r="Z65" s="112"/>
      <c r="AA65" s="82"/>
      <c r="AB65" s="86"/>
      <c r="AC65" s="77"/>
      <c r="AD65" s="78"/>
      <c r="AF65" s="62"/>
      <c r="AG65" s="62"/>
      <c r="AH65" s="6"/>
      <c r="AI65" s="62"/>
      <c r="AJ65" s="62"/>
      <c r="AK65" s="62"/>
      <c r="AL65" s="62"/>
      <c r="AM65" s="64"/>
      <c r="AN65" s="6"/>
      <c r="AO65" s="57"/>
      <c r="AP65" s="62"/>
      <c r="AQ65" s="62"/>
      <c r="AR65" s="62"/>
      <c r="AS65" s="62"/>
      <c r="AT65" s="64"/>
    </row>
    <row r="66" spans="1:46" ht="15.6" x14ac:dyDescent="0.3">
      <c r="A66" s="78"/>
      <c r="B66" s="78"/>
      <c r="C66" s="78"/>
      <c r="D66" s="78"/>
      <c r="E66" s="80"/>
      <c r="F66" s="80"/>
      <c r="G66" s="80"/>
      <c r="H66" s="78"/>
      <c r="I66" s="78"/>
      <c r="J66" s="78"/>
      <c r="K66" s="82"/>
      <c r="L66" s="78"/>
      <c r="M66" s="78"/>
      <c r="N66" s="78"/>
      <c r="O66" s="86"/>
      <c r="P66" s="78"/>
      <c r="Q66" s="78"/>
      <c r="R66" s="84"/>
      <c r="S66" s="84"/>
      <c r="T66" s="82"/>
      <c r="U66" s="82"/>
      <c r="V66" s="78"/>
      <c r="W66" s="84"/>
      <c r="X66" s="84"/>
      <c r="Y66" s="82"/>
      <c r="Z66" s="112"/>
      <c r="AA66" s="82"/>
      <c r="AB66" s="82"/>
      <c r="AC66" s="77"/>
      <c r="AD66" s="78"/>
      <c r="AF66" s="62"/>
      <c r="AG66" s="62"/>
      <c r="AH66" s="6"/>
      <c r="AI66" s="62"/>
      <c r="AJ66" s="62"/>
      <c r="AK66" s="62"/>
      <c r="AL66" s="62"/>
      <c r="AM66" s="64"/>
      <c r="AN66" s="6"/>
      <c r="AO66" s="57"/>
      <c r="AP66" s="62"/>
      <c r="AQ66" s="62"/>
      <c r="AR66" s="62"/>
      <c r="AS66" s="62"/>
      <c r="AT66" s="64"/>
    </row>
    <row r="67" spans="1:46" ht="15.6" x14ac:dyDescent="0.3">
      <c r="A67" s="78"/>
      <c r="B67" s="78"/>
      <c r="C67" s="78"/>
      <c r="D67" s="78"/>
      <c r="E67" s="80"/>
      <c r="F67" s="80"/>
      <c r="G67" s="80"/>
      <c r="H67" s="78"/>
      <c r="I67" s="78"/>
      <c r="J67" s="78"/>
      <c r="K67" s="82"/>
      <c r="L67" s="78"/>
      <c r="M67" s="78"/>
      <c r="N67" s="78"/>
      <c r="O67" s="86"/>
      <c r="P67" s="78"/>
      <c r="Q67" s="78"/>
      <c r="R67" s="84"/>
      <c r="S67" s="84"/>
      <c r="T67" s="82"/>
      <c r="U67" s="82"/>
      <c r="V67" s="78"/>
      <c r="W67" s="84"/>
      <c r="X67" s="84"/>
      <c r="Y67" s="82"/>
      <c r="Z67" s="112"/>
      <c r="AA67" s="82"/>
      <c r="AB67" s="82"/>
      <c r="AC67" s="77"/>
      <c r="AD67" s="78"/>
      <c r="AF67" s="62"/>
      <c r="AG67" s="62"/>
      <c r="AH67" s="6"/>
      <c r="AI67" s="62"/>
      <c r="AJ67" s="62"/>
      <c r="AK67" s="62"/>
      <c r="AL67" s="62"/>
      <c r="AM67" s="64"/>
      <c r="AN67" s="6"/>
      <c r="AO67" s="57"/>
      <c r="AP67" s="62"/>
      <c r="AQ67" s="62"/>
      <c r="AR67" s="62"/>
      <c r="AS67" s="62"/>
      <c r="AT67" s="64"/>
    </row>
    <row r="68" spans="1:46" ht="15.6" x14ac:dyDescent="0.3">
      <c r="A68" s="78"/>
      <c r="B68" s="78"/>
      <c r="C68" s="78"/>
      <c r="D68" s="78"/>
      <c r="E68" s="80"/>
      <c r="F68" s="80"/>
      <c r="G68" s="80"/>
      <c r="H68" s="78"/>
      <c r="I68" s="78"/>
      <c r="J68" s="78"/>
      <c r="K68" s="82"/>
      <c r="L68" s="78"/>
      <c r="M68" s="78"/>
      <c r="N68" s="78"/>
      <c r="O68" s="86"/>
      <c r="P68" s="78"/>
      <c r="Q68" s="78"/>
      <c r="R68" s="84"/>
      <c r="S68" s="84"/>
      <c r="T68" s="82"/>
      <c r="U68" s="82"/>
      <c r="V68" s="78"/>
      <c r="W68" s="84"/>
      <c r="X68" s="84"/>
      <c r="Y68" s="86"/>
      <c r="Z68" s="112"/>
      <c r="AA68" s="82"/>
      <c r="AB68" s="86"/>
      <c r="AC68" s="77"/>
      <c r="AD68" s="78"/>
      <c r="AF68" s="62"/>
      <c r="AG68" s="62"/>
      <c r="AH68" s="6"/>
      <c r="AI68" s="62"/>
      <c r="AJ68" s="62"/>
      <c r="AK68" s="62"/>
      <c r="AL68" s="62"/>
      <c r="AM68" s="64"/>
      <c r="AN68" s="6"/>
      <c r="AO68" s="57"/>
      <c r="AP68" s="62"/>
      <c r="AQ68" s="62"/>
      <c r="AR68" s="62"/>
      <c r="AS68" s="62"/>
      <c r="AT68" s="64"/>
    </row>
    <row r="69" spans="1:46" ht="15.6" x14ac:dyDescent="0.3">
      <c r="A69" s="78"/>
      <c r="B69" s="78"/>
      <c r="C69" s="78"/>
      <c r="D69" s="78"/>
      <c r="E69" s="80"/>
      <c r="F69" s="80"/>
      <c r="G69" s="80"/>
      <c r="H69" s="78"/>
      <c r="I69" s="78"/>
      <c r="J69" s="78"/>
      <c r="K69" s="82"/>
      <c r="L69" s="78"/>
      <c r="M69" s="78"/>
      <c r="N69" s="78"/>
      <c r="O69" s="86"/>
      <c r="P69" s="78"/>
      <c r="Q69" s="78"/>
      <c r="R69" s="84"/>
      <c r="S69" s="84"/>
      <c r="T69" s="82"/>
      <c r="U69" s="82"/>
      <c r="V69" s="78"/>
      <c r="W69" s="84"/>
      <c r="X69" s="84"/>
      <c r="Y69" s="82"/>
      <c r="Z69" s="112"/>
      <c r="AA69" s="82"/>
      <c r="AB69" s="82"/>
      <c r="AC69" s="77"/>
      <c r="AD69" s="78"/>
      <c r="AF69" s="62"/>
      <c r="AG69" s="62"/>
      <c r="AH69" s="6"/>
      <c r="AI69" s="62"/>
      <c r="AJ69" s="62"/>
      <c r="AK69" s="62"/>
      <c r="AL69" s="62"/>
      <c r="AM69" s="64"/>
      <c r="AN69" s="6"/>
      <c r="AO69" s="57"/>
      <c r="AP69" s="62"/>
      <c r="AQ69" s="62"/>
      <c r="AR69" s="62"/>
      <c r="AS69" s="62"/>
      <c r="AT69" s="64"/>
    </row>
    <row r="70" spans="1:46" ht="15.6" x14ac:dyDescent="0.3">
      <c r="A70" s="78"/>
      <c r="B70" s="78"/>
      <c r="C70" s="78"/>
      <c r="D70" s="78"/>
      <c r="E70" s="80"/>
      <c r="F70" s="80"/>
      <c r="G70" s="80"/>
      <c r="H70" s="78"/>
      <c r="I70" s="78"/>
      <c r="J70" s="78"/>
      <c r="K70" s="82"/>
      <c r="L70" s="78"/>
      <c r="M70" s="78"/>
      <c r="N70" s="78"/>
      <c r="O70" s="86"/>
      <c r="P70" s="78"/>
      <c r="Q70" s="78"/>
      <c r="R70" s="84"/>
      <c r="S70" s="84"/>
      <c r="T70" s="82"/>
      <c r="U70" s="82"/>
      <c r="V70" s="78"/>
      <c r="W70" s="84"/>
      <c r="X70" s="84"/>
      <c r="Y70" s="86"/>
      <c r="Z70" s="112"/>
      <c r="AA70" s="82"/>
      <c r="AB70" s="86"/>
      <c r="AC70" s="77"/>
      <c r="AD70" s="78"/>
      <c r="AF70" s="62"/>
      <c r="AG70" s="62"/>
      <c r="AH70" s="6"/>
      <c r="AI70" s="62"/>
      <c r="AJ70" s="62"/>
      <c r="AK70" s="62"/>
      <c r="AL70" s="62"/>
      <c r="AM70" s="64"/>
      <c r="AN70" s="6"/>
      <c r="AO70" s="57"/>
      <c r="AP70" s="62"/>
      <c r="AQ70" s="62"/>
      <c r="AR70" s="62"/>
      <c r="AS70" s="62"/>
      <c r="AT70" s="64"/>
    </row>
    <row r="71" spans="1:46" ht="15.6" x14ac:dyDescent="0.3">
      <c r="A71" s="78"/>
      <c r="B71" s="78"/>
      <c r="C71" s="78"/>
      <c r="D71" s="78"/>
      <c r="E71" s="80"/>
      <c r="F71" s="80"/>
      <c r="G71" s="80"/>
      <c r="H71" s="78"/>
      <c r="I71" s="78"/>
      <c r="J71" s="78"/>
      <c r="K71" s="82"/>
      <c r="L71" s="78"/>
      <c r="M71" s="78"/>
      <c r="N71" s="78"/>
      <c r="O71" s="86"/>
      <c r="P71" s="78"/>
      <c r="Q71" s="78"/>
      <c r="R71" s="84"/>
      <c r="S71" s="84"/>
      <c r="T71" s="82"/>
      <c r="U71" s="82"/>
      <c r="V71" s="78"/>
      <c r="W71" s="84"/>
      <c r="X71" s="84"/>
      <c r="Y71" s="86"/>
      <c r="Z71" s="112"/>
      <c r="AA71" s="82"/>
      <c r="AB71" s="86"/>
      <c r="AC71" s="77"/>
      <c r="AD71" s="78"/>
      <c r="AF71" s="62"/>
      <c r="AG71" s="62"/>
      <c r="AH71" s="6"/>
      <c r="AI71" s="62"/>
      <c r="AJ71" s="62"/>
      <c r="AK71" s="62"/>
      <c r="AL71" s="62"/>
      <c r="AM71" s="64"/>
      <c r="AN71" s="6"/>
      <c r="AO71" s="57"/>
      <c r="AP71" s="62"/>
      <c r="AQ71" s="62"/>
      <c r="AR71" s="62"/>
      <c r="AS71" s="62"/>
      <c r="AT71" s="64"/>
    </row>
    <row r="72" spans="1:46" ht="15.6" x14ac:dyDescent="0.3">
      <c r="A72" s="78"/>
      <c r="B72" s="78"/>
      <c r="C72" s="78"/>
      <c r="D72" s="78"/>
      <c r="E72" s="80"/>
      <c r="F72" s="80"/>
      <c r="G72" s="80"/>
      <c r="H72" s="78"/>
      <c r="I72" s="78"/>
      <c r="J72" s="78"/>
      <c r="K72" s="82"/>
      <c r="L72" s="78"/>
      <c r="M72" s="78"/>
      <c r="N72" s="78"/>
      <c r="O72" s="86"/>
      <c r="P72" s="78"/>
      <c r="Q72" s="78"/>
      <c r="R72" s="84"/>
      <c r="S72" s="84"/>
      <c r="T72" s="82"/>
      <c r="U72" s="82"/>
      <c r="V72" s="78"/>
      <c r="W72" s="84"/>
      <c r="X72" s="84"/>
      <c r="Y72" s="82"/>
      <c r="Z72" s="112"/>
      <c r="AA72" s="82"/>
      <c r="AB72" s="82"/>
      <c r="AC72" s="77"/>
      <c r="AD72" s="78"/>
      <c r="AF72" s="62"/>
      <c r="AG72" s="62"/>
      <c r="AH72" s="6"/>
      <c r="AI72" s="62"/>
      <c r="AJ72" s="62"/>
      <c r="AK72" s="62"/>
      <c r="AL72" s="62"/>
      <c r="AM72" s="64"/>
      <c r="AN72" s="6"/>
      <c r="AO72" s="57"/>
      <c r="AP72" s="62"/>
      <c r="AQ72" s="62"/>
      <c r="AR72" s="62"/>
      <c r="AS72" s="62"/>
      <c r="AT72" s="64"/>
    </row>
    <row r="73" spans="1:46" ht="15.6" x14ac:dyDescent="0.3">
      <c r="A73" s="78"/>
      <c r="B73" s="78"/>
      <c r="C73" s="78"/>
      <c r="D73" s="78"/>
      <c r="E73" s="80"/>
      <c r="F73" s="80"/>
      <c r="G73" s="80"/>
      <c r="H73" s="78"/>
      <c r="I73" s="78"/>
      <c r="J73" s="78"/>
      <c r="K73" s="82"/>
      <c r="L73" s="78"/>
      <c r="M73" s="78"/>
      <c r="N73" s="78"/>
      <c r="O73" s="86"/>
      <c r="P73" s="78"/>
      <c r="Q73" s="78"/>
      <c r="R73" s="84"/>
      <c r="S73" s="84"/>
      <c r="T73" s="82"/>
      <c r="U73" s="82"/>
      <c r="V73" s="78"/>
      <c r="W73" s="84"/>
      <c r="X73" s="84"/>
      <c r="Y73" s="82"/>
      <c r="Z73" s="112"/>
      <c r="AA73" s="82"/>
      <c r="AB73" s="82"/>
      <c r="AC73" s="77"/>
      <c r="AD73" s="78"/>
      <c r="AF73" s="62"/>
      <c r="AG73" s="62"/>
      <c r="AH73" s="6"/>
      <c r="AI73" s="62"/>
      <c r="AJ73" s="62"/>
      <c r="AK73" s="62"/>
      <c r="AL73" s="62"/>
      <c r="AM73" s="64"/>
      <c r="AN73" s="6"/>
      <c r="AO73" s="57"/>
      <c r="AP73" s="62"/>
      <c r="AQ73" s="62"/>
      <c r="AR73" s="62"/>
      <c r="AS73" s="62"/>
      <c r="AT73" s="64"/>
    </row>
    <row r="74" spans="1:46" ht="15.6" x14ac:dyDescent="0.3">
      <c r="A74" s="78"/>
      <c r="B74" s="78"/>
      <c r="C74" s="78"/>
      <c r="D74" s="78"/>
      <c r="E74" s="80"/>
      <c r="F74" s="80"/>
      <c r="G74" s="80"/>
      <c r="H74" s="78"/>
      <c r="I74" s="78"/>
      <c r="J74" s="78"/>
      <c r="K74" s="82"/>
      <c r="L74" s="78"/>
      <c r="M74" s="78"/>
      <c r="N74" s="78"/>
      <c r="O74" s="86"/>
      <c r="P74" s="78"/>
      <c r="Q74" s="78"/>
      <c r="R74" s="84"/>
      <c r="S74" s="84"/>
      <c r="T74" s="82"/>
      <c r="U74" s="82"/>
      <c r="V74" s="78"/>
      <c r="W74" s="84"/>
      <c r="X74" s="84"/>
      <c r="Y74" s="86"/>
      <c r="Z74" s="112"/>
      <c r="AA74" s="82"/>
      <c r="AB74" s="86"/>
      <c r="AC74" s="77"/>
      <c r="AD74" s="78"/>
      <c r="AF74" s="62"/>
      <c r="AG74" s="62"/>
      <c r="AH74" s="6"/>
      <c r="AI74" s="62"/>
      <c r="AJ74" s="62"/>
      <c r="AK74" s="62"/>
      <c r="AL74" s="62"/>
      <c r="AM74" s="64"/>
      <c r="AN74" s="6"/>
      <c r="AO74" s="57"/>
      <c r="AP74" s="62"/>
      <c r="AQ74" s="62"/>
      <c r="AR74" s="62"/>
      <c r="AS74" s="62"/>
      <c r="AT74" s="64"/>
    </row>
    <row r="75" spans="1:46" ht="15.6" x14ac:dyDescent="0.3">
      <c r="A75" s="78"/>
      <c r="B75" s="78"/>
      <c r="C75" s="78"/>
      <c r="D75" s="78"/>
      <c r="E75" s="80"/>
      <c r="F75" s="80"/>
      <c r="G75" s="80"/>
      <c r="H75" s="78"/>
      <c r="I75" s="78"/>
      <c r="J75" s="78"/>
      <c r="K75" s="82"/>
      <c r="L75" s="78"/>
      <c r="M75" s="78"/>
      <c r="N75" s="78"/>
      <c r="O75" s="86"/>
      <c r="P75" s="78"/>
      <c r="Q75" s="78"/>
      <c r="R75" s="84"/>
      <c r="S75" s="84"/>
      <c r="T75" s="82"/>
      <c r="U75" s="82"/>
      <c r="V75" s="78"/>
      <c r="W75" s="84"/>
      <c r="X75" s="84"/>
      <c r="Y75" s="82"/>
      <c r="Z75" s="112"/>
      <c r="AA75" s="82"/>
      <c r="AB75" s="82"/>
      <c r="AC75" s="77"/>
      <c r="AD75" s="78"/>
      <c r="AF75" s="62"/>
      <c r="AG75" s="62"/>
      <c r="AH75" s="6"/>
      <c r="AI75" s="62"/>
      <c r="AJ75" s="62"/>
      <c r="AK75" s="62"/>
      <c r="AL75" s="62"/>
      <c r="AM75" s="64"/>
      <c r="AN75" s="6"/>
      <c r="AO75" s="57"/>
      <c r="AP75" s="62"/>
      <c r="AQ75" s="62"/>
      <c r="AR75" s="62"/>
      <c r="AS75" s="62"/>
      <c r="AT75" s="64"/>
    </row>
    <row r="76" spans="1:46" ht="15.6" x14ac:dyDescent="0.3">
      <c r="A76" s="78"/>
      <c r="B76" s="78"/>
      <c r="C76" s="78"/>
      <c r="D76" s="78"/>
      <c r="E76" s="80"/>
      <c r="F76" s="80"/>
      <c r="G76" s="80"/>
      <c r="H76" s="78"/>
      <c r="I76" s="78"/>
      <c r="J76" s="78"/>
      <c r="K76" s="82"/>
      <c r="L76" s="78"/>
      <c r="M76" s="78"/>
      <c r="N76" s="78"/>
      <c r="O76" s="86"/>
      <c r="P76" s="78"/>
      <c r="Q76" s="78"/>
      <c r="R76" s="84"/>
      <c r="S76" s="84"/>
      <c r="T76" s="82"/>
      <c r="U76" s="82"/>
      <c r="V76" s="78"/>
      <c r="W76" s="84"/>
      <c r="X76" s="84"/>
      <c r="Y76" s="82"/>
      <c r="Z76" s="112"/>
      <c r="AA76" s="82"/>
      <c r="AB76" s="82"/>
      <c r="AC76" s="77"/>
      <c r="AD76" s="78"/>
      <c r="AF76" s="62"/>
      <c r="AG76" s="62"/>
      <c r="AH76" s="6"/>
      <c r="AI76" s="62"/>
      <c r="AJ76" s="62"/>
      <c r="AK76" s="62"/>
      <c r="AL76" s="62"/>
      <c r="AM76" s="64"/>
      <c r="AN76" s="6"/>
      <c r="AO76" s="57"/>
      <c r="AP76" s="62"/>
      <c r="AQ76" s="62"/>
      <c r="AR76" s="62"/>
      <c r="AS76" s="62"/>
      <c r="AT76" s="64"/>
    </row>
    <row r="77" spans="1:46" ht="15.6" x14ac:dyDescent="0.3">
      <c r="A77" s="78"/>
      <c r="B77" s="78"/>
      <c r="C77" s="78"/>
      <c r="D77" s="78"/>
      <c r="E77" s="80"/>
      <c r="F77" s="80"/>
      <c r="G77" s="80"/>
      <c r="H77" s="78"/>
      <c r="I77" s="78"/>
      <c r="J77" s="78"/>
      <c r="K77" s="82"/>
      <c r="L77" s="78"/>
      <c r="M77" s="78"/>
      <c r="N77" s="78"/>
      <c r="O77" s="86"/>
      <c r="P77" s="78"/>
      <c r="Q77" s="78"/>
      <c r="R77" s="84"/>
      <c r="S77" s="84"/>
      <c r="T77" s="82"/>
      <c r="U77" s="82"/>
      <c r="V77" s="78"/>
      <c r="W77" s="84"/>
      <c r="X77" s="84"/>
      <c r="Y77" s="86"/>
      <c r="Z77" s="112"/>
      <c r="AA77" s="82"/>
      <c r="AB77" s="86"/>
      <c r="AC77" s="77"/>
      <c r="AD77" s="78"/>
      <c r="AF77" s="62"/>
      <c r="AG77" s="62"/>
      <c r="AH77" s="6"/>
      <c r="AI77" s="62"/>
      <c r="AJ77" s="62"/>
      <c r="AK77" s="62"/>
      <c r="AL77" s="62"/>
      <c r="AM77" s="64"/>
      <c r="AN77" s="6"/>
      <c r="AO77" s="57"/>
      <c r="AP77" s="62"/>
      <c r="AQ77" s="62"/>
      <c r="AR77" s="62"/>
      <c r="AS77" s="62"/>
      <c r="AT77" s="64"/>
    </row>
    <row r="78" spans="1:46" ht="15.6" x14ac:dyDescent="0.3">
      <c r="A78" s="78"/>
      <c r="B78" s="78"/>
      <c r="C78" s="78"/>
      <c r="D78" s="78"/>
      <c r="E78" s="80"/>
      <c r="F78" s="80"/>
      <c r="G78" s="80"/>
      <c r="H78" s="78"/>
      <c r="I78" s="78"/>
      <c r="J78" s="78"/>
      <c r="K78" s="82"/>
      <c r="L78" s="78"/>
      <c r="M78" s="78"/>
      <c r="N78" s="78"/>
      <c r="O78" s="86"/>
      <c r="P78" s="78"/>
      <c r="Q78" s="78"/>
      <c r="R78" s="84"/>
      <c r="S78" s="84"/>
      <c r="T78" s="82"/>
      <c r="U78" s="82"/>
      <c r="V78" s="78"/>
      <c r="W78" s="84"/>
      <c r="X78" s="84"/>
      <c r="Y78" s="82"/>
      <c r="Z78" s="112"/>
      <c r="AA78" s="82"/>
      <c r="AB78" s="82"/>
      <c r="AC78" s="77"/>
      <c r="AD78" s="78"/>
      <c r="AF78" s="62"/>
      <c r="AG78" s="62"/>
      <c r="AH78" s="6"/>
      <c r="AI78" s="62"/>
      <c r="AJ78" s="62"/>
      <c r="AK78" s="62"/>
      <c r="AL78" s="62"/>
      <c r="AM78" s="64"/>
      <c r="AN78" s="6"/>
      <c r="AO78" s="57"/>
      <c r="AP78" s="62"/>
      <c r="AQ78" s="62"/>
      <c r="AR78" s="62"/>
      <c r="AS78" s="62"/>
      <c r="AT78" s="64"/>
    </row>
    <row r="79" spans="1:46" ht="15.6" x14ac:dyDescent="0.3">
      <c r="A79" s="78"/>
      <c r="B79" s="78"/>
      <c r="C79" s="78"/>
      <c r="D79" s="78"/>
      <c r="E79" s="80"/>
      <c r="F79" s="80"/>
      <c r="G79" s="80"/>
      <c r="H79" s="78"/>
      <c r="I79" s="78"/>
      <c r="J79" s="78"/>
      <c r="K79" s="82"/>
      <c r="L79" s="78"/>
      <c r="M79" s="78"/>
      <c r="N79" s="78"/>
      <c r="O79" s="86"/>
      <c r="P79" s="78"/>
      <c r="Q79" s="78"/>
      <c r="R79" s="84"/>
      <c r="S79" s="84"/>
      <c r="T79" s="82"/>
      <c r="U79" s="82"/>
      <c r="V79" s="78"/>
      <c r="W79" s="84"/>
      <c r="X79" s="84"/>
      <c r="Y79" s="86"/>
      <c r="Z79" s="112"/>
      <c r="AA79" s="82"/>
      <c r="AB79" s="86"/>
      <c r="AC79" s="77"/>
      <c r="AD79" s="78"/>
      <c r="AF79" s="62"/>
      <c r="AG79" s="62"/>
      <c r="AH79" s="6"/>
      <c r="AI79" s="62"/>
      <c r="AJ79" s="62"/>
      <c r="AK79" s="62"/>
      <c r="AL79" s="62"/>
      <c r="AM79" s="64"/>
      <c r="AN79" s="6"/>
      <c r="AO79" s="57"/>
      <c r="AP79" s="62"/>
      <c r="AQ79" s="62"/>
      <c r="AR79" s="62"/>
      <c r="AS79" s="62"/>
      <c r="AT79" s="64"/>
    </row>
    <row r="80" spans="1:46" ht="15.6" x14ac:dyDescent="0.3">
      <c r="A80" s="79"/>
      <c r="B80" s="79"/>
      <c r="C80" s="79"/>
      <c r="D80" s="79"/>
      <c r="E80" s="81"/>
      <c r="F80" s="81"/>
      <c r="G80" s="81"/>
      <c r="H80" s="79"/>
      <c r="I80" s="79"/>
      <c r="J80" s="79"/>
      <c r="K80" s="83"/>
      <c r="L80" s="79"/>
      <c r="M80" s="79"/>
      <c r="N80" s="79"/>
      <c r="O80" s="87"/>
      <c r="P80" s="79"/>
      <c r="Q80" s="79"/>
      <c r="R80" s="85"/>
      <c r="S80" s="85"/>
      <c r="T80" s="83"/>
      <c r="U80" s="83"/>
      <c r="V80" s="79"/>
      <c r="W80" s="85"/>
      <c r="X80" s="85"/>
      <c r="Y80" s="87"/>
      <c r="Z80" s="113"/>
      <c r="AA80" s="83"/>
      <c r="AB80" s="87"/>
      <c r="AC80" s="77"/>
      <c r="AD80" s="79"/>
      <c r="AF80" s="62"/>
      <c r="AG80" s="62"/>
      <c r="AH80" s="6"/>
      <c r="AI80" s="62"/>
      <c r="AJ80" s="62"/>
      <c r="AK80" s="62"/>
      <c r="AL80" s="62"/>
      <c r="AM80" s="64"/>
      <c r="AN80" s="6"/>
      <c r="AO80" s="57"/>
      <c r="AP80" s="62"/>
      <c r="AQ80" s="62"/>
      <c r="AR80" s="62"/>
      <c r="AS80" s="62"/>
      <c r="AT80" s="64"/>
    </row>
    <row r="81" spans="1:46" ht="15.6" x14ac:dyDescent="0.3">
      <c r="A81" s="78"/>
      <c r="B81" s="78"/>
      <c r="C81" s="78"/>
      <c r="D81" s="78"/>
      <c r="E81" s="80"/>
      <c r="F81" s="80"/>
      <c r="G81" s="80"/>
      <c r="H81" s="78"/>
      <c r="I81" s="78"/>
      <c r="J81" s="78"/>
      <c r="K81" s="82"/>
      <c r="L81" s="78"/>
      <c r="M81" s="78"/>
      <c r="N81" s="78"/>
      <c r="O81" s="86"/>
      <c r="P81" s="78"/>
      <c r="Q81" s="78"/>
      <c r="R81" s="84"/>
      <c r="S81" s="84"/>
      <c r="T81" s="82"/>
      <c r="U81" s="82"/>
      <c r="V81" s="78"/>
      <c r="W81" s="84"/>
      <c r="X81" s="84"/>
      <c r="Y81" s="82"/>
      <c r="Z81" s="112"/>
      <c r="AA81" s="82"/>
      <c r="AB81" s="82"/>
      <c r="AC81" s="77"/>
      <c r="AD81" s="78"/>
      <c r="AF81" s="62"/>
      <c r="AG81" s="62"/>
      <c r="AH81" s="6"/>
      <c r="AI81" s="62"/>
      <c r="AJ81" s="62"/>
      <c r="AK81" s="62"/>
      <c r="AL81" s="62"/>
      <c r="AM81" s="64"/>
      <c r="AN81" s="6"/>
      <c r="AO81" s="57"/>
      <c r="AP81" s="62"/>
      <c r="AQ81" s="62"/>
      <c r="AR81" s="62"/>
      <c r="AS81" s="62"/>
      <c r="AT81" s="64"/>
    </row>
    <row r="82" spans="1:46" ht="15.6" x14ac:dyDescent="0.3">
      <c r="A82" s="78"/>
      <c r="B82" s="78"/>
      <c r="C82" s="78"/>
      <c r="D82" s="78"/>
      <c r="E82" s="80"/>
      <c r="F82" s="80"/>
      <c r="G82" s="80"/>
      <c r="H82" s="78"/>
      <c r="I82" s="78"/>
      <c r="J82" s="78"/>
      <c r="K82" s="82"/>
      <c r="L82" s="78"/>
      <c r="M82" s="78"/>
      <c r="N82" s="78"/>
      <c r="O82" s="86"/>
      <c r="P82" s="78"/>
      <c r="Q82" s="78"/>
      <c r="R82" s="84"/>
      <c r="S82" s="84"/>
      <c r="T82" s="82"/>
      <c r="U82" s="82"/>
      <c r="V82" s="78"/>
      <c r="W82" s="84"/>
      <c r="X82" s="84"/>
      <c r="Y82" s="86"/>
      <c r="Z82" s="112"/>
      <c r="AA82" s="82"/>
      <c r="AB82" s="86"/>
      <c r="AC82" s="77"/>
      <c r="AD82" s="78"/>
      <c r="AF82" s="62"/>
      <c r="AG82" s="62"/>
      <c r="AH82" s="6"/>
      <c r="AI82" s="62"/>
      <c r="AJ82" s="62"/>
      <c r="AK82" s="62"/>
      <c r="AL82" s="62"/>
      <c r="AM82" s="64"/>
      <c r="AN82" s="6"/>
      <c r="AO82" s="57"/>
      <c r="AP82" s="62"/>
      <c r="AQ82" s="62"/>
      <c r="AR82" s="62"/>
      <c r="AS82" s="62"/>
      <c r="AT82" s="64"/>
    </row>
    <row r="83" spans="1:46" ht="15.6" x14ac:dyDescent="0.3">
      <c r="A83" s="78"/>
      <c r="B83" s="78"/>
      <c r="C83" s="78"/>
      <c r="D83" s="78"/>
      <c r="E83" s="80"/>
      <c r="F83" s="80"/>
      <c r="G83" s="80"/>
      <c r="H83" s="78"/>
      <c r="I83" s="78"/>
      <c r="J83" s="78"/>
      <c r="K83" s="82"/>
      <c r="L83" s="78"/>
      <c r="M83" s="78"/>
      <c r="N83" s="78"/>
      <c r="O83" s="86"/>
      <c r="P83" s="78"/>
      <c r="Q83" s="78"/>
      <c r="R83" s="84"/>
      <c r="S83" s="84"/>
      <c r="T83" s="82"/>
      <c r="U83" s="82"/>
      <c r="V83" s="78"/>
      <c r="W83" s="84"/>
      <c r="X83" s="84"/>
      <c r="Y83" s="86"/>
      <c r="Z83" s="112"/>
      <c r="AA83" s="82"/>
      <c r="AB83" s="86"/>
      <c r="AC83" s="77"/>
      <c r="AD83" s="78"/>
      <c r="AF83" s="62"/>
      <c r="AG83" s="62"/>
      <c r="AH83" s="6"/>
      <c r="AI83" s="62"/>
      <c r="AJ83" s="62"/>
      <c r="AK83" s="62"/>
      <c r="AL83" s="62"/>
      <c r="AM83" s="64"/>
      <c r="AN83" s="6"/>
      <c r="AO83" s="57"/>
      <c r="AP83" s="62"/>
      <c r="AQ83" s="62"/>
      <c r="AR83" s="62"/>
      <c r="AS83" s="62"/>
      <c r="AT83" s="64"/>
    </row>
    <row r="84" spans="1:46" ht="15.6" x14ac:dyDescent="0.3">
      <c r="A84" s="78"/>
      <c r="B84" s="78"/>
      <c r="C84" s="78"/>
      <c r="D84" s="78"/>
      <c r="E84" s="80"/>
      <c r="F84" s="80"/>
      <c r="G84" s="80"/>
      <c r="H84" s="78"/>
      <c r="I84" s="78"/>
      <c r="J84" s="78"/>
      <c r="K84" s="82"/>
      <c r="L84" s="78"/>
      <c r="M84" s="78"/>
      <c r="N84" s="78"/>
      <c r="O84" s="86"/>
      <c r="P84" s="78"/>
      <c r="Q84" s="78"/>
      <c r="R84" s="84"/>
      <c r="S84" s="84"/>
      <c r="T84" s="82"/>
      <c r="U84" s="82"/>
      <c r="V84" s="78"/>
      <c r="W84" s="84"/>
      <c r="X84" s="84"/>
      <c r="Y84" s="82"/>
      <c r="Z84" s="112"/>
      <c r="AA84" s="82"/>
      <c r="AB84" s="82"/>
      <c r="AC84" s="77"/>
      <c r="AD84" s="78"/>
      <c r="AF84" s="62"/>
      <c r="AG84" s="62"/>
      <c r="AH84" s="6"/>
      <c r="AI84" s="62"/>
      <c r="AJ84" s="62"/>
      <c r="AK84" s="62"/>
      <c r="AL84" s="62"/>
      <c r="AM84" s="64"/>
      <c r="AN84" s="6"/>
      <c r="AO84" s="57"/>
      <c r="AP84" s="62"/>
      <c r="AQ84" s="62"/>
      <c r="AR84" s="62"/>
      <c r="AS84" s="62"/>
      <c r="AT84" s="64"/>
    </row>
    <row r="85" spans="1:46" ht="15.6" x14ac:dyDescent="0.3">
      <c r="A85" s="78"/>
      <c r="B85" s="78"/>
      <c r="C85" s="78"/>
      <c r="D85" s="78"/>
      <c r="E85" s="80"/>
      <c r="F85" s="80"/>
      <c r="G85" s="80"/>
      <c r="H85" s="78"/>
      <c r="I85" s="78"/>
      <c r="J85" s="78"/>
      <c r="K85" s="82"/>
      <c r="L85" s="78"/>
      <c r="M85" s="78"/>
      <c r="N85" s="78"/>
      <c r="O85" s="86"/>
      <c r="P85" s="78"/>
      <c r="Q85" s="78"/>
      <c r="R85" s="84"/>
      <c r="S85" s="84"/>
      <c r="T85" s="82"/>
      <c r="U85" s="82"/>
      <c r="V85" s="78"/>
      <c r="W85" s="84"/>
      <c r="X85" s="84"/>
      <c r="Y85" s="86"/>
      <c r="Z85" s="112"/>
      <c r="AA85" s="82"/>
      <c r="AB85" s="86"/>
      <c r="AC85" s="77"/>
      <c r="AD85" s="78"/>
      <c r="AF85" s="62"/>
      <c r="AG85" s="62"/>
      <c r="AH85" s="6"/>
      <c r="AI85" s="62"/>
      <c r="AJ85" s="62"/>
      <c r="AK85" s="62"/>
      <c r="AL85" s="62"/>
      <c r="AM85" s="64"/>
      <c r="AN85" s="6"/>
      <c r="AO85" s="57"/>
      <c r="AP85" s="62"/>
      <c r="AQ85" s="62"/>
      <c r="AR85" s="62"/>
      <c r="AS85" s="62"/>
      <c r="AT85" s="64"/>
    </row>
    <row r="86" spans="1:46" ht="15.6" x14ac:dyDescent="0.3">
      <c r="A86" s="78"/>
      <c r="B86" s="78"/>
      <c r="C86" s="78"/>
      <c r="D86" s="78"/>
      <c r="E86" s="80"/>
      <c r="F86" s="80"/>
      <c r="G86" s="80"/>
      <c r="H86" s="78"/>
      <c r="I86" s="78"/>
      <c r="J86" s="78"/>
      <c r="K86" s="82"/>
      <c r="L86" s="78"/>
      <c r="M86" s="78"/>
      <c r="N86" s="78"/>
      <c r="O86" s="86"/>
      <c r="P86" s="78"/>
      <c r="Q86" s="78"/>
      <c r="R86" s="84"/>
      <c r="S86" s="84"/>
      <c r="T86" s="82"/>
      <c r="U86" s="82"/>
      <c r="V86" s="78"/>
      <c r="W86" s="84"/>
      <c r="X86" s="84"/>
      <c r="Y86" s="86"/>
      <c r="Z86" s="112"/>
      <c r="AA86" s="82"/>
      <c r="AB86" s="86"/>
      <c r="AC86" s="77"/>
      <c r="AD86" s="78"/>
      <c r="AF86" s="62"/>
      <c r="AG86" s="62"/>
      <c r="AH86" s="6"/>
      <c r="AI86" s="62"/>
      <c r="AJ86" s="62"/>
      <c r="AK86" s="62"/>
      <c r="AL86" s="62"/>
      <c r="AM86" s="64"/>
      <c r="AN86" s="6"/>
      <c r="AO86" s="57"/>
      <c r="AP86" s="62"/>
      <c r="AQ86" s="62"/>
      <c r="AR86" s="62"/>
      <c r="AS86" s="62"/>
      <c r="AT86" s="64"/>
    </row>
    <row r="87" spans="1:46" ht="15.6" x14ac:dyDescent="0.3">
      <c r="A87" s="78"/>
      <c r="B87" s="78"/>
      <c r="C87" s="78"/>
      <c r="D87" s="78"/>
      <c r="E87" s="80"/>
      <c r="F87" s="80"/>
      <c r="G87" s="80"/>
      <c r="H87" s="78"/>
      <c r="I87" s="78"/>
      <c r="J87" s="78"/>
      <c r="K87" s="82"/>
      <c r="L87" s="78"/>
      <c r="M87" s="78"/>
      <c r="N87" s="78"/>
      <c r="O87" s="86"/>
      <c r="P87" s="78"/>
      <c r="Q87" s="78"/>
      <c r="R87" s="84"/>
      <c r="S87" s="84"/>
      <c r="T87" s="82"/>
      <c r="U87" s="82"/>
      <c r="V87" s="78"/>
      <c r="W87" s="84"/>
      <c r="X87" s="84"/>
      <c r="Y87" s="82"/>
      <c r="Z87" s="112"/>
      <c r="AA87" s="82"/>
      <c r="AB87" s="82"/>
      <c r="AC87" s="77"/>
      <c r="AD87" s="78"/>
      <c r="AF87" s="62"/>
      <c r="AG87" s="62"/>
      <c r="AH87" s="6"/>
      <c r="AI87" s="62"/>
      <c r="AJ87" s="62"/>
      <c r="AK87" s="62"/>
      <c r="AL87" s="62"/>
      <c r="AM87" s="64"/>
      <c r="AN87" s="6"/>
      <c r="AO87" s="57"/>
      <c r="AP87" s="62"/>
      <c r="AQ87" s="62"/>
      <c r="AR87" s="62"/>
      <c r="AS87" s="62"/>
      <c r="AT87" s="64"/>
    </row>
    <row r="88" spans="1:46" ht="15.6" x14ac:dyDescent="0.3">
      <c r="A88" s="78"/>
      <c r="B88" s="78"/>
      <c r="C88" s="78"/>
      <c r="D88" s="78"/>
      <c r="E88" s="80"/>
      <c r="F88" s="80"/>
      <c r="G88" s="80"/>
      <c r="H88" s="78"/>
      <c r="I88" s="78"/>
      <c r="J88" s="78"/>
      <c r="K88" s="82"/>
      <c r="L88" s="78"/>
      <c r="M88" s="78"/>
      <c r="N88" s="78"/>
      <c r="O88" s="86"/>
      <c r="P88" s="78"/>
      <c r="Q88" s="78"/>
      <c r="R88" s="84"/>
      <c r="S88" s="84"/>
      <c r="T88" s="82"/>
      <c r="U88" s="82"/>
      <c r="V88" s="78"/>
      <c r="W88" s="84"/>
      <c r="X88" s="84"/>
      <c r="Y88" s="86"/>
      <c r="Z88" s="112"/>
      <c r="AA88" s="82"/>
      <c r="AB88" s="86"/>
      <c r="AC88" s="77"/>
      <c r="AD88" s="78"/>
      <c r="AF88" s="62"/>
      <c r="AG88" s="62"/>
      <c r="AH88" s="6"/>
      <c r="AI88" s="62"/>
      <c r="AJ88" s="62"/>
      <c r="AK88" s="62"/>
      <c r="AL88" s="62"/>
      <c r="AM88" s="64"/>
      <c r="AN88" s="6"/>
      <c r="AO88" s="57"/>
      <c r="AP88" s="62"/>
      <c r="AQ88" s="62"/>
      <c r="AR88" s="62"/>
      <c r="AS88" s="62"/>
      <c r="AT88" s="64"/>
    </row>
    <row r="89" spans="1:46" ht="15.6" x14ac:dyDescent="0.3">
      <c r="A89" s="78"/>
      <c r="B89" s="78"/>
      <c r="C89" s="78"/>
      <c r="D89" s="78"/>
      <c r="E89" s="80"/>
      <c r="F89" s="80"/>
      <c r="G89" s="80"/>
      <c r="H89" s="78"/>
      <c r="I89" s="78"/>
      <c r="J89" s="78"/>
      <c r="K89" s="82"/>
      <c r="L89" s="78"/>
      <c r="M89" s="78"/>
      <c r="N89" s="78"/>
      <c r="O89" s="86"/>
      <c r="P89" s="78"/>
      <c r="Q89" s="78"/>
      <c r="R89" s="84"/>
      <c r="S89" s="84"/>
      <c r="T89" s="82"/>
      <c r="U89" s="82"/>
      <c r="V89" s="78"/>
      <c r="W89" s="84"/>
      <c r="X89" s="84"/>
      <c r="Y89" s="86"/>
      <c r="Z89" s="112"/>
      <c r="AA89" s="82"/>
      <c r="AB89" s="86"/>
      <c r="AC89" s="77"/>
      <c r="AD89" s="78"/>
      <c r="AF89" s="62"/>
      <c r="AG89" s="62"/>
      <c r="AH89" s="6"/>
      <c r="AI89" s="62"/>
      <c r="AJ89" s="62"/>
      <c r="AK89" s="62"/>
      <c r="AL89" s="62"/>
      <c r="AM89" s="64"/>
      <c r="AN89" s="6"/>
      <c r="AO89" s="57"/>
      <c r="AP89" s="62"/>
      <c r="AQ89" s="62"/>
      <c r="AR89" s="62"/>
      <c r="AS89" s="62"/>
      <c r="AT89" s="64"/>
    </row>
    <row r="90" spans="1:46" ht="15.6" x14ac:dyDescent="0.3">
      <c r="A90" s="78"/>
      <c r="B90" s="78"/>
      <c r="C90" s="78"/>
      <c r="D90" s="78"/>
      <c r="E90" s="80"/>
      <c r="F90" s="80"/>
      <c r="G90" s="80"/>
      <c r="H90" s="78"/>
      <c r="I90" s="78"/>
      <c r="J90" s="78"/>
      <c r="K90" s="82"/>
      <c r="L90" s="78"/>
      <c r="M90" s="78"/>
      <c r="N90" s="78"/>
      <c r="O90" s="86"/>
      <c r="P90" s="78"/>
      <c r="Q90" s="78"/>
      <c r="R90" s="84"/>
      <c r="S90" s="84"/>
      <c r="T90" s="82"/>
      <c r="U90" s="82"/>
      <c r="V90" s="78"/>
      <c r="W90" s="84"/>
      <c r="X90" s="84"/>
      <c r="Y90" s="82"/>
      <c r="Z90" s="112"/>
      <c r="AA90" s="82"/>
      <c r="AB90" s="82"/>
      <c r="AC90" s="77"/>
      <c r="AD90" s="78"/>
      <c r="AE90" s="68"/>
      <c r="AF90" s="62"/>
      <c r="AG90" s="62"/>
      <c r="AH90" s="6"/>
      <c r="AI90" s="62"/>
      <c r="AJ90" s="62"/>
      <c r="AK90" s="62"/>
      <c r="AL90" s="62"/>
      <c r="AM90" s="64"/>
      <c r="AN90" s="6"/>
      <c r="AO90" s="57"/>
      <c r="AP90" s="62"/>
      <c r="AQ90" s="62"/>
      <c r="AR90" s="62"/>
      <c r="AS90" s="62"/>
      <c r="AT90" s="64"/>
    </row>
    <row r="91" spans="1:46" ht="15.6" x14ac:dyDescent="0.3">
      <c r="A91" s="78"/>
      <c r="B91" s="78"/>
      <c r="C91" s="78"/>
      <c r="D91" s="78"/>
      <c r="E91" s="80"/>
      <c r="F91" s="80"/>
      <c r="G91" s="80"/>
      <c r="H91" s="78"/>
      <c r="I91" s="78"/>
      <c r="J91" s="78"/>
      <c r="K91" s="82"/>
      <c r="L91" s="78"/>
      <c r="M91" s="78"/>
      <c r="N91" s="78"/>
      <c r="O91" s="86"/>
      <c r="P91" s="78"/>
      <c r="Q91" s="78"/>
      <c r="R91" s="84"/>
      <c r="S91" s="84"/>
      <c r="T91" s="82"/>
      <c r="U91" s="82"/>
      <c r="V91" s="78"/>
      <c r="W91" s="84"/>
      <c r="X91" s="84"/>
      <c r="Y91" s="86"/>
      <c r="Z91" s="112"/>
      <c r="AA91" s="82"/>
      <c r="AB91" s="86"/>
      <c r="AC91" s="77"/>
      <c r="AD91" s="78"/>
      <c r="AE91" s="68"/>
      <c r="AF91" s="62"/>
      <c r="AG91" s="62"/>
      <c r="AH91" s="6"/>
      <c r="AI91" s="62"/>
      <c r="AJ91" s="62"/>
      <c r="AK91" s="62"/>
      <c r="AL91" s="62"/>
      <c r="AM91" s="64"/>
      <c r="AN91" s="6"/>
      <c r="AO91" s="57"/>
      <c r="AP91" s="62"/>
      <c r="AQ91" s="62"/>
      <c r="AR91" s="62"/>
      <c r="AS91" s="62"/>
      <c r="AT91" s="64"/>
    </row>
    <row r="92" spans="1:46" ht="15.6" x14ac:dyDescent="0.3">
      <c r="A92" s="78"/>
      <c r="B92" s="78"/>
      <c r="C92" s="78"/>
      <c r="D92" s="78"/>
      <c r="E92" s="80"/>
      <c r="F92" s="80"/>
      <c r="G92" s="80"/>
      <c r="H92" s="78"/>
      <c r="I92" s="78"/>
      <c r="J92" s="78"/>
      <c r="K92" s="82"/>
      <c r="L92" s="78"/>
      <c r="M92" s="78"/>
      <c r="N92" s="78"/>
      <c r="O92" s="86"/>
      <c r="P92" s="78"/>
      <c r="Q92" s="78"/>
      <c r="R92" s="84"/>
      <c r="S92" s="84"/>
      <c r="T92" s="82"/>
      <c r="U92" s="82"/>
      <c r="V92" s="78"/>
      <c r="W92" s="84"/>
      <c r="X92" s="84"/>
      <c r="Y92" s="86"/>
      <c r="Z92" s="112"/>
      <c r="AA92" s="82"/>
      <c r="AB92" s="86"/>
      <c r="AC92" s="77"/>
      <c r="AD92" s="78"/>
      <c r="AE92" s="68"/>
      <c r="AF92" s="62"/>
      <c r="AG92" s="62"/>
      <c r="AH92" s="6"/>
      <c r="AI92" s="62"/>
      <c r="AJ92" s="62"/>
      <c r="AK92" s="62"/>
      <c r="AL92" s="62"/>
      <c r="AM92" s="64"/>
      <c r="AN92" s="6"/>
      <c r="AO92" s="57"/>
      <c r="AP92" s="62"/>
      <c r="AQ92" s="62"/>
      <c r="AR92" s="62"/>
      <c r="AS92" s="62"/>
      <c r="AT92" s="64"/>
    </row>
    <row r="93" spans="1:46" ht="15.6" x14ac:dyDescent="0.3">
      <c r="A93" s="78"/>
      <c r="B93" s="78"/>
      <c r="C93" s="78"/>
      <c r="D93" s="78"/>
      <c r="E93" s="80"/>
      <c r="F93" s="80"/>
      <c r="G93" s="80"/>
      <c r="H93" s="78"/>
      <c r="I93" s="78"/>
      <c r="J93" s="78"/>
      <c r="K93" s="82"/>
      <c r="L93" s="78"/>
      <c r="M93" s="78"/>
      <c r="N93" s="78"/>
      <c r="O93" s="86"/>
      <c r="P93" s="78"/>
      <c r="Q93" s="78"/>
      <c r="R93" s="84"/>
      <c r="S93" s="84"/>
      <c r="T93" s="82"/>
      <c r="U93" s="82"/>
      <c r="V93" s="78"/>
      <c r="W93" s="84"/>
      <c r="X93" s="84"/>
      <c r="Y93" s="82"/>
      <c r="Z93" s="112"/>
      <c r="AA93" s="82"/>
      <c r="AB93" s="82"/>
      <c r="AC93" s="77"/>
      <c r="AD93" s="78"/>
      <c r="AF93" s="62"/>
      <c r="AG93" s="62"/>
      <c r="AH93" s="6"/>
      <c r="AI93" s="62"/>
      <c r="AJ93" s="62"/>
      <c r="AK93" s="62"/>
      <c r="AL93" s="62"/>
      <c r="AM93" s="64"/>
      <c r="AN93" s="6"/>
      <c r="AO93" s="57"/>
      <c r="AP93" s="62"/>
      <c r="AQ93" s="62"/>
      <c r="AR93" s="62"/>
      <c r="AS93" s="62"/>
      <c r="AT93" s="64"/>
    </row>
    <row r="94" spans="1:46" ht="15.6" x14ac:dyDescent="0.3">
      <c r="A94" s="78"/>
      <c r="B94" s="78"/>
      <c r="C94" s="78"/>
      <c r="D94" s="78"/>
      <c r="E94" s="80"/>
      <c r="F94" s="80"/>
      <c r="G94" s="80"/>
      <c r="H94" s="78"/>
      <c r="I94" s="78"/>
      <c r="J94" s="78"/>
      <c r="K94" s="82"/>
      <c r="L94" s="78"/>
      <c r="M94" s="78"/>
      <c r="N94" s="78"/>
      <c r="O94" s="86"/>
      <c r="P94" s="78"/>
      <c r="Q94" s="78"/>
      <c r="R94" s="84"/>
      <c r="S94" s="84"/>
      <c r="T94" s="82"/>
      <c r="U94" s="82"/>
      <c r="V94" s="78"/>
      <c r="W94" s="84"/>
      <c r="X94" s="84"/>
      <c r="Y94" s="86"/>
      <c r="Z94" s="112"/>
      <c r="AA94" s="82"/>
      <c r="AB94" s="86"/>
      <c r="AC94" s="77"/>
      <c r="AD94" s="78"/>
      <c r="AF94" s="62"/>
      <c r="AG94" s="62"/>
      <c r="AH94" s="6"/>
      <c r="AI94" s="62"/>
      <c r="AJ94" s="62"/>
      <c r="AK94" s="62"/>
      <c r="AL94" s="62"/>
      <c r="AM94" s="64"/>
      <c r="AN94" s="6"/>
      <c r="AO94" s="57"/>
      <c r="AP94" s="62"/>
      <c r="AQ94" s="62"/>
      <c r="AR94" s="62"/>
      <c r="AS94" s="62"/>
      <c r="AT94" s="64"/>
    </row>
    <row r="95" spans="1:46" ht="15.6" x14ac:dyDescent="0.3">
      <c r="A95" s="78"/>
      <c r="B95" s="78"/>
      <c r="C95" s="78"/>
      <c r="D95" s="78"/>
      <c r="E95" s="80"/>
      <c r="F95" s="80"/>
      <c r="G95" s="80"/>
      <c r="H95" s="78"/>
      <c r="I95" s="78"/>
      <c r="J95" s="78"/>
      <c r="K95" s="82"/>
      <c r="L95" s="78"/>
      <c r="M95" s="78"/>
      <c r="N95" s="78"/>
      <c r="O95" s="86"/>
      <c r="P95" s="78"/>
      <c r="Q95" s="78"/>
      <c r="R95" s="84"/>
      <c r="S95" s="84"/>
      <c r="T95" s="82"/>
      <c r="U95" s="82"/>
      <c r="V95" s="78"/>
      <c r="W95" s="84"/>
      <c r="X95" s="84"/>
      <c r="Y95" s="86"/>
      <c r="Z95" s="112"/>
      <c r="AA95" s="82"/>
      <c r="AB95" s="86"/>
      <c r="AC95" s="77"/>
      <c r="AD95" s="78"/>
      <c r="AF95" s="62"/>
      <c r="AG95" s="62"/>
      <c r="AH95" s="6"/>
      <c r="AI95" s="62"/>
      <c r="AJ95" s="62"/>
      <c r="AK95" s="62"/>
      <c r="AL95" s="62"/>
      <c r="AM95" s="64"/>
      <c r="AN95" s="6"/>
      <c r="AO95" s="57"/>
      <c r="AP95" s="62"/>
      <c r="AQ95" s="62"/>
      <c r="AR95" s="62"/>
      <c r="AS95" s="62"/>
      <c r="AT95" s="64"/>
    </row>
    <row r="96" spans="1:46" ht="15.6" x14ac:dyDescent="0.3">
      <c r="A96" s="78"/>
      <c r="B96" s="78"/>
      <c r="C96" s="78"/>
      <c r="D96" s="78"/>
      <c r="E96" s="80"/>
      <c r="F96" s="80"/>
      <c r="G96" s="80"/>
      <c r="H96" s="78"/>
      <c r="I96" s="78"/>
      <c r="J96" s="78"/>
      <c r="K96" s="82"/>
      <c r="L96" s="78"/>
      <c r="M96" s="78"/>
      <c r="N96" s="78"/>
      <c r="O96" s="86"/>
      <c r="P96" s="78"/>
      <c r="Q96" s="78"/>
      <c r="R96" s="84"/>
      <c r="S96" s="84"/>
      <c r="T96" s="82"/>
      <c r="U96" s="82"/>
      <c r="V96" s="78"/>
      <c r="W96" s="84"/>
      <c r="X96" s="84"/>
      <c r="Y96" s="82"/>
      <c r="Z96" s="112"/>
      <c r="AA96" s="82"/>
      <c r="AB96" s="82"/>
      <c r="AC96" s="77"/>
      <c r="AD96" s="78"/>
      <c r="AF96" s="62"/>
      <c r="AG96" s="62"/>
      <c r="AH96" s="6"/>
      <c r="AI96" s="62"/>
      <c r="AJ96" s="62"/>
      <c r="AK96" s="62"/>
      <c r="AL96" s="62"/>
      <c r="AM96" s="64"/>
      <c r="AN96" s="6"/>
      <c r="AO96" s="57"/>
      <c r="AP96" s="62"/>
      <c r="AQ96" s="62"/>
      <c r="AR96" s="62"/>
      <c r="AS96" s="62"/>
      <c r="AT96" s="64"/>
    </row>
    <row r="97" spans="1:46" ht="15.6" x14ac:dyDescent="0.3">
      <c r="A97" s="78"/>
      <c r="B97" s="78"/>
      <c r="C97" s="78"/>
      <c r="D97" s="78"/>
      <c r="E97" s="80"/>
      <c r="F97" s="80"/>
      <c r="G97" s="80"/>
      <c r="H97" s="78"/>
      <c r="I97" s="78"/>
      <c r="J97" s="78"/>
      <c r="K97" s="82"/>
      <c r="L97" s="78"/>
      <c r="M97" s="78"/>
      <c r="N97" s="78"/>
      <c r="O97" s="86"/>
      <c r="P97" s="78"/>
      <c r="Q97" s="78"/>
      <c r="R97" s="84"/>
      <c r="S97" s="84"/>
      <c r="T97" s="82"/>
      <c r="U97" s="82"/>
      <c r="V97" s="78"/>
      <c r="W97" s="84"/>
      <c r="X97" s="84"/>
      <c r="Y97" s="86"/>
      <c r="Z97" s="112"/>
      <c r="AA97" s="82"/>
      <c r="AB97" s="86"/>
      <c r="AC97" s="77"/>
      <c r="AD97" s="78"/>
      <c r="AF97" s="62"/>
      <c r="AG97" s="62"/>
      <c r="AH97" s="6"/>
      <c r="AI97" s="62"/>
      <c r="AJ97" s="62"/>
      <c r="AK97" s="62"/>
      <c r="AL97" s="62"/>
      <c r="AM97" s="64"/>
      <c r="AN97" s="6"/>
      <c r="AO97" s="57"/>
      <c r="AP97" s="62"/>
      <c r="AQ97" s="62"/>
      <c r="AR97" s="62"/>
      <c r="AS97" s="62"/>
      <c r="AT97" s="64"/>
    </row>
    <row r="98" spans="1:46" ht="15.6" x14ac:dyDescent="0.3">
      <c r="A98" s="78"/>
      <c r="B98" s="78"/>
      <c r="C98" s="78"/>
      <c r="D98" s="78"/>
      <c r="E98" s="80"/>
      <c r="F98" s="80"/>
      <c r="G98" s="80"/>
      <c r="H98" s="78"/>
      <c r="I98" s="78"/>
      <c r="J98" s="78"/>
      <c r="K98" s="82"/>
      <c r="L98" s="78"/>
      <c r="M98" s="78"/>
      <c r="N98" s="78"/>
      <c r="O98" s="86"/>
      <c r="P98" s="78"/>
      <c r="Q98" s="78"/>
      <c r="R98" s="84"/>
      <c r="S98" s="84"/>
      <c r="T98" s="82"/>
      <c r="U98" s="82"/>
      <c r="V98" s="78"/>
      <c r="W98" s="84"/>
      <c r="X98" s="84"/>
      <c r="Y98" s="86"/>
      <c r="Z98" s="112"/>
      <c r="AA98" s="82"/>
      <c r="AB98" s="86"/>
      <c r="AC98" s="77"/>
      <c r="AD98" s="78"/>
      <c r="AF98" s="62"/>
      <c r="AG98" s="62"/>
      <c r="AH98" s="6"/>
      <c r="AI98" s="62"/>
      <c r="AJ98" s="62"/>
      <c r="AK98" s="62"/>
      <c r="AL98" s="62"/>
      <c r="AM98" s="64"/>
      <c r="AN98" s="6"/>
      <c r="AO98" s="57"/>
      <c r="AP98" s="62"/>
      <c r="AQ98" s="62"/>
      <c r="AR98" s="62"/>
      <c r="AS98" s="62"/>
      <c r="AT98" s="64"/>
    </row>
    <row r="99" spans="1:46" ht="15.6" x14ac:dyDescent="0.3">
      <c r="A99" s="78"/>
      <c r="B99" s="78"/>
      <c r="C99" s="78"/>
      <c r="D99" s="78"/>
      <c r="E99" s="80"/>
      <c r="F99" s="80"/>
      <c r="G99" s="80"/>
      <c r="H99" s="78"/>
      <c r="I99" s="78"/>
      <c r="J99" s="78"/>
      <c r="K99" s="82"/>
      <c r="L99" s="78"/>
      <c r="M99" s="78"/>
      <c r="N99" s="78"/>
      <c r="O99" s="86"/>
      <c r="P99" s="78"/>
      <c r="Q99" s="78"/>
      <c r="R99" s="84"/>
      <c r="S99" s="84"/>
      <c r="T99" s="82"/>
      <c r="U99" s="82"/>
      <c r="V99" s="78"/>
      <c r="W99" s="84"/>
      <c r="X99" s="84"/>
      <c r="Y99" s="82"/>
      <c r="Z99" s="112"/>
      <c r="AA99" s="82"/>
      <c r="AB99" s="82"/>
      <c r="AC99" s="77"/>
      <c r="AD99" s="78"/>
      <c r="AF99" s="62"/>
      <c r="AG99" s="62"/>
      <c r="AH99" s="6"/>
      <c r="AI99" s="62"/>
      <c r="AJ99" s="62"/>
      <c r="AK99" s="62"/>
      <c r="AL99" s="62"/>
      <c r="AM99" s="64"/>
      <c r="AN99" s="6"/>
      <c r="AO99" s="57"/>
      <c r="AP99" s="62"/>
      <c r="AQ99" s="62"/>
      <c r="AR99" s="62"/>
      <c r="AS99" s="62"/>
      <c r="AT99" s="64"/>
    </row>
    <row r="100" spans="1:46" ht="15.6" x14ac:dyDescent="0.3">
      <c r="A100" s="78"/>
      <c r="B100" s="78"/>
      <c r="C100" s="78"/>
      <c r="D100" s="78"/>
      <c r="E100" s="80"/>
      <c r="F100" s="80"/>
      <c r="G100" s="80"/>
      <c r="H100" s="78"/>
      <c r="I100" s="78"/>
      <c r="J100" s="78"/>
      <c r="K100" s="82"/>
      <c r="L100" s="78"/>
      <c r="M100" s="78"/>
      <c r="N100" s="78"/>
      <c r="O100" s="86"/>
      <c r="P100" s="78"/>
      <c r="Q100" s="78"/>
      <c r="R100" s="84"/>
      <c r="S100" s="84"/>
      <c r="T100" s="82"/>
      <c r="U100" s="82"/>
      <c r="V100" s="78"/>
      <c r="W100" s="84"/>
      <c r="X100" s="84"/>
      <c r="Y100" s="86"/>
      <c r="Z100" s="112"/>
      <c r="AA100" s="82"/>
      <c r="AB100" s="86"/>
      <c r="AC100" s="77"/>
      <c r="AD100" s="78"/>
      <c r="AF100" s="62"/>
      <c r="AG100" s="62"/>
      <c r="AH100" s="6"/>
      <c r="AI100" s="62"/>
      <c r="AJ100" s="62"/>
      <c r="AK100" s="62"/>
      <c r="AL100" s="62"/>
      <c r="AM100" s="64"/>
      <c r="AN100" s="6"/>
      <c r="AO100" s="57"/>
      <c r="AP100" s="62"/>
      <c r="AQ100" s="62"/>
      <c r="AR100" s="62"/>
      <c r="AS100" s="62"/>
      <c r="AT100" s="64"/>
    </row>
    <row r="101" spans="1:46" ht="15.6" x14ac:dyDescent="0.3">
      <c r="A101" s="78"/>
      <c r="B101" s="78"/>
      <c r="C101" s="78"/>
      <c r="D101" s="78"/>
      <c r="E101" s="80"/>
      <c r="F101" s="80"/>
      <c r="G101" s="80"/>
      <c r="H101" s="78"/>
      <c r="I101" s="78"/>
      <c r="J101" s="78"/>
      <c r="K101" s="82"/>
      <c r="L101" s="78"/>
      <c r="M101" s="78"/>
      <c r="N101" s="78"/>
      <c r="O101" s="86"/>
      <c r="P101" s="78"/>
      <c r="Q101" s="78"/>
      <c r="R101" s="84"/>
      <c r="S101" s="84"/>
      <c r="T101" s="82"/>
      <c r="U101" s="82"/>
      <c r="V101" s="78"/>
      <c r="W101" s="84"/>
      <c r="X101" s="84"/>
      <c r="Y101" s="86"/>
      <c r="Z101" s="112"/>
      <c r="AA101" s="82"/>
      <c r="AB101" s="86"/>
      <c r="AC101" s="77"/>
      <c r="AD101" s="78"/>
      <c r="AF101" s="62"/>
      <c r="AG101" s="62"/>
      <c r="AH101" s="6"/>
      <c r="AI101" s="62"/>
      <c r="AJ101" s="62"/>
      <c r="AK101" s="62"/>
      <c r="AL101" s="62"/>
      <c r="AM101" s="64"/>
      <c r="AN101" s="6"/>
      <c r="AO101" s="57"/>
      <c r="AP101" s="62"/>
      <c r="AQ101" s="62"/>
      <c r="AR101" s="62"/>
      <c r="AS101" s="62"/>
      <c r="AT101" s="64"/>
    </row>
    <row r="102" spans="1:46" ht="15.6" x14ac:dyDescent="0.3">
      <c r="A102" s="78"/>
      <c r="B102" s="78"/>
      <c r="C102" s="78"/>
      <c r="D102" s="78"/>
      <c r="E102" s="80"/>
      <c r="F102" s="80"/>
      <c r="G102" s="80"/>
      <c r="H102" s="78"/>
      <c r="I102" s="78"/>
      <c r="J102" s="78"/>
      <c r="K102" s="82"/>
      <c r="L102" s="78"/>
      <c r="M102" s="78"/>
      <c r="N102" s="78"/>
      <c r="O102" s="86"/>
      <c r="P102" s="78"/>
      <c r="Q102" s="78"/>
      <c r="R102" s="84"/>
      <c r="S102" s="84"/>
      <c r="T102" s="82"/>
      <c r="U102" s="82"/>
      <c r="V102" s="78"/>
      <c r="W102" s="84"/>
      <c r="X102" s="84"/>
      <c r="Y102" s="82"/>
      <c r="Z102" s="112"/>
      <c r="AA102" s="82"/>
      <c r="AB102" s="82"/>
      <c r="AC102" s="77"/>
      <c r="AD102" s="78"/>
      <c r="AF102" s="62"/>
      <c r="AG102" s="62"/>
      <c r="AH102" s="6"/>
      <c r="AI102" s="62"/>
      <c r="AJ102" s="62"/>
      <c r="AK102" s="62"/>
      <c r="AL102" s="62"/>
      <c r="AM102" s="64"/>
      <c r="AN102" s="6"/>
      <c r="AO102" s="57"/>
      <c r="AP102" s="62"/>
      <c r="AQ102" s="62"/>
      <c r="AR102" s="62"/>
      <c r="AS102" s="62"/>
      <c r="AT102" s="64"/>
    </row>
    <row r="103" spans="1:46" ht="15.6" x14ac:dyDescent="0.3">
      <c r="A103" s="78"/>
      <c r="B103" s="78"/>
      <c r="C103" s="78"/>
      <c r="D103" s="78"/>
      <c r="E103" s="80"/>
      <c r="F103" s="80"/>
      <c r="G103" s="80"/>
      <c r="H103" s="78"/>
      <c r="I103" s="78"/>
      <c r="J103" s="78"/>
      <c r="K103" s="82"/>
      <c r="L103" s="78"/>
      <c r="M103" s="78"/>
      <c r="N103" s="78"/>
      <c r="O103" s="86"/>
      <c r="P103" s="78"/>
      <c r="Q103" s="78"/>
      <c r="R103" s="84"/>
      <c r="S103" s="84"/>
      <c r="T103" s="82"/>
      <c r="U103" s="82"/>
      <c r="V103" s="78"/>
      <c r="W103" s="84"/>
      <c r="X103" s="84"/>
      <c r="Y103" s="86"/>
      <c r="Z103" s="112"/>
      <c r="AA103" s="82"/>
      <c r="AB103" s="86"/>
      <c r="AC103" s="77"/>
      <c r="AD103" s="78"/>
      <c r="AF103" s="62"/>
      <c r="AG103" s="62"/>
      <c r="AH103" s="6"/>
      <c r="AI103" s="62"/>
      <c r="AJ103" s="62"/>
      <c r="AK103" s="62"/>
      <c r="AL103" s="62"/>
      <c r="AM103" s="64"/>
      <c r="AN103" s="6"/>
      <c r="AO103" s="57"/>
      <c r="AP103" s="62"/>
      <c r="AQ103" s="62"/>
      <c r="AR103" s="62"/>
      <c r="AS103" s="62"/>
      <c r="AT103" s="64"/>
    </row>
    <row r="104" spans="1:46" ht="15.6" x14ac:dyDescent="0.3">
      <c r="A104" s="78"/>
      <c r="B104" s="78"/>
      <c r="C104" s="78"/>
      <c r="D104" s="78"/>
      <c r="E104" s="80"/>
      <c r="F104" s="80"/>
      <c r="G104" s="80"/>
      <c r="H104" s="78"/>
      <c r="I104" s="78"/>
      <c r="J104" s="78"/>
      <c r="K104" s="82"/>
      <c r="L104" s="78"/>
      <c r="M104" s="78"/>
      <c r="N104" s="78"/>
      <c r="O104" s="86"/>
      <c r="P104" s="78"/>
      <c r="Q104" s="78"/>
      <c r="R104" s="84"/>
      <c r="S104" s="84"/>
      <c r="T104" s="82"/>
      <c r="U104" s="82"/>
      <c r="V104" s="78"/>
      <c r="W104" s="84"/>
      <c r="X104" s="84"/>
      <c r="Y104" s="86"/>
      <c r="Z104" s="112"/>
      <c r="AA104" s="82"/>
      <c r="AB104" s="86"/>
      <c r="AC104" s="77"/>
      <c r="AD104" s="78"/>
      <c r="AF104" s="62"/>
      <c r="AG104" s="62"/>
      <c r="AH104" s="6"/>
      <c r="AI104" s="62"/>
      <c r="AJ104" s="62"/>
      <c r="AK104" s="62"/>
      <c r="AL104" s="62"/>
      <c r="AM104" s="64"/>
      <c r="AN104" s="6"/>
      <c r="AO104" s="57"/>
      <c r="AP104" s="62"/>
      <c r="AQ104" s="62"/>
      <c r="AR104" s="62"/>
      <c r="AS104" s="62"/>
      <c r="AT104" s="64"/>
    </row>
    <row r="105" spans="1:46" ht="15.6" x14ac:dyDescent="0.3">
      <c r="A105" s="78"/>
      <c r="B105" s="78"/>
      <c r="C105" s="78"/>
      <c r="D105" s="78"/>
      <c r="E105" s="80"/>
      <c r="F105" s="80"/>
      <c r="G105" s="80"/>
      <c r="H105" s="78"/>
      <c r="I105" s="78"/>
      <c r="J105" s="78"/>
      <c r="K105" s="82"/>
      <c r="L105" s="78"/>
      <c r="M105" s="78"/>
      <c r="N105" s="78"/>
      <c r="O105" s="86"/>
      <c r="P105" s="78"/>
      <c r="Q105" s="78"/>
      <c r="R105" s="84"/>
      <c r="S105" s="84"/>
      <c r="T105" s="82"/>
      <c r="U105" s="82"/>
      <c r="V105" s="78"/>
      <c r="W105" s="84"/>
      <c r="X105" s="84"/>
      <c r="Y105" s="82"/>
      <c r="Z105" s="112"/>
      <c r="AA105" s="82"/>
      <c r="AB105" s="82"/>
      <c r="AC105" s="77"/>
      <c r="AD105" s="78"/>
      <c r="AF105" s="62"/>
      <c r="AG105" s="62"/>
      <c r="AH105" s="6"/>
      <c r="AI105" s="62"/>
      <c r="AJ105" s="62"/>
      <c r="AK105" s="62"/>
      <c r="AL105" s="62"/>
      <c r="AM105" s="64"/>
      <c r="AN105" s="6"/>
      <c r="AO105" s="57"/>
      <c r="AP105" s="62"/>
      <c r="AQ105" s="62"/>
      <c r="AR105" s="62"/>
      <c r="AS105" s="62"/>
      <c r="AT105" s="64"/>
    </row>
    <row r="106" spans="1:46" ht="15.6" x14ac:dyDescent="0.3">
      <c r="A106" s="78"/>
      <c r="B106" s="78"/>
      <c r="C106" s="78"/>
      <c r="D106" s="78"/>
      <c r="E106" s="80"/>
      <c r="F106" s="80"/>
      <c r="G106" s="80"/>
      <c r="H106" s="78"/>
      <c r="I106" s="78"/>
      <c r="J106" s="78"/>
      <c r="K106" s="82"/>
      <c r="L106" s="78"/>
      <c r="M106" s="78"/>
      <c r="N106" s="78"/>
      <c r="O106" s="86"/>
      <c r="P106" s="78"/>
      <c r="Q106" s="78"/>
      <c r="R106" s="84"/>
      <c r="S106" s="84"/>
      <c r="T106" s="82"/>
      <c r="U106" s="82"/>
      <c r="V106" s="78"/>
      <c r="W106" s="84"/>
      <c r="X106" s="84"/>
      <c r="Y106" s="86"/>
      <c r="Z106" s="112"/>
      <c r="AA106" s="82"/>
      <c r="AB106" s="86"/>
      <c r="AC106" s="77"/>
      <c r="AD106" s="78"/>
      <c r="AF106" s="62"/>
      <c r="AG106" s="62"/>
      <c r="AH106" s="6"/>
      <c r="AI106" s="62"/>
      <c r="AJ106" s="62"/>
      <c r="AK106" s="62"/>
      <c r="AL106" s="62"/>
      <c r="AM106" s="64"/>
      <c r="AN106" s="6"/>
      <c r="AO106" s="57"/>
      <c r="AP106" s="62"/>
      <c r="AQ106" s="62"/>
      <c r="AR106" s="62"/>
      <c r="AS106" s="62"/>
      <c r="AT106" s="64"/>
    </row>
    <row r="107" spans="1:46" ht="15.6" x14ac:dyDescent="0.3">
      <c r="A107" s="78"/>
      <c r="B107" s="78"/>
      <c r="C107" s="78"/>
      <c r="D107" s="78"/>
      <c r="E107" s="80"/>
      <c r="F107" s="80"/>
      <c r="G107" s="80"/>
      <c r="H107" s="78"/>
      <c r="I107" s="78"/>
      <c r="J107" s="78"/>
      <c r="K107" s="82"/>
      <c r="L107" s="78"/>
      <c r="M107" s="78"/>
      <c r="N107" s="78"/>
      <c r="O107" s="86"/>
      <c r="P107" s="78"/>
      <c r="Q107" s="78"/>
      <c r="R107" s="84"/>
      <c r="S107" s="84"/>
      <c r="T107" s="82"/>
      <c r="U107" s="82"/>
      <c r="V107" s="78"/>
      <c r="W107" s="84"/>
      <c r="X107" s="84"/>
      <c r="Y107" s="86"/>
      <c r="Z107" s="112"/>
      <c r="AA107" s="82"/>
      <c r="AB107" s="86"/>
      <c r="AC107" s="77"/>
      <c r="AD107" s="78"/>
      <c r="AF107" s="62"/>
      <c r="AG107" s="62"/>
      <c r="AH107" s="6"/>
      <c r="AI107" s="62"/>
      <c r="AJ107" s="62"/>
      <c r="AK107" s="62"/>
      <c r="AL107" s="62"/>
      <c r="AM107" s="64"/>
      <c r="AN107" s="6"/>
      <c r="AO107" s="57"/>
      <c r="AP107" s="62"/>
      <c r="AQ107" s="62"/>
      <c r="AR107" s="62"/>
      <c r="AS107" s="62"/>
      <c r="AT107" s="64"/>
    </row>
    <row r="108" spans="1:46" ht="15.6" x14ac:dyDescent="0.3">
      <c r="A108" s="78"/>
      <c r="B108" s="78"/>
      <c r="C108" s="78"/>
      <c r="D108" s="78"/>
      <c r="E108" s="80"/>
      <c r="F108" s="80"/>
      <c r="G108" s="80"/>
      <c r="H108" s="78"/>
      <c r="I108" s="78"/>
      <c r="J108" s="78"/>
      <c r="K108" s="82"/>
      <c r="L108" s="78"/>
      <c r="M108" s="78"/>
      <c r="N108" s="78"/>
      <c r="O108" s="86"/>
      <c r="P108" s="78"/>
      <c r="Q108" s="78"/>
      <c r="R108" s="84"/>
      <c r="S108" s="84"/>
      <c r="T108" s="82"/>
      <c r="U108" s="82"/>
      <c r="V108" s="78"/>
      <c r="W108" s="84"/>
      <c r="X108" s="84"/>
      <c r="Y108" s="82"/>
      <c r="Z108" s="112"/>
      <c r="AA108" s="82"/>
      <c r="AB108" s="82"/>
      <c r="AC108" s="77"/>
      <c r="AD108" s="78"/>
      <c r="AF108" s="62"/>
      <c r="AG108" s="62"/>
      <c r="AH108" s="6"/>
      <c r="AI108" s="62"/>
      <c r="AJ108" s="62"/>
      <c r="AK108" s="62"/>
      <c r="AL108" s="62"/>
      <c r="AM108" s="64"/>
      <c r="AN108" s="6"/>
      <c r="AO108" s="57"/>
      <c r="AP108" s="62"/>
      <c r="AQ108" s="62"/>
      <c r="AR108" s="62"/>
      <c r="AS108" s="62"/>
      <c r="AT108" s="64"/>
    </row>
    <row r="109" spans="1:46" ht="15.6" x14ac:dyDescent="0.3">
      <c r="A109" s="78"/>
      <c r="B109" s="78"/>
      <c r="C109" s="78"/>
      <c r="D109" s="78"/>
      <c r="E109" s="80"/>
      <c r="F109" s="80"/>
      <c r="G109" s="80"/>
      <c r="H109" s="78"/>
      <c r="I109" s="78"/>
      <c r="J109" s="78"/>
      <c r="K109" s="82"/>
      <c r="L109" s="78"/>
      <c r="M109" s="78"/>
      <c r="N109" s="78"/>
      <c r="O109" s="86"/>
      <c r="P109" s="78"/>
      <c r="Q109" s="78"/>
      <c r="R109" s="84"/>
      <c r="S109" s="84"/>
      <c r="T109" s="82"/>
      <c r="U109" s="82"/>
      <c r="V109" s="78"/>
      <c r="W109" s="84"/>
      <c r="X109" s="84"/>
      <c r="Y109" s="86"/>
      <c r="Z109" s="112"/>
      <c r="AA109" s="82"/>
      <c r="AB109" s="86"/>
      <c r="AC109" s="77"/>
      <c r="AD109" s="78"/>
      <c r="AF109" s="62"/>
      <c r="AG109" s="62"/>
      <c r="AH109" s="6"/>
      <c r="AI109" s="62"/>
      <c r="AJ109" s="62"/>
      <c r="AK109" s="62"/>
      <c r="AL109" s="62"/>
      <c r="AM109" s="64"/>
      <c r="AN109" s="6"/>
      <c r="AO109" s="57"/>
      <c r="AP109" s="62"/>
      <c r="AQ109" s="62"/>
      <c r="AR109" s="62"/>
      <c r="AS109" s="62"/>
      <c r="AT109" s="64"/>
    </row>
    <row r="110" spans="1:46" ht="15.6" x14ac:dyDescent="0.3">
      <c r="A110" s="78"/>
      <c r="B110" s="78"/>
      <c r="C110" s="78"/>
      <c r="D110" s="78"/>
      <c r="E110" s="80"/>
      <c r="F110" s="80"/>
      <c r="G110" s="80"/>
      <c r="H110" s="78"/>
      <c r="I110" s="78"/>
      <c r="J110" s="78"/>
      <c r="K110" s="82"/>
      <c r="L110" s="78"/>
      <c r="M110" s="78"/>
      <c r="N110" s="78"/>
      <c r="O110" s="86"/>
      <c r="P110" s="78"/>
      <c r="Q110" s="78"/>
      <c r="R110" s="84"/>
      <c r="S110" s="84"/>
      <c r="T110" s="82"/>
      <c r="U110" s="82"/>
      <c r="V110" s="78"/>
      <c r="W110" s="84"/>
      <c r="X110" s="84"/>
      <c r="Y110" s="86"/>
      <c r="Z110" s="112"/>
      <c r="AA110" s="82"/>
      <c r="AB110" s="86"/>
      <c r="AC110" s="77"/>
      <c r="AD110" s="78"/>
      <c r="AF110" s="62"/>
      <c r="AG110" s="62"/>
      <c r="AH110" s="6"/>
      <c r="AI110" s="62"/>
      <c r="AJ110" s="62"/>
      <c r="AK110" s="62"/>
      <c r="AL110" s="62"/>
      <c r="AM110" s="64"/>
      <c r="AN110" s="6"/>
      <c r="AO110" s="57"/>
      <c r="AP110" s="62"/>
      <c r="AQ110" s="62"/>
      <c r="AR110" s="62"/>
      <c r="AS110" s="62"/>
      <c r="AT110" s="64"/>
    </row>
    <row r="111" spans="1:46" ht="15.6" x14ac:dyDescent="0.3">
      <c r="A111" s="78"/>
      <c r="B111" s="78"/>
      <c r="C111" s="78"/>
      <c r="D111" s="78"/>
      <c r="E111" s="80"/>
      <c r="F111" s="80"/>
      <c r="G111" s="80"/>
      <c r="H111" s="78"/>
      <c r="I111" s="78"/>
      <c r="J111" s="78"/>
      <c r="K111" s="82"/>
      <c r="L111" s="78"/>
      <c r="M111" s="78"/>
      <c r="N111" s="78"/>
      <c r="O111" s="86"/>
      <c r="P111" s="78"/>
      <c r="Q111" s="78"/>
      <c r="R111" s="84"/>
      <c r="S111" s="84"/>
      <c r="T111" s="82"/>
      <c r="U111" s="82"/>
      <c r="V111" s="78"/>
      <c r="W111" s="84"/>
      <c r="X111" s="84"/>
      <c r="Y111" s="82"/>
      <c r="Z111" s="82"/>
      <c r="AA111" s="82"/>
      <c r="AB111" s="82"/>
      <c r="AC111" s="77"/>
      <c r="AD111" s="78"/>
      <c r="AF111" s="62"/>
      <c r="AG111" s="62"/>
      <c r="AH111" s="6"/>
      <c r="AI111" s="62"/>
      <c r="AJ111" s="62"/>
      <c r="AK111" s="62"/>
      <c r="AL111" s="62"/>
      <c r="AM111" s="64"/>
      <c r="AN111" s="6"/>
      <c r="AO111" s="57"/>
      <c r="AP111" s="62"/>
      <c r="AQ111" s="62"/>
      <c r="AR111" s="62"/>
      <c r="AS111" s="62"/>
      <c r="AT111" s="64"/>
    </row>
    <row r="112" spans="1:46" ht="15.6" x14ac:dyDescent="0.3">
      <c r="A112" s="78"/>
      <c r="B112" s="78"/>
      <c r="C112" s="78"/>
      <c r="D112" s="78"/>
      <c r="E112" s="80"/>
      <c r="F112" s="80"/>
      <c r="G112" s="80"/>
      <c r="H112" s="78"/>
      <c r="I112" s="78"/>
      <c r="J112" s="78"/>
      <c r="K112" s="82"/>
      <c r="L112" s="78"/>
      <c r="M112" s="78"/>
      <c r="N112" s="78"/>
      <c r="O112" s="86"/>
      <c r="P112" s="78"/>
      <c r="Q112" s="78"/>
      <c r="R112" s="84"/>
      <c r="S112" s="84"/>
      <c r="T112" s="82"/>
      <c r="U112" s="82"/>
      <c r="V112" s="78"/>
      <c r="W112" s="84"/>
      <c r="X112" s="84"/>
      <c r="Y112" s="82"/>
      <c r="Z112" s="112"/>
      <c r="AA112" s="82"/>
      <c r="AB112" s="82"/>
      <c r="AC112" s="77"/>
      <c r="AD112" s="78"/>
      <c r="AF112" s="62"/>
      <c r="AG112" s="62"/>
      <c r="AH112" s="6"/>
      <c r="AI112" s="62"/>
      <c r="AJ112" s="62"/>
      <c r="AK112" s="62"/>
      <c r="AL112" s="62"/>
      <c r="AM112" s="64"/>
      <c r="AN112" s="6"/>
      <c r="AO112" s="57"/>
      <c r="AP112" s="62"/>
      <c r="AQ112" s="62"/>
      <c r="AR112" s="62"/>
      <c r="AS112" s="62"/>
      <c r="AT112" s="64"/>
    </row>
    <row r="113" spans="1:46" ht="15.6" x14ac:dyDescent="0.3">
      <c r="A113" s="78"/>
      <c r="B113" s="78"/>
      <c r="C113" s="78"/>
      <c r="D113" s="78"/>
      <c r="E113" s="80"/>
      <c r="F113" s="80"/>
      <c r="G113" s="80"/>
      <c r="H113" s="78"/>
      <c r="I113" s="78"/>
      <c r="J113" s="78"/>
      <c r="K113" s="82"/>
      <c r="L113" s="78"/>
      <c r="M113" s="78"/>
      <c r="N113" s="78"/>
      <c r="O113" s="86"/>
      <c r="P113" s="78"/>
      <c r="Q113" s="78"/>
      <c r="R113" s="84"/>
      <c r="S113" s="84"/>
      <c r="T113" s="82"/>
      <c r="U113" s="82"/>
      <c r="V113" s="78"/>
      <c r="W113" s="84"/>
      <c r="X113" s="84"/>
      <c r="Y113" s="86"/>
      <c r="Z113" s="112"/>
      <c r="AA113" s="82"/>
      <c r="AB113" s="86"/>
      <c r="AC113" s="77"/>
      <c r="AD113" s="78"/>
      <c r="AF113" s="62"/>
      <c r="AG113" s="62"/>
      <c r="AH113" s="6"/>
      <c r="AI113" s="62"/>
      <c r="AJ113" s="62"/>
      <c r="AK113" s="62"/>
      <c r="AL113" s="62"/>
      <c r="AM113" s="64"/>
      <c r="AN113" s="6"/>
      <c r="AO113" s="57"/>
      <c r="AP113" s="62"/>
      <c r="AQ113" s="62"/>
      <c r="AR113" s="62"/>
      <c r="AS113" s="62"/>
      <c r="AT113" s="64"/>
    </row>
    <row r="114" spans="1:46" ht="15.6" x14ac:dyDescent="0.3">
      <c r="A114" s="78"/>
      <c r="B114" s="78"/>
      <c r="C114" s="78"/>
      <c r="D114" s="78"/>
      <c r="E114" s="80"/>
      <c r="F114" s="80"/>
      <c r="G114" s="80"/>
      <c r="H114" s="78"/>
      <c r="I114" s="78"/>
      <c r="J114" s="78"/>
      <c r="K114" s="82"/>
      <c r="L114" s="78"/>
      <c r="M114" s="78"/>
      <c r="N114" s="78"/>
      <c r="O114" s="86"/>
      <c r="P114" s="78"/>
      <c r="Q114" s="78"/>
      <c r="R114" s="84"/>
      <c r="S114" s="84"/>
      <c r="T114" s="82"/>
      <c r="U114" s="82"/>
      <c r="V114" s="78"/>
      <c r="W114" s="84"/>
      <c r="X114" s="84"/>
      <c r="Y114" s="86"/>
      <c r="Z114" s="112"/>
      <c r="AA114" s="82"/>
      <c r="AB114" s="86"/>
      <c r="AC114" s="77"/>
      <c r="AD114" s="78"/>
      <c r="AF114" s="62"/>
      <c r="AG114" s="62"/>
      <c r="AH114" s="6"/>
      <c r="AI114" s="62"/>
      <c r="AJ114" s="62"/>
      <c r="AK114" s="62"/>
      <c r="AL114" s="62"/>
      <c r="AM114" s="64"/>
      <c r="AN114" s="6"/>
      <c r="AO114" s="57"/>
      <c r="AP114" s="62"/>
      <c r="AQ114" s="62"/>
      <c r="AR114" s="62"/>
      <c r="AS114" s="62"/>
      <c r="AT114" s="64"/>
    </row>
    <row r="115" spans="1:46" ht="15.6" x14ac:dyDescent="0.3">
      <c r="A115" s="78"/>
      <c r="B115" s="78"/>
      <c r="C115" s="78"/>
      <c r="D115" s="78"/>
      <c r="E115" s="80"/>
      <c r="F115" s="80"/>
      <c r="G115" s="80"/>
      <c r="H115" s="78"/>
      <c r="I115" s="78"/>
      <c r="J115" s="78"/>
      <c r="K115" s="82"/>
      <c r="L115" s="78"/>
      <c r="M115" s="78"/>
      <c r="N115" s="78"/>
      <c r="O115" s="86"/>
      <c r="P115" s="78"/>
      <c r="Q115" s="78"/>
      <c r="R115" s="84"/>
      <c r="S115" s="84"/>
      <c r="T115" s="82"/>
      <c r="U115" s="82"/>
      <c r="V115" s="78"/>
      <c r="W115" s="84"/>
      <c r="X115" s="84"/>
      <c r="Y115" s="82"/>
      <c r="Z115" s="82"/>
      <c r="AA115" s="82"/>
      <c r="AB115" s="82"/>
      <c r="AC115" s="77"/>
      <c r="AD115" s="78"/>
      <c r="AF115" s="62"/>
      <c r="AG115" s="62"/>
      <c r="AH115" s="6"/>
      <c r="AI115" s="62"/>
      <c r="AJ115" s="62"/>
      <c r="AK115" s="62"/>
      <c r="AL115" s="62"/>
      <c r="AM115" s="64"/>
      <c r="AN115" s="6"/>
      <c r="AO115" s="57"/>
      <c r="AP115" s="62"/>
      <c r="AQ115" s="62"/>
      <c r="AR115" s="62"/>
      <c r="AS115" s="62"/>
      <c r="AT115" s="64"/>
    </row>
    <row r="116" spans="1:46" ht="15.6" x14ac:dyDescent="0.3">
      <c r="A116" s="78"/>
      <c r="B116" s="78"/>
      <c r="C116" s="78"/>
      <c r="D116" s="78"/>
      <c r="E116" s="80"/>
      <c r="F116" s="80"/>
      <c r="G116" s="80"/>
      <c r="H116" s="78"/>
      <c r="I116" s="78"/>
      <c r="J116" s="78"/>
      <c r="K116" s="82"/>
      <c r="L116" s="78"/>
      <c r="M116" s="78"/>
      <c r="N116" s="78"/>
      <c r="O116" s="86"/>
      <c r="P116" s="78"/>
      <c r="Q116" s="78"/>
      <c r="R116" s="84"/>
      <c r="S116" s="84"/>
      <c r="T116" s="82"/>
      <c r="U116" s="82"/>
      <c r="V116" s="78"/>
      <c r="W116" s="84"/>
      <c r="X116" s="84"/>
      <c r="Y116" s="82"/>
      <c r="Z116" s="112"/>
      <c r="AA116" s="82"/>
      <c r="AB116" s="82"/>
      <c r="AC116" s="77"/>
      <c r="AD116" s="78"/>
      <c r="AF116" s="62"/>
      <c r="AG116" s="62"/>
      <c r="AH116" s="6"/>
      <c r="AI116" s="62"/>
      <c r="AJ116" s="62"/>
      <c r="AK116" s="62"/>
      <c r="AL116" s="62"/>
      <c r="AM116" s="64"/>
      <c r="AN116" s="6"/>
      <c r="AO116" s="57"/>
      <c r="AP116" s="62"/>
      <c r="AQ116" s="62"/>
      <c r="AR116" s="62"/>
      <c r="AS116" s="62"/>
      <c r="AT116" s="64"/>
    </row>
    <row r="117" spans="1:46" ht="15.6" x14ac:dyDescent="0.3">
      <c r="A117" s="78"/>
      <c r="B117" s="78"/>
      <c r="C117" s="78"/>
      <c r="D117" s="78"/>
      <c r="E117" s="80"/>
      <c r="F117" s="80"/>
      <c r="G117" s="80"/>
      <c r="H117" s="78"/>
      <c r="I117" s="78"/>
      <c r="J117" s="78"/>
      <c r="K117" s="82"/>
      <c r="L117" s="78"/>
      <c r="M117" s="78"/>
      <c r="N117" s="78"/>
      <c r="O117" s="86"/>
      <c r="P117" s="78"/>
      <c r="Q117" s="78"/>
      <c r="R117" s="84"/>
      <c r="S117" s="84"/>
      <c r="T117" s="82"/>
      <c r="U117" s="82"/>
      <c r="V117" s="78"/>
      <c r="W117" s="84"/>
      <c r="X117" s="84"/>
      <c r="Y117" s="86"/>
      <c r="Z117" s="112"/>
      <c r="AA117" s="82"/>
      <c r="AB117" s="86"/>
      <c r="AC117" s="77"/>
      <c r="AD117" s="78"/>
      <c r="AF117" s="62"/>
      <c r="AG117" s="62"/>
      <c r="AH117" s="6"/>
      <c r="AI117" s="62"/>
      <c r="AJ117" s="62"/>
      <c r="AK117" s="62"/>
      <c r="AL117" s="62"/>
      <c r="AM117" s="64"/>
      <c r="AN117" s="6"/>
      <c r="AO117" s="57"/>
      <c r="AP117" s="62"/>
      <c r="AQ117" s="62"/>
      <c r="AR117" s="62"/>
      <c r="AS117" s="62"/>
      <c r="AT117" s="64"/>
    </row>
    <row r="118" spans="1:46" ht="15.6" x14ac:dyDescent="0.3">
      <c r="A118" s="78"/>
      <c r="B118" s="78"/>
      <c r="C118" s="78"/>
      <c r="D118" s="78"/>
      <c r="E118" s="80"/>
      <c r="F118" s="80"/>
      <c r="G118" s="80"/>
      <c r="H118" s="78"/>
      <c r="I118" s="78"/>
      <c r="J118" s="78"/>
      <c r="K118" s="82"/>
      <c r="L118" s="78"/>
      <c r="M118" s="78"/>
      <c r="N118" s="78"/>
      <c r="O118" s="86"/>
      <c r="P118" s="78"/>
      <c r="Q118" s="78"/>
      <c r="R118" s="84"/>
      <c r="S118" s="84"/>
      <c r="T118" s="82"/>
      <c r="U118" s="82"/>
      <c r="V118" s="78"/>
      <c r="W118" s="84"/>
      <c r="X118" s="84"/>
      <c r="Y118" s="86"/>
      <c r="Z118" s="112"/>
      <c r="AA118" s="82"/>
      <c r="AB118" s="86"/>
      <c r="AC118" s="77"/>
      <c r="AD118" s="78"/>
      <c r="AF118" s="62"/>
      <c r="AG118" s="62"/>
      <c r="AH118" s="6"/>
      <c r="AI118" s="62"/>
      <c r="AJ118" s="62"/>
      <c r="AK118" s="62"/>
      <c r="AL118" s="62"/>
      <c r="AM118" s="64"/>
      <c r="AN118" s="6"/>
      <c r="AO118" s="57"/>
      <c r="AP118" s="62"/>
      <c r="AQ118" s="62"/>
      <c r="AR118" s="62"/>
      <c r="AS118" s="62"/>
      <c r="AT118" s="64"/>
    </row>
    <row r="119" spans="1:46" ht="15.6" x14ac:dyDescent="0.3">
      <c r="A119" s="78"/>
      <c r="B119" s="78"/>
      <c r="C119" s="78"/>
      <c r="D119" s="78"/>
      <c r="E119" s="80"/>
      <c r="F119" s="80"/>
      <c r="G119" s="80"/>
      <c r="H119" s="78"/>
      <c r="I119" s="78"/>
      <c r="J119" s="78"/>
      <c r="K119" s="82"/>
      <c r="L119" s="78"/>
      <c r="M119" s="78"/>
      <c r="N119" s="78"/>
      <c r="O119" s="86"/>
      <c r="P119" s="78"/>
      <c r="Q119" s="78"/>
      <c r="R119" s="84"/>
      <c r="S119" s="84"/>
      <c r="T119" s="82"/>
      <c r="U119" s="82"/>
      <c r="V119" s="78"/>
      <c r="W119" s="84"/>
      <c r="X119" s="84"/>
      <c r="Y119" s="82"/>
      <c r="Z119" s="82"/>
      <c r="AA119" s="82"/>
      <c r="AB119" s="82"/>
      <c r="AC119" s="77"/>
      <c r="AD119" s="78"/>
      <c r="AF119" s="62"/>
      <c r="AG119" s="62"/>
      <c r="AH119" s="6"/>
      <c r="AI119" s="62"/>
      <c r="AJ119" s="62"/>
      <c r="AK119" s="62"/>
      <c r="AL119" s="62"/>
      <c r="AM119" s="64"/>
      <c r="AN119" s="6"/>
      <c r="AO119" s="57"/>
      <c r="AP119" s="62"/>
      <c r="AQ119" s="62"/>
      <c r="AR119" s="62"/>
      <c r="AS119" s="62"/>
      <c r="AT119" s="64"/>
    </row>
    <row r="120" spans="1:46" ht="15.6" x14ac:dyDescent="0.3">
      <c r="A120" s="78"/>
      <c r="B120" s="78"/>
      <c r="C120" s="78"/>
      <c r="D120" s="78"/>
      <c r="E120" s="80"/>
      <c r="F120" s="80"/>
      <c r="G120" s="80"/>
      <c r="H120" s="78"/>
      <c r="I120" s="78"/>
      <c r="J120" s="78"/>
      <c r="K120" s="82"/>
      <c r="L120" s="78"/>
      <c r="M120" s="78"/>
      <c r="N120" s="78"/>
      <c r="O120" s="86"/>
      <c r="P120" s="78"/>
      <c r="Q120" s="78"/>
      <c r="R120" s="84"/>
      <c r="S120" s="84"/>
      <c r="T120" s="82"/>
      <c r="U120" s="82"/>
      <c r="V120" s="78"/>
      <c r="W120" s="84"/>
      <c r="X120" s="84"/>
      <c r="Y120" s="82"/>
      <c r="Z120" s="112"/>
      <c r="AA120" s="82"/>
      <c r="AB120" s="82"/>
      <c r="AC120" s="77"/>
      <c r="AD120" s="78"/>
      <c r="AF120" s="62"/>
      <c r="AG120" s="62"/>
      <c r="AH120" s="6"/>
      <c r="AI120" s="62"/>
      <c r="AJ120" s="62"/>
      <c r="AK120" s="62"/>
      <c r="AL120" s="62"/>
      <c r="AM120" s="64"/>
      <c r="AN120" s="6"/>
      <c r="AO120" s="57"/>
      <c r="AP120" s="62"/>
      <c r="AQ120" s="62"/>
      <c r="AR120" s="62"/>
      <c r="AS120" s="62"/>
      <c r="AT120" s="64"/>
    </row>
    <row r="121" spans="1:46" ht="15.6" x14ac:dyDescent="0.3">
      <c r="A121" s="78"/>
      <c r="B121" s="78"/>
      <c r="C121" s="78"/>
      <c r="D121" s="78"/>
      <c r="E121" s="80"/>
      <c r="F121" s="80"/>
      <c r="G121" s="80"/>
      <c r="H121" s="78"/>
      <c r="I121" s="78"/>
      <c r="J121" s="78"/>
      <c r="K121" s="82"/>
      <c r="L121" s="78"/>
      <c r="M121" s="78"/>
      <c r="N121" s="78"/>
      <c r="O121" s="86"/>
      <c r="P121" s="78"/>
      <c r="Q121" s="78"/>
      <c r="R121" s="84"/>
      <c r="S121" s="84"/>
      <c r="T121" s="82"/>
      <c r="U121" s="82"/>
      <c r="V121" s="78"/>
      <c r="W121" s="84"/>
      <c r="X121" s="84"/>
      <c r="Y121" s="86"/>
      <c r="Z121" s="112"/>
      <c r="AA121" s="82"/>
      <c r="AB121" s="86"/>
      <c r="AC121" s="77"/>
      <c r="AD121" s="78"/>
      <c r="AF121" s="62"/>
      <c r="AG121" s="62"/>
      <c r="AH121" s="6"/>
      <c r="AI121" s="62"/>
      <c r="AJ121" s="62"/>
      <c r="AK121" s="62"/>
      <c r="AL121" s="62"/>
      <c r="AM121" s="64"/>
      <c r="AN121" s="6"/>
      <c r="AO121" s="57"/>
      <c r="AP121" s="62"/>
      <c r="AQ121" s="62"/>
      <c r="AR121" s="62"/>
      <c r="AS121" s="62"/>
      <c r="AT121" s="64"/>
    </row>
    <row r="122" spans="1:46" ht="15.6" x14ac:dyDescent="0.3">
      <c r="A122" s="79"/>
      <c r="B122" s="79"/>
      <c r="C122" s="79"/>
      <c r="D122" s="79"/>
      <c r="E122" s="81"/>
      <c r="F122" s="81"/>
      <c r="G122" s="81"/>
      <c r="H122" s="79"/>
      <c r="I122" s="79"/>
      <c r="J122" s="79"/>
      <c r="K122" s="83"/>
      <c r="L122" s="79"/>
      <c r="M122" s="79"/>
      <c r="N122" s="79"/>
      <c r="O122" s="87"/>
      <c r="P122" s="79"/>
      <c r="Q122" s="79"/>
      <c r="R122" s="85"/>
      <c r="S122" s="85"/>
      <c r="T122" s="83"/>
      <c r="U122" s="83"/>
      <c r="V122" s="79"/>
      <c r="W122" s="85"/>
      <c r="X122" s="85"/>
      <c r="Y122" s="87"/>
      <c r="Z122" s="113"/>
      <c r="AA122" s="83"/>
      <c r="AB122" s="87"/>
      <c r="AC122" s="77"/>
      <c r="AD122" s="79"/>
      <c r="AF122" s="62"/>
      <c r="AG122" s="62"/>
      <c r="AH122" s="6"/>
      <c r="AI122" s="62"/>
      <c r="AJ122" s="62"/>
      <c r="AK122" s="62"/>
      <c r="AL122" s="62"/>
      <c r="AM122" s="64"/>
      <c r="AN122" s="6"/>
      <c r="AO122" s="57"/>
      <c r="AP122" s="62"/>
      <c r="AQ122" s="62"/>
      <c r="AR122" s="62"/>
      <c r="AS122" s="62"/>
      <c r="AT122" s="64"/>
    </row>
    <row r="123" spans="1:46" ht="15.6" x14ac:dyDescent="0.3">
      <c r="A123" s="78"/>
      <c r="B123" s="78"/>
      <c r="C123" s="78"/>
      <c r="D123" s="78"/>
      <c r="E123" s="80"/>
      <c r="F123" s="80"/>
      <c r="G123" s="80"/>
      <c r="H123" s="78"/>
      <c r="I123" s="78"/>
      <c r="J123" s="78"/>
      <c r="K123" s="82"/>
      <c r="L123" s="78"/>
      <c r="M123" s="78"/>
      <c r="N123" s="78"/>
      <c r="O123" s="86"/>
      <c r="P123" s="78"/>
      <c r="Q123" s="78"/>
      <c r="R123" s="84"/>
      <c r="S123" s="84"/>
      <c r="T123" s="82"/>
      <c r="U123" s="82"/>
      <c r="V123" s="78"/>
      <c r="W123" s="84"/>
      <c r="X123" s="84"/>
      <c r="Y123" s="82"/>
      <c r="Z123" s="112"/>
      <c r="AA123" s="82"/>
      <c r="AB123" s="82"/>
      <c r="AC123" s="77"/>
      <c r="AD123" s="78"/>
      <c r="AF123" s="62"/>
      <c r="AG123" s="62"/>
      <c r="AH123" s="6"/>
      <c r="AI123" s="62"/>
      <c r="AJ123" s="62"/>
      <c r="AK123" s="62"/>
      <c r="AL123" s="62"/>
      <c r="AM123" s="64"/>
      <c r="AN123" s="6"/>
      <c r="AO123" s="57"/>
      <c r="AP123" s="62"/>
      <c r="AQ123" s="62"/>
      <c r="AR123" s="62"/>
      <c r="AS123" s="62"/>
      <c r="AT123" s="64"/>
    </row>
    <row r="124" spans="1:46" ht="15.6" x14ac:dyDescent="0.3">
      <c r="A124" s="78"/>
      <c r="B124" s="78"/>
      <c r="C124" s="78"/>
      <c r="D124" s="78"/>
      <c r="E124" s="80"/>
      <c r="F124" s="80"/>
      <c r="G124" s="80"/>
      <c r="H124" s="78"/>
      <c r="I124" s="78"/>
      <c r="J124" s="78"/>
      <c r="K124" s="82"/>
      <c r="L124" s="78"/>
      <c r="M124" s="78"/>
      <c r="N124" s="78"/>
      <c r="O124" s="86"/>
      <c r="P124" s="78"/>
      <c r="Q124" s="78"/>
      <c r="R124" s="84"/>
      <c r="S124" s="84"/>
      <c r="T124" s="82"/>
      <c r="U124" s="82"/>
      <c r="V124" s="78"/>
      <c r="W124" s="84"/>
      <c r="X124" s="84"/>
      <c r="Y124" s="86"/>
      <c r="Z124" s="112"/>
      <c r="AA124" s="82"/>
      <c r="AB124" s="86"/>
      <c r="AC124" s="77"/>
      <c r="AD124" s="78"/>
      <c r="AF124" s="62"/>
      <c r="AG124" s="62"/>
      <c r="AH124" s="6"/>
      <c r="AI124" s="62"/>
      <c r="AJ124" s="62"/>
      <c r="AK124" s="62"/>
      <c r="AL124" s="62"/>
      <c r="AM124" s="64"/>
      <c r="AN124" s="6"/>
      <c r="AO124" s="57"/>
      <c r="AP124" s="62"/>
      <c r="AQ124" s="62"/>
      <c r="AR124" s="62"/>
      <c r="AS124" s="62"/>
      <c r="AT124" s="64"/>
    </row>
    <row r="125" spans="1:46" ht="15.6" x14ac:dyDescent="0.3">
      <c r="A125" s="78"/>
      <c r="B125" s="78"/>
      <c r="C125" s="78"/>
      <c r="D125" s="78"/>
      <c r="E125" s="80"/>
      <c r="F125" s="80"/>
      <c r="G125" s="80"/>
      <c r="H125" s="78"/>
      <c r="I125" s="78"/>
      <c r="J125" s="78"/>
      <c r="K125" s="82"/>
      <c r="L125" s="78"/>
      <c r="M125" s="78"/>
      <c r="N125" s="78"/>
      <c r="O125" s="86"/>
      <c r="P125" s="78"/>
      <c r="Q125" s="78"/>
      <c r="R125" s="84"/>
      <c r="S125" s="84"/>
      <c r="T125" s="82"/>
      <c r="U125" s="82"/>
      <c r="V125" s="78"/>
      <c r="W125" s="84"/>
      <c r="X125" s="84"/>
      <c r="Y125" s="82"/>
      <c r="Z125" s="82"/>
      <c r="AA125" s="82"/>
      <c r="AB125" s="82"/>
      <c r="AC125" s="77"/>
      <c r="AD125" s="78"/>
      <c r="AF125" s="62"/>
      <c r="AG125" s="62"/>
      <c r="AH125" s="6"/>
      <c r="AI125" s="62"/>
      <c r="AJ125" s="62"/>
      <c r="AK125" s="62"/>
      <c r="AL125" s="62"/>
      <c r="AM125" s="64"/>
      <c r="AN125" s="6"/>
      <c r="AO125" s="57"/>
      <c r="AP125" s="62"/>
      <c r="AQ125" s="62"/>
      <c r="AR125" s="62"/>
      <c r="AS125" s="62"/>
      <c r="AT125" s="64"/>
    </row>
    <row r="126" spans="1:46" ht="15.6" x14ac:dyDescent="0.3">
      <c r="A126" s="78"/>
      <c r="B126" s="78"/>
      <c r="C126" s="78"/>
      <c r="D126" s="78"/>
      <c r="E126" s="80"/>
      <c r="F126" s="80"/>
      <c r="G126" s="80"/>
      <c r="H126" s="78"/>
      <c r="I126" s="78"/>
      <c r="J126" s="78"/>
      <c r="K126" s="82"/>
      <c r="L126" s="78"/>
      <c r="M126" s="78"/>
      <c r="N126" s="78"/>
      <c r="O126" s="86"/>
      <c r="P126" s="78"/>
      <c r="Q126" s="78"/>
      <c r="R126" s="84"/>
      <c r="S126" s="84"/>
      <c r="T126" s="82"/>
      <c r="U126" s="82"/>
      <c r="V126" s="78"/>
      <c r="W126" s="84"/>
      <c r="X126" s="84"/>
      <c r="Y126" s="82"/>
      <c r="Z126" s="82"/>
      <c r="AA126" s="82"/>
      <c r="AB126" s="82"/>
      <c r="AC126" s="77"/>
      <c r="AD126" s="78"/>
      <c r="AF126" s="62"/>
      <c r="AG126" s="62"/>
      <c r="AH126" s="6"/>
      <c r="AI126" s="62"/>
      <c r="AJ126" s="62"/>
      <c r="AK126" s="62"/>
      <c r="AL126" s="62"/>
      <c r="AM126" s="64"/>
      <c r="AN126" s="6"/>
      <c r="AO126" s="57"/>
      <c r="AP126" s="62"/>
      <c r="AQ126" s="62"/>
      <c r="AR126" s="62"/>
      <c r="AS126" s="62"/>
      <c r="AT126" s="64"/>
    </row>
    <row r="127" spans="1:46" ht="15.6" x14ac:dyDescent="0.3">
      <c r="A127" s="78"/>
      <c r="B127" s="78"/>
      <c r="C127" s="78"/>
      <c r="D127" s="78"/>
      <c r="E127" s="80"/>
      <c r="F127" s="80"/>
      <c r="G127" s="80"/>
      <c r="H127" s="78"/>
      <c r="I127" s="78"/>
      <c r="J127" s="78"/>
      <c r="K127" s="82"/>
      <c r="L127" s="78"/>
      <c r="M127" s="78"/>
      <c r="N127" s="78"/>
      <c r="O127" s="86"/>
      <c r="P127" s="78"/>
      <c r="Q127" s="78"/>
      <c r="R127" s="84"/>
      <c r="S127" s="84"/>
      <c r="T127" s="82"/>
      <c r="U127" s="82"/>
      <c r="V127" s="78"/>
      <c r="W127" s="84"/>
      <c r="X127" s="84"/>
      <c r="Y127" s="82"/>
      <c r="Z127" s="112"/>
      <c r="AA127" s="82"/>
      <c r="AB127" s="82"/>
      <c r="AC127" s="77"/>
      <c r="AD127" s="78"/>
      <c r="AF127" s="62"/>
      <c r="AG127" s="62"/>
      <c r="AH127" s="6"/>
      <c r="AI127" s="62"/>
      <c r="AJ127" s="62"/>
      <c r="AK127" s="62"/>
      <c r="AL127" s="62"/>
      <c r="AM127" s="64"/>
      <c r="AN127" s="6"/>
      <c r="AO127" s="57"/>
      <c r="AP127" s="62"/>
      <c r="AQ127" s="62"/>
      <c r="AR127" s="62"/>
      <c r="AS127" s="62"/>
      <c r="AT127" s="64"/>
    </row>
    <row r="128" spans="1:46" ht="15.6" x14ac:dyDescent="0.3">
      <c r="A128" s="78"/>
      <c r="B128" s="78"/>
      <c r="C128" s="78"/>
      <c r="D128" s="78"/>
      <c r="E128" s="80"/>
      <c r="F128" s="80"/>
      <c r="G128" s="80"/>
      <c r="H128" s="78"/>
      <c r="I128" s="78"/>
      <c r="J128" s="78"/>
      <c r="K128" s="82"/>
      <c r="L128" s="78"/>
      <c r="M128" s="78"/>
      <c r="N128" s="78"/>
      <c r="O128" s="86"/>
      <c r="P128" s="78"/>
      <c r="Q128" s="78"/>
      <c r="R128" s="84"/>
      <c r="S128" s="84"/>
      <c r="T128" s="82"/>
      <c r="U128" s="82"/>
      <c r="V128" s="78"/>
      <c r="W128" s="84"/>
      <c r="X128" s="84"/>
      <c r="Y128" s="86"/>
      <c r="Z128" s="112"/>
      <c r="AA128" s="82"/>
      <c r="AB128" s="86"/>
      <c r="AC128" s="77"/>
      <c r="AD128" s="78"/>
      <c r="AF128" s="62"/>
      <c r="AG128" s="62"/>
      <c r="AH128" s="6"/>
      <c r="AI128" s="62"/>
      <c r="AJ128" s="62"/>
      <c r="AK128" s="62"/>
      <c r="AL128" s="62"/>
      <c r="AM128" s="64"/>
      <c r="AN128" s="6"/>
      <c r="AO128" s="57"/>
      <c r="AP128" s="62"/>
      <c r="AQ128" s="62"/>
      <c r="AR128" s="62"/>
      <c r="AS128" s="62"/>
      <c r="AT128" s="64"/>
    </row>
    <row r="129" spans="1:46" ht="15.6" x14ac:dyDescent="0.3">
      <c r="A129" s="78"/>
      <c r="B129" s="78"/>
      <c r="C129" s="78"/>
      <c r="D129" s="78"/>
      <c r="E129" s="80"/>
      <c r="F129" s="80"/>
      <c r="G129" s="80"/>
      <c r="H129" s="78"/>
      <c r="I129" s="78"/>
      <c r="J129" s="78"/>
      <c r="K129" s="82"/>
      <c r="L129" s="78"/>
      <c r="M129" s="78"/>
      <c r="N129" s="78"/>
      <c r="O129" s="86"/>
      <c r="P129" s="78"/>
      <c r="Q129" s="78"/>
      <c r="R129" s="84"/>
      <c r="S129" s="84"/>
      <c r="T129" s="82"/>
      <c r="U129" s="82"/>
      <c r="V129" s="78"/>
      <c r="W129" s="84"/>
      <c r="X129" s="84"/>
      <c r="Y129" s="82"/>
      <c r="Z129" s="82"/>
      <c r="AA129" s="82"/>
      <c r="AB129" s="82"/>
      <c r="AC129" s="77"/>
      <c r="AD129" s="78"/>
      <c r="AF129" s="62"/>
      <c r="AG129" s="62"/>
      <c r="AH129" s="6"/>
      <c r="AI129" s="62"/>
      <c r="AJ129" s="62"/>
      <c r="AK129" s="62"/>
      <c r="AL129" s="62"/>
      <c r="AM129" s="64"/>
      <c r="AN129" s="6"/>
      <c r="AO129" s="57"/>
      <c r="AP129" s="62"/>
      <c r="AQ129" s="62"/>
      <c r="AR129" s="62"/>
      <c r="AS129" s="62"/>
      <c r="AT129" s="64"/>
    </row>
    <row r="130" spans="1:46" ht="15.6" x14ac:dyDescent="0.3">
      <c r="A130" s="78"/>
      <c r="B130" s="78"/>
      <c r="C130" s="78"/>
      <c r="D130" s="78"/>
      <c r="E130" s="80"/>
      <c r="F130" s="80"/>
      <c r="G130" s="80"/>
      <c r="H130" s="78"/>
      <c r="I130" s="78"/>
      <c r="J130" s="78"/>
      <c r="K130" s="82"/>
      <c r="L130" s="78"/>
      <c r="M130" s="78"/>
      <c r="N130" s="78"/>
      <c r="O130" s="86"/>
      <c r="P130" s="78"/>
      <c r="Q130" s="78"/>
      <c r="R130" s="84"/>
      <c r="S130" s="84"/>
      <c r="T130" s="82"/>
      <c r="U130" s="82"/>
      <c r="V130" s="78"/>
      <c r="W130" s="84"/>
      <c r="X130" s="84"/>
      <c r="Y130" s="82"/>
      <c r="Z130" s="82"/>
      <c r="AA130" s="82"/>
      <c r="AB130" s="82"/>
      <c r="AC130" s="77"/>
      <c r="AD130" s="78"/>
      <c r="AF130" s="62"/>
      <c r="AG130" s="62"/>
      <c r="AH130" s="6"/>
      <c r="AI130" s="62"/>
      <c r="AJ130" s="62"/>
      <c r="AK130" s="62"/>
      <c r="AL130" s="62"/>
      <c r="AM130" s="64"/>
      <c r="AN130" s="6"/>
      <c r="AO130" s="57"/>
      <c r="AP130" s="62"/>
      <c r="AQ130" s="62"/>
      <c r="AR130" s="62"/>
      <c r="AS130" s="62"/>
      <c r="AT130" s="64"/>
    </row>
    <row r="131" spans="1:46" ht="15.6" x14ac:dyDescent="0.3">
      <c r="A131" s="78"/>
      <c r="B131" s="78"/>
      <c r="C131" s="78"/>
      <c r="D131" s="78"/>
      <c r="E131" s="80"/>
      <c r="F131" s="80"/>
      <c r="G131" s="80"/>
      <c r="H131" s="78"/>
      <c r="I131" s="78"/>
      <c r="J131" s="78"/>
      <c r="K131" s="82"/>
      <c r="L131" s="78"/>
      <c r="M131" s="78"/>
      <c r="N131" s="78"/>
      <c r="O131" s="86"/>
      <c r="P131" s="78"/>
      <c r="Q131" s="78"/>
      <c r="R131" s="84"/>
      <c r="S131" s="84"/>
      <c r="T131" s="82"/>
      <c r="U131" s="82"/>
      <c r="V131" s="78"/>
      <c r="W131" s="84"/>
      <c r="X131" s="84"/>
      <c r="Y131" s="82"/>
      <c r="Z131" s="112"/>
      <c r="AA131" s="82"/>
      <c r="AB131" s="82"/>
      <c r="AC131" s="77"/>
      <c r="AD131" s="78"/>
      <c r="AF131" s="62"/>
      <c r="AG131" s="62"/>
      <c r="AH131" s="6"/>
      <c r="AI131" s="62"/>
      <c r="AJ131" s="62"/>
      <c r="AK131" s="62"/>
      <c r="AL131" s="62"/>
      <c r="AM131" s="64"/>
      <c r="AN131" s="6"/>
      <c r="AO131" s="57"/>
      <c r="AP131" s="62"/>
      <c r="AQ131" s="62"/>
      <c r="AR131" s="62"/>
      <c r="AS131" s="62"/>
      <c r="AT131" s="64"/>
    </row>
    <row r="132" spans="1:46" ht="15.6" x14ac:dyDescent="0.3">
      <c r="A132" s="78"/>
      <c r="B132" s="78"/>
      <c r="C132" s="78"/>
      <c r="D132" s="78"/>
      <c r="E132" s="80"/>
      <c r="F132" s="80"/>
      <c r="G132" s="80"/>
      <c r="H132" s="78"/>
      <c r="I132" s="78"/>
      <c r="J132" s="78"/>
      <c r="K132" s="82"/>
      <c r="L132" s="78"/>
      <c r="M132" s="78"/>
      <c r="N132" s="78"/>
      <c r="O132" s="86"/>
      <c r="P132" s="78"/>
      <c r="Q132" s="78"/>
      <c r="R132" s="84"/>
      <c r="S132" s="84"/>
      <c r="T132" s="82"/>
      <c r="U132" s="82"/>
      <c r="V132" s="78"/>
      <c r="W132" s="84"/>
      <c r="X132" s="84"/>
      <c r="Y132" s="86"/>
      <c r="Z132" s="112"/>
      <c r="AA132" s="82"/>
      <c r="AB132" s="86"/>
      <c r="AC132" s="77"/>
      <c r="AD132" s="78"/>
      <c r="AF132" s="62"/>
      <c r="AG132" s="62"/>
      <c r="AH132" s="6"/>
      <c r="AI132" s="62"/>
      <c r="AJ132" s="62"/>
      <c r="AK132" s="62"/>
      <c r="AL132" s="62"/>
      <c r="AM132" s="64"/>
      <c r="AN132" s="6"/>
      <c r="AO132" s="57"/>
      <c r="AP132" s="62"/>
      <c r="AQ132" s="62"/>
      <c r="AR132" s="62"/>
      <c r="AS132" s="62"/>
      <c r="AT132" s="64"/>
    </row>
    <row r="133" spans="1:46" ht="15.6" x14ac:dyDescent="0.3">
      <c r="A133" s="78"/>
      <c r="B133" s="78"/>
      <c r="C133" s="78"/>
      <c r="D133" s="78"/>
      <c r="E133" s="80"/>
      <c r="F133" s="80"/>
      <c r="G133" s="80"/>
      <c r="H133" s="78"/>
      <c r="I133" s="78"/>
      <c r="J133" s="78"/>
      <c r="K133" s="82"/>
      <c r="L133" s="78"/>
      <c r="M133" s="78"/>
      <c r="N133" s="78"/>
      <c r="O133" s="86"/>
      <c r="P133" s="78"/>
      <c r="Q133" s="78"/>
      <c r="R133" s="84"/>
      <c r="S133" s="84"/>
      <c r="T133" s="82"/>
      <c r="U133" s="82"/>
      <c r="V133" s="78"/>
      <c r="W133" s="84"/>
      <c r="X133" s="84"/>
      <c r="Y133" s="82"/>
      <c r="Z133" s="112"/>
      <c r="AA133" s="82"/>
      <c r="AB133" s="82"/>
      <c r="AC133" s="77"/>
      <c r="AD133" s="78"/>
      <c r="AF133" s="62"/>
      <c r="AG133" s="62"/>
      <c r="AH133" s="6"/>
      <c r="AI133" s="62"/>
      <c r="AJ133" s="62"/>
      <c r="AK133" s="62"/>
      <c r="AL133" s="62"/>
      <c r="AM133" s="64"/>
      <c r="AN133" s="6"/>
      <c r="AO133" s="57"/>
      <c r="AP133" s="62"/>
      <c r="AQ133" s="62"/>
      <c r="AR133" s="62"/>
      <c r="AS133" s="62"/>
      <c r="AT133" s="64"/>
    </row>
    <row r="134" spans="1:46" ht="15.6" x14ac:dyDescent="0.3">
      <c r="A134" s="78"/>
      <c r="B134" s="78"/>
      <c r="C134" s="78"/>
      <c r="D134" s="78"/>
      <c r="E134" s="80"/>
      <c r="F134" s="80"/>
      <c r="G134" s="80"/>
      <c r="H134" s="78"/>
      <c r="I134" s="78"/>
      <c r="J134" s="78"/>
      <c r="K134" s="82"/>
      <c r="L134" s="78"/>
      <c r="M134" s="78"/>
      <c r="N134" s="78"/>
      <c r="O134" s="86"/>
      <c r="P134" s="78"/>
      <c r="Q134" s="78"/>
      <c r="R134" s="84"/>
      <c r="S134" s="84"/>
      <c r="T134" s="82"/>
      <c r="U134" s="82"/>
      <c r="V134" s="78"/>
      <c r="W134" s="84"/>
      <c r="X134" s="84"/>
      <c r="Y134" s="86"/>
      <c r="Z134" s="112"/>
      <c r="AA134" s="82"/>
      <c r="AB134" s="86"/>
      <c r="AC134" s="77"/>
      <c r="AD134" s="78"/>
      <c r="AF134" s="62"/>
      <c r="AG134" s="62"/>
      <c r="AH134" s="6"/>
      <c r="AI134" s="62"/>
      <c r="AJ134" s="62"/>
      <c r="AK134" s="62"/>
      <c r="AL134" s="62"/>
      <c r="AM134" s="64"/>
      <c r="AN134" s="6"/>
      <c r="AO134" s="57"/>
      <c r="AP134" s="62"/>
      <c r="AQ134" s="62"/>
      <c r="AR134" s="62"/>
      <c r="AS134" s="62"/>
      <c r="AT134" s="64"/>
    </row>
    <row r="135" spans="1:46" ht="15.6" x14ac:dyDescent="0.3">
      <c r="A135" s="78"/>
      <c r="B135" s="78"/>
      <c r="C135" s="78"/>
      <c r="D135" s="78"/>
      <c r="E135" s="80"/>
      <c r="F135" s="80"/>
      <c r="G135" s="80"/>
      <c r="H135" s="78"/>
      <c r="I135" s="78"/>
      <c r="J135" s="78"/>
      <c r="K135" s="82"/>
      <c r="L135" s="78"/>
      <c r="M135" s="78"/>
      <c r="N135" s="78"/>
      <c r="O135" s="86"/>
      <c r="P135" s="78"/>
      <c r="Q135" s="78"/>
      <c r="R135" s="84"/>
      <c r="S135" s="84"/>
      <c r="T135" s="82"/>
      <c r="U135" s="82"/>
      <c r="V135" s="78"/>
      <c r="W135" s="84"/>
      <c r="X135" s="84"/>
      <c r="Y135" s="82"/>
      <c r="Z135" s="112"/>
      <c r="AA135" s="82"/>
      <c r="AB135" s="82"/>
      <c r="AC135" s="77"/>
      <c r="AD135" s="78"/>
      <c r="AF135" s="62"/>
      <c r="AG135" s="62"/>
      <c r="AH135" s="6"/>
      <c r="AI135" s="62"/>
      <c r="AJ135" s="62"/>
      <c r="AK135" s="62"/>
      <c r="AL135" s="62"/>
      <c r="AM135" s="64"/>
      <c r="AN135" s="6"/>
      <c r="AO135" s="57"/>
      <c r="AP135" s="62"/>
      <c r="AQ135" s="62"/>
      <c r="AR135" s="62"/>
      <c r="AS135" s="62"/>
      <c r="AT135" s="64"/>
    </row>
    <row r="136" spans="1:46" ht="15.6" x14ac:dyDescent="0.3">
      <c r="A136" s="78"/>
      <c r="B136" s="78"/>
      <c r="C136" s="78"/>
      <c r="D136" s="78"/>
      <c r="E136" s="80"/>
      <c r="F136" s="80"/>
      <c r="G136" s="80"/>
      <c r="H136" s="78"/>
      <c r="I136" s="78"/>
      <c r="J136" s="78"/>
      <c r="K136" s="82"/>
      <c r="L136" s="78"/>
      <c r="M136" s="78"/>
      <c r="N136" s="78"/>
      <c r="O136" s="86"/>
      <c r="P136" s="78"/>
      <c r="Q136" s="78"/>
      <c r="R136" s="84"/>
      <c r="S136" s="84"/>
      <c r="T136" s="82"/>
      <c r="U136" s="82"/>
      <c r="V136" s="78"/>
      <c r="W136" s="84"/>
      <c r="X136" s="84"/>
      <c r="Y136" s="86"/>
      <c r="Z136" s="112"/>
      <c r="AA136" s="82"/>
      <c r="AB136" s="86"/>
      <c r="AC136" s="77"/>
      <c r="AD136" s="78"/>
      <c r="AF136" s="62"/>
      <c r="AG136" s="62"/>
      <c r="AH136" s="6"/>
      <c r="AI136" s="62"/>
      <c r="AJ136" s="62"/>
      <c r="AK136" s="62"/>
      <c r="AL136" s="62"/>
      <c r="AM136" s="64"/>
      <c r="AN136" s="6"/>
      <c r="AO136" s="57"/>
      <c r="AP136" s="62"/>
      <c r="AQ136" s="62"/>
      <c r="AR136" s="62"/>
      <c r="AS136" s="62"/>
      <c r="AT136" s="64"/>
    </row>
    <row r="137" spans="1:46" ht="15.6" x14ac:dyDescent="0.3">
      <c r="A137" s="78"/>
      <c r="B137" s="78"/>
      <c r="C137" s="78"/>
      <c r="D137" s="78"/>
      <c r="E137" s="80"/>
      <c r="F137" s="80"/>
      <c r="G137" s="80"/>
      <c r="H137" s="78"/>
      <c r="I137" s="78"/>
      <c r="J137" s="78"/>
      <c r="K137" s="82"/>
      <c r="L137" s="78"/>
      <c r="M137" s="78"/>
      <c r="N137" s="78"/>
      <c r="O137" s="86"/>
      <c r="P137" s="78"/>
      <c r="Q137" s="78"/>
      <c r="R137" s="84"/>
      <c r="S137" s="84"/>
      <c r="T137" s="82"/>
      <c r="U137" s="82"/>
      <c r="V137" s="78"/>
      <c r="W137" s="84"/>
      <c r="X137" s="84"/>
      <c r="Y137" s="82"/>
      <c r="Z137" s="112"/>
      <c r="AA137" s="82"/>
      <c r="AB137" s="82"/>
      <c r="AC137" s="77"/>
      <c r="AD137" s="78"/>
      <c r="AF137" s="62"/>
      <c r="AG137" s="62"/>
      <c r="AH137" s="6"/>
      <c r="AI137" s="62"/>
      <c r="AJ137" s="62"/>
      <c r="AK137" s="62"/>
      <c r="AL137" s="62"/>
      <c r="AM137" s="64"/>
      <c r="AN137" s="6"/>
      <c r="AO137" s="57"/>
      <c r="AP137" s="62"/>
      <c r="AQ137" s="62"/>
      <c r="AR137" s="62"/>
      <c r="AS137" s="62"/>
      <c r="AT137" s="64"/>
    </row>
    <row r="138" spans="1:46" ht="15.6" x14ac:dyDescent="0.3">
      <c r="A138" s="78"/>
      <c r="B138" s="78"/>
      <c r="C138" s="78"/>
      <c r="D138" s="78"/>
      <c r="E138" s="80"/>
      <c r="F138" s="80"/>
      <c r="G138" s="80"/>
      <c r="H138" s="78"/>
      <c r="I138" s="78"/>
      <c r="J138" s="78"/>
      <c r="K138" s="82"/>
      <c r="L138" s="78"/>
      <c r="M138" s="78"/>
      <c r="N138" s="78"/>
      <c r="O138" s="86"/>
      <c r="P138" s="78"/>
      <c r="Q138" s="78"/>
      <c r="R138" s="84"/>
      <c r="S138" s="84"/>
      <c r="T138" s="82"/>
      <c r="U138" s="82"/>
      <c r="V138" s="78"/>
      <c r="W138" s="84"/>
      <c r="X138" s="84"/>
      <c r="Y138" s="86"/>
      <c r="Z138" s="112"/>
      <c r="AA138" s="82"/>
      <c r="AB138" s="86"/>
      <c r="AC138" s="77"/>
      <c r="AD138" s="78"/>
      <c r="AF138" s="62"/>
      <c r="AG138" s="62"/>
      <c r="AH138" s="6"/>
      <c r="AI138" s="62"/>
      <c r="AJ138" s="62"/>
      <c r="AK138" s="62"/>
      <c r="AL138" s="62"/>
      <c r="AM138" s="64"/>
      <c r="AN138" s="6"/>
      <c r="AO138" s="57"/>
      <c r="AP138" s="62"/>
      <c r="AQ138" s="62"/>
      <c r="AR138" s="62"/>
      <c r="AS138" s="62"/>
      <c r="AT138" s="64"/>
    </row>
    <row r="139" spans="1:46" ht="15.6" x14ac:dyDescent="0.3">
      <c r="A139" s="78"/>
      <c r="B139" s="78"/>
      <c r="C139" s="78"/>
      <c r="D139" s="78"/>
      <c r="E139" s="80"/>
      <c r="F139" s="80"/>
      <c r="G139" s="80"/>
      <c r="H139" s="78"/>
      <c r="I139" s="78"/>
      <c r="J139" s="78"/>
      <c r="K139" s="82"/>
      <c r="L139" s="78"/>
      <c r="M139" s="78"/>
      <c r="N139" s="78"/>
      <c r="O139" s="86"/>
      <c r="P139" s="78"/>
      <c r="Q139" s="78"/>
      <c r="R139" s="84"/>
      <c r="S139" s="84"/>
      <c r="T139" s="82"/>
      <c r="U139" s="82"/>
      <c r="V139" s="78"/>
      <c r="W139" s="84"/>
      <c r="X139" s="84"/>
      <c r="Y139" s="82"/>
      <c r="Z139" s="82"/>
      <c r="AA139" s="82"/>
      <c r="AB139" s="82"/>
      <c r="AC139" s="77"/>
      <c r="AD139" s="78"/>
      <c r="AF139" s="62"/>
      <c r="AG139" s="62"/>
      <c r="AH139" s="6"/>
      <c r="AI139" s="62"/>
      <c r="AJ139" s="62"/>
      <c r="AK139" s="62"/>
      <c r="AL139" s="62"/>
      <c r="AM139" s="64"/>
      <c r="AN139" s="6"/>
      <c r="AO139" s="57"/>
      <c r="AP139" s="62"/>
      <c r="AQ139" s="62"/>
      <c r="AR139" s="62"/>
      <c r="AS139" s="62"/>
      <c r="AT139" s="64"/>
    </row>
    <row r="140" spans="1:46" ht="15.6" x14ac:dyDescent="0.3">
      <c r="A140" s="78"/>
      <c r="B140" s="78"/>
      <c r="C140" s="78"/>
      <c r="D140" s="78"/>
      <c r="E140" s="80"/>
      <c r="F140" s="80"/>
      <c r="G140" s="80"/>
      <c r="H140" s="78"/>
      <c r="I140" s="78"/>
      <c r="J140" s="78"/>
      <c r="K140" s="82"/>
      <c r="L140" s="78"/>
      <c r="M140" s="78"/>
      <c r="N140" s="78"/>
      <c r="O140" s="86"/>
      <c r="P140" s="78"/>
      <c r="Q140" s="78"/>
      <c r="R140" s="84"/>
      <c r="S140" s="84"/>
      <c r="T140" s="82"/>
      <c r="U140" s="82"/>
      <c r="V140" s="78"/>
      <c r="W140" s="84"/>
      <c r="X140" s="84"/>
      <c r="Y140" s="82"/>
      <c r="Z140" s="82"/>
      <c r="AA140" s="82"/>
      <c r="AB140" s="82"/>
      <c r="AC140" s="77"/>
      <c r="AD140" s="78"/>
      <c r="AF140" s="62"/>
      <c r="AG140" s="62"/>
      <c r="AH140" s="6"/>
      <c r="AI140" s="62"/>
      <c r="AJ140" s="62"/>
      <c r="AK140" s="62"/>
      <c r="AL140" s="62"/>
      <c r="AM140" s="64"/>
      <c r="AN140" s="6"/>
      <c r="AO140" s="57"/>
      <c r="AP140" s="62"/>
      <c r="AQ140" s="62"/>
      <c r="AR140" s="62"/>
      <c r="AS140" s="62"/>
      <c r="AT140" s="64"/>
    </row>
    <row r="141" spans="1:46" ht="15.6" x14ac:dyDescent="0.3">
      <c r="A141" s="78"/>
      <c r="B141" s="78"/>
      <c r="C141" s="78"/>
      <c r="D141" s="78"/>
      <c r="E141" s="80"/>
      <c r="F141" s="80"/>
      <c r="G141" s="80"/>
      <c r="H141" s="78"/>
      <c r="I141" s="78"/>
      <c r="J141" s="78"/>
      <c r="K141" s="82"/>
      <c r="L141" s="78"/>
      <c r="M141" s="78"/>
      <c r="N141" s="78"/>
      <c r="O141" s="86"/>
      <c r="P141" s="78"/>
      <c r="Q141" s="78"/>
      <c r="R141" s="84"/>
      <c r="S141" s="84"/>
      <c r="T141" s="82"/>
      <c r="U141" s="82"/>
      <c r="V141" s="78"/>
      <c r="W141" s="84"/>
      <c r="X141" s="84"/>
      <c r="Y141" s="86"/>
      <c r="Z141" s="112"/>
      <c r="AA141" s="82"/>
      <c r="AB141" s="86"/>
      <c r="AC141" s="77"/>
      <c r="AD141" s="78"/>
      <c r="AF141" s="62"/>
      <c r="AG141" s="62"/>
      <c r="AH141" s="6"/>
      <c r="AI141" s="62"/>
      <c r="AJ141" s="62"/>
      <c r="AK141" s="62"/>
      <c r="AL141" s="62"/>
      <c r="AM141" s="64"/>
      <c r="AN141" s="6"/>
      <c r="AO141" s="57"/>
      <c r="AP141" s="62"/>
      <c r="AQ141" s="62"/>
      <c r="AR141" s="62"/>
      <c r="AS141" s="62"/>
      <c r="AT141" s="64"/>
    </row>
    <row r="142" spans="1:46" ht="15.6" x14ac:dyDescent="0.3">
      <c r="A142" s="78"/>
      <c r="B142" s="78"/>
      <c r="C142" s="78"/>
      <c r="D142" s="78"/>
      <c r="E142" s="80"/>
      <c r="F142" s="80"/>
      <c r="G142" s="80"/>
      <c r="H142" s="78"/>
      <c r="I142" s="78"/>
      <c r="J142" s="78"/>
      <c r="K142" s="82"/>
      <c r="L142" s="78"/>
      <c r="M142" s="78"/>
      <c r="N142" s="78"/>
      <c r="O142" s="86"/>
      <c r="P142" s="78"/>
      <c r="Q142" s="78"/>
      <c r="R142" s="84"/>
      <c r="S142" s="84"/>
      <c r="T142" s="82"/>
      <c r="U142" s="82"/>
      <c r="V142" s="78"/>
      <c r="W142" s="84"/>
      <c r="X142" s="84"/>
      <c r="Y142" s="82"/>
      <c r="Z142" s="112"/>
      <c r="AA142" s="82"/>
      <c r="AB142" s="82"/>
      <c r="AC142" s="77"/>
      <c r="AD142" s="78"/>
      <c r="AF142" s="62"/>
      <c r="AG142" s="62"/>
      <c r="AH142" s="6"/>
      <c r="AI142" s="62"/>
      <c r="AJ142" s="62"/>
      <c r="AK142" s="62"/>
      <c r="AL142" s="62"/>
      <c r="AM142" s="64"/>
      <c r="AN142" s="6"/>
      <c r="AO142" s="57"/>
      <c r="AP142" s="62"/>
      <c r="AQ142" s="62"/>
      <c r="AR142" s="62"/>
      <c r="AS142" s="62"/>
      <c r="AT142" s="64"/>
    </row>
    <row r="143" spans="1:46" ht="15.6" x14ac:dyDescent="0.3">
      <c r="A143" s="78"/>
      <c r="B143" s="78"/>
      <c r="C143" s="78"/>
      <c r="D143" s="78"/>
      <c r="E143" s="80"/>
      <c r="F143" s="80"/>
      <c r="G143" s="80"/>
      <c r="H143" s="78"/>
      <c r="I143" s="78"/>
      <c r="J143" s="78"/>
      <c r="K143" s="82"/>
      <c r="L143" s="78"/>
      <c r="M143" s="78"/>
      <c r="N143" s="78"/>
      <c r="O143" s="86"/>
      <c r="P143" s="78"/>
      <c r="Q143" s="78"/>
      <c r="R143" s="84"/>
      <c r="S143" s="84"/>
      <c r="T143" s="82"/>
      <c r="U143" s="82"/>
      <c r="V143" s="78"/>
      <c r="W143" s="84"/>
      <c r="X143" s="84"/>
      <c r="Y143" s="86"/>
      <c r="Z143" s="112"/>
      <c r="AA143" s="82"/>
      <c r="AB143" s="86"/>
      <c r="AC143" s="77"/>
      <c r="AD143" s="78"/>
      <c r="AF143" s="62"/>
      <c r="AG143" s="62"/>
      <c r="AH143" s="6"/>
      <c r="AI143" s="62"/>
      <c r="AJ143" s="62"/>
      <c r="AK143" s="62"/>
      <c r="AL143" s="62"/>
      <c r="AM143" s="64"/>
      <c r="AN143" s="6"/>
      <c r="AO143" s="57"/>
      <c r="AP143" s="62"/>
      <c r="AQ143" s="62"/>
      <c r="AR143" s="62"/>
      <c r="AS143" s="62"/>
      <c r="AT143" s="64"/>
    </row>
    <row r="144" spans="1:46" ht="15.6" x14ac:dyDescent="0.3">
      <c r="A144" s="78"/>
      <c r="B144" s="78"/>
      <c r="C144" s="78"/>
      <c r="D144" s="78"/>
      <c r="E144" s="80"/>
      <c r="F144" s="80"/>
      <c r="G144" s="80"/>
      <c r="H144" s="78"/>
      <c r="I144" s="78"/>
      <c r="J144" s="78"/>
      <c r="K144" s="82"/>
      <c r="L144" s="78"/>
      <c r="M144" s="78"/>
      <c r="N144" s="78"/>
      <c r="O144" s="86"/>
      <c r="P144" s="78"/>
      <c r="Q144" s="78"/>
      <c r="R144" s="84"/>
      <c r="S144" s="84"/>
      <c r="T144" s="82"/>
      <c r="U144" s="82"/>
      <c r="V144" s="78"/>
      <c r="W144" s="84"/>
      <c r="X144" s="84"/>
      <c r="Y144" s="82"/>
      <c r="Z144" s="112"/>
      <c r="AA144" s="82"/>
      <c r="AB144" s="82"/>
      <c r="AC144" s="77"/>
      <c r="AD144" s="78"/>
      <c r="AF144" s="62"/>
      <c r="AG144" s="62"/>
      <c r="AH144" s="6"/>
      <c r="AI144" s="62"/>
      <c r="AJ144" s="62"/>
      <c r="AK144" s="62"/>
      <c r="AL144" s="62"/>
      <c r="AM144" s="64"/>
      <c r="AN144" s="6"/>
      <c r="AO144" s="57"/>
      <c r="AP144" s="62"/>
      <c r="AQ144" s="62"/>
      <c r="AR144" s="62"/>
      <c r="AS144" s="62"/>
      <c r="AT144" s="64"/>
    </row>
    <row r="145" spans="1:46" ht="15.6" x14ac:dyDescent="0.3">
      <c r="A145" s="78"/>
      <c r="B145" s="78"/>
      <c r="C145" s="78"/>
      <c r="D145" s="78"/>
      <c r="E145" s="80"/>
      <c r="F145" s="80"/>
      <c r="G145" s="80"/>
      <c r="H145" s="78"/>
      <c r="I145" s="78"/>
      <c r="J145" s="78"/>
      <c r="K145" s="82"/>
      <c r="L145" s="78"/>
      <c r="M145" s="78"/>
      <c r="N145" s="78"/>
      <c r="O145" s="86"/>
      <c r="P145" s="78"/>
      <c r="Q145" s="78"/>
      <c r="R145" s="84"/>
      <c r="S145" s="84"/>
      <c r="T145" s="82"/>
      <c r="U145" s="82"/>
      <c r="V145" s="78"/>
      <c r="W145" s="84"/>
      <c r="X145" s="84"/>
      <c r="Y145" s="82"/>
      <c r="Z145" s="82"/>
      <c r="AA145" s="82"/>
      <c r="AB145" s="82"/>
      <c r="AC145" s="77"/>
      <c r="AD145" s="78"/>
      <c r="AF145" s="62"/>
      <c r="AG145" s="62"/>
      <c r="AH145" s="6"/>
      <c r="AI145" s="62"/>
      <c r="AJ145" s="62"/>
      <c r="AK145" s="62"/>
      <c r="AL145" s="62"/>
      <c r="AM145" s="64"/>
      <c r="AN145" s="6"/>
      <c r="AO145" s="57"/>
      <c r="AP145" s="62"/>
      <c r="AQ145" s="62"/>
      <c r="AR145" s="62"/>
      <c r="AS145" s="62"/>
      <c r="AT145" s="64"/>
    </row>
    <row r="146" spans="1:46" ht="15.6" x14ac:dyDescent="0.3">
      <c r="A146" s="78"/>
      <c r="B146" s="78"/>
      <c r="C146" s="78"/>
      <c r="D146" s="78"/>
      <c r="E146" s="80"/>
      <c r="F146" s="80"/>
      <c r="G146" s="80"/>
      <c r="H146" s="78"/>
      <c r="I146" s="78"/>
      <c r="J146" s="78"/>
      <c r="K146" s="82"/>
      <c r="L146" s="78"/>
      <c r="M146" s="78"/>
      <c r="N146" s="78"/>
      <c r="O146" s="86"/>
      <c r="P146" s="78"/>
      <c r="Q146" s="78"/>
      <c r="R146" s="84"/>
      <c r="S146" s="84"/>
      <c r="T146" s="82"/>
      <c r="U146" s="82"/>
      <c r="V146" s="78"/>
      <c r="W146" s="84"/>
      <c r="X146" s="84"/>
      <c r="Y146" s="82"/>
      <c r="Z146" s="82"/>
      <c r="AA146" s="82"/>
      <c r="AB146" s="82"/>
      <c r="AC146" s="77"/>
      <c r="AD146" s="78"/>
      <c r="AF146" s="62"/>
      <c r="AG146" s="62"/>
      <c r="AH146" s="6"/>
      <c r="AI146" s="62"/>
      <c r="AJ146" s="62"/>
      <c r="AK146" s="62"/>
      <c r="AL146" s="62"/>
      <c r="AM146" s="64"/>
      <c r="AN146" s="6"/>
      <c r="AO146" s="57"/>
      <c r="AP146" s="62"/>
      <c r="AQ146" s="62"/>
      <c r="AR146" s="62"/>
      <c r="AS146" s="62"/>
      <c r="AT146" s="64"/>
    </row>
    <row r="147" spans="1:46" ht="15.6" x14ac:dyDescent="0.3">
      <c r="A147" s="78"/>
      <c r="B147" s="78"/>
      <c r="C147" s="78"/>
      <c r="D147" s="78"/>
      <c r="E147" s="80"/>
      <c r="F147" s="80"/>
      <c r="G147" s="80"/>
      <c r="H147" s="78"/>
      <c r="I147" s="78"/>
      <c r="J147" s="78"/>
      <c r="K147" s="82"/>
      <c r="L147" s="78"/>
      <c r="M147" s="78"/>
      <c r="N147" s="78"/>
      <c r="O147" s="86"/>
      <c r="P147" s="78"/>
      <c r="Q147" s="78"/>
      <c r="R147" s="84"/>
      <c r="S147" s="84"/>
      <c r="T147" s="82"/>
      <c r="U147" s="82"/>
      <c r="V147" s="78"/>
      <c r="W147" s="84"/>
      <c r="X147" s="84"/>
      <c r="Y147" s="82"/>
      <c r="Z147" s="82"/>
      <c r="AA147" s="82"/>
      <c r="AB147" s="82"/>
      <c r="AC147" s="77"/>
      <c r="AD147" s="78"/>
      <c r="AF147" s="62"/>
      <c r="AG147" s="62"/>
      <c r="AH147" s="6"/>
      <c r="AI147" s="62"/>
      <c r="AJ147" s="62"/>
      <c r="AK147" s="62"/>
      <c r="AL147" s="62"/>
      <c r="AM147" s="64"/>
      <c r="AN147" s="6"/>
      <c r="AO147" s="57"/>
      <c r="AP147" s="62"/>
      <c r="AQ147" s="62"/>
      <c r="AR147" s="62"/>
      <c r="AS147" s="62"/>
      <c r="AT147" s="64"/>
    </row>
    <row r="148" spans="1:46" x14ac:dyDescent="0.2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row>
    <row r="149" spans="1:46" x14ac:dyDescent="0.2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row>
    <row r="150" spans="1:46" x14ac:dyDescent="0.2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row>
    <row r="151" spans="1:46" x14ac:dyDescent="0.2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row>
    <row r="152" spans="1:46" x14ac:dyDescent="0.2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row>
    <row r="153" spans="1:46" x14ac:dyDescent="0.2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row>
    <row r="154" spans="1:46" x14ac:dyDescent="0.2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row>
    <row r="155" spans="1:46" x14ac:dyDescent="0.2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row>
    <row r="156" spans="1:46" x14ac:dyDescent="0.2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row>
    <row r="157" spans="1:46" x14ac:dyDescent="0.2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row>
    <row r="158" spans="1:46" x14ac:dyDescent="0.2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row>
    <row r="159" spans="1:46" x14ac:dyDescent="0.2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row>
    <row r="160" spans="1:46" x14ac:dyDescent="0.2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row>
    <row r="161" spans="1:30" x14ac:dyDescent="0.2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row>
    <row r="162" spans="1:30" x14ac:dyDescent="0.2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row>
    <row r="163" spans="1:30" x14ac:dyDescent="0.2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row>
    <row r="164" spans="1:30" x14ac:dyDescent="0.2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row>
    <row r="165" spans="1:30" x14ac:dyDescent="0.2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row>
    <row r="166" spans="1:30" x14ac:dyDescent="0.2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row>
    <row r="167" spans="1:30" x14ac:dyDescent="0.2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row>
    <row r="168" spans="1:30" x14ac:dyDescent="0.2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row>
    <row r="169" spans="1:30" x14ac:dyDescent="0.2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row>
    <row r="170" spans="1:30" x14ac:dyDescent="0.2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row>
    <row r="171" spans="1:30" x14ac:dyDescent="0.2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row>
    <row r="172" spans="1:30" x14ac:dyDescent="0.2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row>
    <row r="173" spans="1:30" x14ac:dyDescent="0.2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row>
    <row r="174" spans="1:30" x14ac:dyDescent="0.2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row>
    <row r="175" spans="1:30" x14ac:dyDescent="0.2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row>
    <row r="176" spans="1:30" x14ac:dyDescent="0.2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row>
    <row r="177" spans="1:30" x14ac:dyDescent="0.2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row>
    <row r="178" spans="1:30" x14ac:dyDescent="0.2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row>
    <row r="179" spans="1:30" x14ac:dyDescent="0.2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row>
    <row r="180" spans="1:30" x14ac:dyDescent="0.2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row>
    <row r="181" spans="1:30" x14ac:dyDescent="0.2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row>
    <row r="182" spans="1:30" x14ac:dyDescent="0.25">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row>
    <row r="183" spans="1:30" x14ac:dyDescent="0.25">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row>
    <row r="184" spans="1:30" x14ac:dyDescent="0.25">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row>
    <row r="185" spans="1:30" x14ac:dyDescent="0.25">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row>
    <row r="186" spans="1:30" x14ac:dyDescent="0.25">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row>
    <row r="187" spans="1:30" x14ac:dyDescent="0.25">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row>
    <row r="188" spans="1:30" x14ac:dyDescent="0.25">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row>
    <row r="189" spans="1:30" x14ac:dyDescent="0.25">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row>
    <row r="190" spans="1:30" x14ac:dyDescent="0.25">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row>
    <row r="191" spans="1:30" x14ac:dyDescent="0.25">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row>
    <row r="192" spans="1:30" x14ac:dyDescent="0.25">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row>
    <row r="193" spans="1:30" x14ac:dyDescent="0.25">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row>
    <row r="194" spans="1:30" x14ac:dyDescent="0.25">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row>
    <row r="195" spans="1:30" x14ac:dyDescent="0.25">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row>
    <row r="196" spans="1:30" x14ac:dyDescent="0.25">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row>
    <row r="197" spans="1:30" x14ac:dyDescent="0.25">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row>
    <row r="198" spans="1:30" x14ac:dyDescent="0.25">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row>
    <row r="199" spans="1:30" x14ac:dyDescent="0.25">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row>
    <row r="200" spans="1:30" x14ac:dyDescent="0.25">
      <c r="D200"/>
      <c r="R200" s="49"/>
      <c r="S200" s="37"/>
      <c r="T200" s="37"/>
      <c r="U200" s="37"/>
    </row>
    <row r="201" spans="1:30" x14ac:dyDescent="0.25">
      <c r="D201"/>
      <c r="R201" s="49"/>
      <c r="S201" s="37"/>
      <c r="T201" s="37"/>
      <c r="U201" s="37"/>
    </row>
    <row r="202" spans="1:30" x14ac:dyDescent="0.25">
      <c r="D202"/>
      <c r="R202" s="49"/>
      <c r="S202" s="37"/>
      <c r="T202" s="37"/>
      <c r="U202" s="37"/>
    </row>
    <row r="203" spans="1:30" x14ac:dyDescent="0.25">
      <c r="D203"/>
      <c r="R203" s="49"/>
      <c r="S203" s="37"/>
      <c r="T203" s="37"/>
      <c r="U203" s="37"/>
    </row>
    <row r="204" spans="1:30" x14ac:dyDescent="0.25">
      <c r="D204"/>
      <c r="R204" s="49"/>
      <c r="S204" s="37"/>
      <c r="T204" s="37"/>
      <c r="U204" s="37"/>
    </row>
    <row r="205" spans="1:30" x14ac:dyDescent="0.25">
      <c r="D205"/>
      <c r="R205" s="49"/>
      <c r="S205" s="37"/>
      <c r="T205" s="37"/>
      <c r="U205" s="37"/>
    </row>
    <row r="206" spans="1:30" x14ac:dyDescent="0.25">
      <c r="D206"/>
      <c r="R206" s="49"/>
      <c r="S206" s="37"/>
      <c r="T206" s="37"/>
      <c r="U206" s="37"/>
    </row>
    <row r="207" spans="1:30" x14ac:dyDescent="0.25">
      <c r="D207"/>
      <c r="R207" s="49"/>
      <c r="S207" s="37"/>
      <c r="T207" s="37"/>
      <c r="U207" s="37"/>
    </row>
    <row r="208" spans="1:30" x14ac:dyDescent="0.25">
      <c r="D208"/>
      <c r="R208" s="49"/>
      <c r="S208" s="37"/>
      <c r="T208" s="37"/>
      <c r="U208" s="37"/>
    </row>
    <row r="209" spans="4:21" x14ac:dyDescent="0.25">
      <c r="D209"/>
      <c r="R209" s="49"/>
      <c r="S209" s="37"/>
      <c r="T209" s="37"/>
      <c r="U209" s="37"/>
    </row>
    <row r="210" spans="4:21" x14ac:dyDescent="0.25">
      <c r="D210"/>
      <c r="R210" s="49"/>
      <c r="S210" s="37"/>
      <c r="T210" s="37"/>
      <c r="U210" s="37"/>
    </row>
    <row r="211" spans="4:21" x14ac:dyDescent="0.25">
      <c r="D211"/>
      <c r="R211" s="49"/>
      <c r="S211" s="37"/>
      <c r="T211" s="37"/>
      <c r="U211" s="37"/>
    </row>
    <row r="212" spans="4:21" x14ac:dyDescent="0.25">
      <c r="D212"/>
      <c r="R212" s="49"/>
      <c r="S212" s="37"/>
      <c r="T212" s="37"/>
      <c r="U212" s="37"/>
    </row>
    <row r="213" spans="4:21" x14ac:dyDescent="0.25">
      <c r="D213"/>
      <c r="R213" s="49"/>
      <c r="S213" s="37"/>
      <c r="T213" s="37"/>
      <c r="U213" s="37"/>
    </row>
    <row r="214" spans="4:21" x14ac:dyDescent="0.25">
      <c r="D214"/>
      <c r="R214" s="49"/>
      <c r="S214" s="37"/>
      <c r="T214" s="37"/>
      <c r="U214" s="37"/>
    </row>
    <row r="215" spans="4:21" x14ac:dyDescent="0.25">
      <c r="D215"/>
      <c r="R215" s="49"/>
      <c r="S215" s="37"/>
      <c r="T215" s="37"/>
      <c r="U215" s="37"/>
    </row>
    <row r="216" spans="4:21" x14ac:dyDescent="0.25">
      <c r="D216"/>
      <c r="R216" s="49"/>
      <c r="S216" s="37"/>
      <c r="T216" s="37"/>
      <c r="U216" s="37"/>
    </row>
    <row r="217" spans="4:21" x14ac:dyDescent="0.25">
      <c r="D217"/>
      <c r="R217" s="49"/>
      <c r="S217" s="37"/>
      <c r="T217" s="37"/>
      <c r="U217" s="37"/>
    </row>
    <row r="218" spans="4:21" x14ac:dyDescent="0.25">
      <c r="D218"/>
      <c r="R218" s="49"/>
      <c r="S218" s="37"/>
      <c r="T218" s="37"/>
      <c r="U218" s="37"/>
    </row>
    <row r="219" spans="4:21" x14ac:dyDescent="0.25">
      <c r="D219"/>
      <c r="R219" s="49"/>
      <c r="S219" s="37"/>
      <c r="T219" s="37"/>
      <c r="U219" s="37"/>
    </row>
    <row r="220" spans="4:21" x14ac:dyDescent="0.25">
      <c r="D220"/>
      <c r="R220" s="49"/>
      <c r="S220" s="37"/>
      <c r="T220" s="37"/>
      <c r="U220" s="37"/>
    </row>
    <row r="221" spans="4:21" x14ac:dyDescent="0.25">
      <c r="D221"/>
      <c r="R221" s="49"/>
      <c r="S221" s="37"/>
      <c r="T221" s="37"/>
      <c r="U221" s="37"/>
    </row>
    <row r="222" spans="4:21" x14ac:dyDescent="0.25">
      <c r="D222"/>
      <c r="R222" s="49"/>
      <c r="S222" s="37"/>
      <c r="T222" s="37"/>
      <c r="U222" s="37"/>
    </row>
    <row r="223" spans="4:21" x14ac:dyDescent="0.25">
      <c r="D223"/>
      <c r="R223" s="49"/>
      <c r="S223" s="37"/>
      <c r="T223" s="37"/>
      <c r="U223" s="37"/>
    </row>
    <row r="224" spans="4:21" x14ac:dyDescent="0.25">
      <c r="D224"/>
      <c r="R224" s="49"/>
      <c r="S224" s="37"/>
      <c r="T224" s="37"/>
      <c r="U224" s="37"/>
    </row>
    <row r="225" spans="4:21" x14ac:dyDescent="0.25">
      <c r="D225"/>
      <c r="R225" s="49"/>
      <c r="S225" s="37"/>
      <c r="T225" s="37"/>
      <c r="U225" s="37"/>
    </row>
    <row r="226" spans="4:21" x14ac:dyDescent="0.25">
      <c r="D226"/>
      <c r="R226" s="49"/>
      <c r="S226" s="37"/>
      <c r="T226" s="37"/>
      <c r="U226" s="37"/>
    </row>
    <row r="227" spans="4:21" x14ac:dyDescent="0.25">
      <c r="D227"/>
      <c r="R227" s="49"/>
      <c r="S227" s="37"/>
      <c r="T227" s="37"/>
      <c r="U227" s="37"/>
    </row>
    <row r="228" spans="4:21" x14ac:dyDescent="0.25">
      <c r="D228"/>
      <c r="R228" s="49"/>
      <c r="S228" s="37"/>
      <c r="T228" s="37"/>
      <c r="U228" s="37"/>
    </row>
    <row r="229" spans="4:21" x14ac:dyDescent="0.25">
      <c r="D229"/>
      <c r="R229" s="49"/>
      <c r="S229" s="37"/>
      <c r="T229" s="37"/>
      <c r="U229" s="37"/>
    </row>
    <row r="230" spans="4:21" x14ac:dyDescent="0.25">
      <c r="D230"/>
      <c r="R230" s="49"/>
      <c r="S230" s="37"/>
      <c r="T230" s="37"/>
      <c r="U230" s="37"/>
    </row>
    <row r="231" spans="4:21" x14ac:dyDescent="0.25">
      <c r="D231"/>
      <c r="R231" s="49"/>
      <c r="S231" s="37"/>
      <c r="T231" s="37"/>
      <c r="U231" s="37"/>
    </row>
    <row r="232" spans="4:21" x14ac:dyDescent="0.25">
      <c r="D232"/>
      <c r="R232" s="49"/>
      <c r="S232" s="37"/>
      <c r="T232" s="37"/>
      <c r="U232" s="37"/>
    </row>
    <row r="233" spans="4:21" x14ac:dyDescent="0.25">
      <c r="D233"/>
      <c r="R233" s="49"/>
      <c r="S233" s="37"/>
      <c r="T233" s="37"/>
      <c r="U233" s="37"/>
    </row>
    <row r="234" spans="4:21" x14ac:dyDescent="0.25">
      <c r="D234"/>
      <c r="R234" s="49"/>
      <c r="S234" s="37"/>
      <c r="T234" s="37"/>
      <c r="U234" s="37"/>
    </row>
    <row r="235" spans="4:21" x14ac:dyDescent="0.25">
      <c r="D235"/>
      <c r="R235" s="49"/>
      <c r="S235" s="37"/>
      <c r="T235" s="37"/>
      <c r="U235" s="37"/>
    </row>
    <row r="236" spans="4:21" x14ac:dyDescent="0.25">
      <c r="D236"/>
      <c r="R236" s="49"/>
      <c r="S236" s="37"/>
      <c r="T236" s="37"/>
      <c r="U236" s="37"/>
    </row>
    <row r="237" spans="4:21" x14ac:dyDescent="0.25">
      <c r="D237"/>
      <c r="R237" s="49"/>
      <c r="S237" s="37"/>
      <c r="T237" s="37"/>
      <c r="U237" s="37"/>
    </row>
    <row r="238" spans="4:21" x14ac:dyDescent="0.25">
      <c r="D238"/>
      <c r="R238" s="49"/>
      <c r="S238" s="37"/>
      <c r="T238" s="37"/>
      <c r="U238" s="37"/>
    </row>
    <row r="239" spans="4:21" x14ac:dyDescent="0.25">
      <c r="D239"/>
      <c r="R239" s="49"/>
      <c r="S239" s="37"/>
      <c r="T239" s="37"/>
      <c r="U239" s="37"/>
    </row>
    <row r="240" spans="4:21" x14ac:dyDescent="0.25">
      <c r="D240"/>
      <c r="R240" s="49"/>
      <c r="S240" s="37"/>
      <c r="T240" s="37"/>
      <c r="U240" s="37"/>
    </row>
    <row r="241" spans="4:21" x14ac:dyDescent="0.25">
      <c r="D241"/>
      <c r="R241" s="49"/>
      <c r="S241" s="37"/>
      <c r="T241" s="37"/>
      <c r="U241" s="37"/>
    </row>
    <row r="242" spans="4:21" x14ac:dyDescent="0.25">
      <c r="D242"/>
      <c r="R242" s="49"/>
      <c r="S242" s="37"/>
      <c r="T242" s="37"/>
      <c r="U242" s="37"/>
    </row>
    <row r="243" spans="4:21" x14ac:dyDescent="0.25">
      <c r="D243"/>
      <c r="R243" s="49"/>
      <c r="S243" s="37"/>
      <c r="T243" s="37"/>
      <c r="U243" s="37"/>
    </row>
    <row r="244" spans="4:21" x14ac:dyDescent="0.25">
      <c r="D244"/>
      <c r="R244" s="49"/>
      <c r="S244" s="37"/>
      <c r="T244" s="37"/>
      <c r="U244" s="37"/>
    </row>
    <row r="245" spans="4:21" x14ac:dyDescent="0.25">
      <c r="D245"/>
      <c r="R245" s="49"/>
      <c r="S245" s="37"/>
      <c r="T245" s="37"/>
      <c r="U245" s="37"/>
    </row>
    <row r="246" spans="4:21" x14ac:dyDescent="0.25">
      <c r="D246"/>
      <c r="R246" s="49"/>
      <c r="S246" s="37"/>
      <c r="T246" s="37"/>
      <c r="U246" s="37"/>
    </row>
    <row r="247" spans="4:21" x14ac:dyDescent="0.25">
      <c r="D247"/>
      <c r="R247" s="49"/>
      <c r="S247" s="37"/>
      <c r="T247" s="37"/>
      <c r="U247" s="37"/>
    </row>
    <row r="248" spans="4:21" x14ac:dyDescent="0.25">
      <c r="D248"/>
      <c r="R248" s="49"/>
      <c r="S248" s="37"/>
      <c r="T248" s="37"/>
      <c r="U248" s="37"/>
    </row>
    <row r="249" spans="4:21" x14ac:dyDescent="0.25">
      <c r="D249"/>
      <c r="R249" s="49"/>
      <c r="S249" s="37"/>
      <c r="T249" s="37"/>
      <c r="U249" s="37"/>
    </row>
    <row r="250" spans="4:21" x14ac:dyDescent="0.25">
      <c r="D250"/>
      <c r="R250" s="49"/>
      <c r="S250" s="37"/>
      <c r="T250" s="37"/>
      <c r="U250" s="37"/>
    </row>
    <row r="251" spans="4:21" x14ac:dyDescent="0.25">
      <c r="D251"/>
      <c r="R251" s="49"/>
      <c r="S251" s="37"/>
      <c r="T251" s="37"/>
      <c r="U251" s="37"/>
    </row>
    <row r="252" spans="4:21" x14ac:dyDescent="0.25">
      <c r="D252"/>
      <c r="R252" s="49"/>
      <c r="S252" s="37"/>
      <c r="T252" s="37"/>
      <c r="U252" s="37"/>
    </row>
    <row r="253" spans="4:21" x14ac:dyDescent="0.25">
      <c r="D253"/>
      <c r="R253" s="49"/>
      <c r="S253" s="37"/>
      <c r="T253" s="37"/>
      <c r="U253" s="37"/>
    </row>
    <row r="254" spans="4:21" x14ac:dyDescent="0.25">
      <c r="D254"/>
      <c r="R254" s="49"/>
      <c r="S254" s="37"/>
      <c r="T254" s="37"/>
      <c r="U254" s="37"/>
    </row>
    <row r="255" spans="4:21" x14ac:dyDescent="0.25">
      <c r="D255"/>
      <c r="R255" s="49"/>
      <c r="S255" s="37"/>
      <c r="T255" s="37"/>
      <c r="U255" s="37"/>
    </row>
    <row r="256" spans="4:21" x14ac:dyDescent="0.25">
      <c r="D256"/>
      <c r="R256" s="49"/>
      <c r="S256" s="37"/>
      <c r="T256" s="37"/>
      <c r="U256" s="37"/>
    </row>
    <row r="257" spans="4:21" x14ac:dyDescent="0.25">
      <c r="D257"/>
      <c r="R257" s="49"/>
      <c r="S257" s="37"/>
      <c r="T257" s="37"/>
      <c r="U257" s="37"/>
    </row>
    <row r="258" spans="4:21" x14ac:dyDescent="0.25">
      <c r="D258"/>
      <c r="R258" s="49"/>
      <c r="S258" s="37"/>
      <c r="T258" s="37"/>
      <c r="U258" s="37"/>
    </row>
    <row r="259" spans="4:21" x14ac:dyDescent="0.25">
      <c r="D259"/>
      <c r="R259" s="49"/>
      <c r="S259" s="37"/>
      <c r="T259" s="37"/>
      <c r="U259" s="37"/>
    </row>
    <row r="260" spans="4:21" x14ac:dyDescent="0.25">
      <c r="D260"/>
      <c r="R260" s="49"/>
      <c r="S260" s="37"/>
      <c r="T260" s="37"/>
      <c r="U260" s="37"/>
    </row>
    <row r="261" spans="4:21" x14ac:dyDescent="0.25">
      <c r="D261"/>
      <c r="R261" s="49"/>
      <c r="S261" s="37"/>
      <c r="T261" s="37"/>
      <c r="U261" s="37"/>
    </row>
    <row r="262" spans="4:21" x14ac:dyDescent="0.25">
      <c r="D262"/>
      <c r="R262" s="49"/>
      <c r="S262" s="37"/>
      <c r="T262" s="37"/>
      <c r="U262" s="37"/>
    </row>
    <row r="263" spans="4:21" x14ac:dyDescent="0.25">
      <c r="D263"/>
      <c r="R263" s="49"/>
      <c r="S263" s="37"/>
      <c r="T263" s="37"/>
      <c r="U263" s="37"/>
    </row>
    <row r="264" spans="4:21" x14ac:dyDescent="0.25">
      <c r="D264"/>
      <c r="R264" s="49"/>
      <c r="S264" s="37"/>
      <c r="T264" s="37"/>
      <c r="U264" s="37"/>
    </row>
    <row r="265" spans="4:21" x14ac:dyDescent="0.25">
      <c r="D265"/>
      <c r="R265" s="49"/>
      <c r="S265" s="37"/>
      <c r="T265" s="37"/>
      <c r="U265" s="37"/>
    </row>
    <row r="266" spans="4:21" x14ac:dyDescent="0.25">
      <c r="D266"/>
      <c r="R266" s="49"/>
      <c r="S266" s="37"/>
      <c r="T266" s="37"/>
      <c r="U266" s="37"/>
    </row>
    <row r="267" spans="4:21" x14ac:dyDescent="0.25">
      <c r="D267"/>
      <c r="R267" s="49"/>
      <c r="S267" s="37"/>
      <c r="T267" s="37"/>
      <c r="U267" s="37"/>
    </row>
    <row r="268" spans="4:21" x14ac:dyDescent="0.25">
      <c r="D268"/>
      <c r="R268" s="49"/>
      <c r="S268" s="37"/>
      <c r="T268" s="37"/>
      <c r="U268" s="37"/>
    </row>
    <row r="269" spans="4:21" x14ac:dyDescent="0.25">
      <c r="D269"/>
      <c r="R269" s="49"/>
      <c r="S269" s="37"/>
      <c r="T269" s="37"/>
      <c r="U269" s="37"/>
    </row>
    <row r="270" spans="4:21" x14ac:dyDescent="0.25">
      <c r="D270"/>
      <c r="R270" s="49"/>
      <c r="S270" s="37"/>
      <c r="T270" s="37"/>
      <c r="U270" s="37"/>
    </row>
    <row r="271" spans="4:21" x14ac:dyDescent="0.25">
      <c r="D271"/>
      <c r="R271" s="49"/>
      <c r="S271" s="37"/>
      <c r="T271" s="37"/>
      <c r="U271" s="37"/>
    </row>
    <row r="272" spans="4:21" x14ac:dyDescent="0.25">
      <c r="D272"/>
      <c r="R272" s="49"/>
      <c r="S272" s="37"/>
      <c r="T272" s="37"/>
      <c r="U272" s="37"/>
    </row>
    <row r="273" spans="4:21" x14ac:dyDescent="0.25">
      <c r="D273"/>
      <c r="R273" s="49"/>
      <c r="S273" s="37"/>
      <c r="T273" s="37"/>
      <c r="U273" s="37"/>
    </row>
    <row r="274" spans="4:21" x14ac:dyDescent="0.25">
      <c r="D274"/>
      <c r="R274" s="49"/>
      <c r="S274" s="37"/>
      <c r="T274" s="37"/>
      <c r="U274" s="37"/>
    </row>
    <row r="275" spans="4:21" x14ac:dyDescent="0.25">
      <c r="D275"/>
      <c r="R275" s="49"/>
      <c r="S275" s="37"/>
      <c r="T275" s="37"/>
      <c r="U275" s="37"/>
    </row>
    <row r="276" spans="4:21" x14ac:dyDescent="0.25">
      <c r="D276"/>
      <c r="R276" s="49"/>
      <c r="S276" s="37"/>
      <c r="T276" s="37"/>
      <c r="U276" s="37"/>
    </row>
    <row r="277" spans="4:21" x14ac:dyDescent="0.25">
      <c r="D277"/>
      <c r="R277" s="49"/>
      <c r="S277" s="37"/>
      <c r="T277" s="37"/>
      <c r="U277" s="37"/>
    </row>
    <row r="278" spans="4:21" x14ac:dyDescent="0.25">
      <c r="D278"/>
      <c r="R278" s="49"/>
      <c r="S278" s="37"/>
      <c r="T278" s="37"/>
      <c r="U278" s="37"/>
    </row>
    <row r="279" spans="4:21" x14ac:dyDescent="0.25">
      <c r="D279"/>
      <c r="R279" s="49"/>
      <c r="S279" s="37"/>
      <c r="T279" s="37"/>
      <c r="U279" s="37"/>
    </row>
    <row r="280" spans="4:21" x14ac:dyDescent="0.25">
      <c r="D280"/>
      <c r="R280" s="49"/>
      <c r="S280" s="37"/>
      <c r="T280" s="37"/>
      <c r="U280" s="37"/>
    </row>
    <row r="281" spans="4:21" x14ac:dyDescent="0.25">
      <c r="D281"/>
      <c r="R281" s="49"/>
      <c r="S281" s="37"/>
      <c r="T281" s="37"/>
      <c r="U281" s="37"/>
    </row>
    <row r="282" spans="4:21" x14ac:dyDescent="0.25">
      <c r="D282"/>
      <c r="R282" s="49"/>
      <c r="S282" s="37"/>
      <c r="T282" s="37"/>
      <c r="U282" s="37"/>
    </row>
    <row r="283" spans="4:21" x14ac:dyDescent="0.25">
      <c r="D283"/>
      <c r="R283" s="49"/>
      <c r="S283" s="37"/>
      <c r="T283" s="37"/>
      <c r="U283" s="37"/>
    </row>
    <row r="284" spans="4:21" x14ac:dyDescent="0.25">
      <c r="D284"/>
      <c r="R284" s="49"/>
      <c r="S284" s="37"/>
      <c r="T284" s="37"/>
      <c r="U284" s="37"/>
    </row>
    <row r="285" spans="4:21" x14ac:dyDescent="0.25">
      <c r="D285"/>
      <c r="R285" s="49"/>
      <c r="S285" s="37"/>
      <c r="T285" s="37"/>
      <c r="U285" s="37"/>
    </row>
    <row r="286" spans="4:21" x14ac:dyDescent="0.25">
      <c r="D286"/>
      <c r="R286" s="49"/>
      <c r="S286" s="37"/>
      <c r="T286" s="37"/>
      <c r="U286" s="37"/>
    </row>
    <row r="287" spans="4:21" x14ac:dyDescent="0.25">
      <c r="D287"/>
      <c r="R287" s="49"/>
      <c r="S287" s="37"/>
      <c r="T287" s="37"/>
      <c r="U287" s="37"/>
    </row>
    <row r="288" spans="4:21" x14ac:dyDescent="0.25">
      <c r="D288"/>
      <c r="R288" s="49"/>
      <c r="S288" s="37"/>
      <c r="T288" s="37"/>
      <c r="U288" s="37"/>
    </row>
    <row r="289" spans="4:21" x14ac:dyDescent="0.25">
      <c r="D289"/>
      <c r="R289" s="49"/>
      <c r="S289" s="37"/>
      <c r="T289" s="37"/>
      <c r="U289" s="37"/>
    </row>
    <row r="290" spans="4:21" x14ac:dyDescent="0.25">
      <c r="D290"/>
      <c r="R290" s="49"/>
      <c r="S290" s="37"/>
      <c r="T290" s="37"/>
      <c r="U290" s="37"/>
    </row>
    <row r="291" spans="4:21" x14ac:dyDescent="0.25">
      <c r="D291"/>
      <c r="R291" s="49"/>
      <c r="S291" s="37"/>
      <c r="T291" s="37"/>
      <c r="U291" s="37"/>
    </row>
    <row r="292" spans="4:21" x14ac:dyDescent="0.25">
      <c r="D292"/>
      <c r="R292" s="49"/>
      <c r="S292" s="37"/>
      <c r="T292" s="37"/>
      <c r="U292" s="37"/>
    </row>
    <row r="293" spans="4:21" x14ac:dyDescent="0.25">
      <c r="D293"/>
      <c r="R293" s="49"/>
      <c r="S293" s="37"/>
      <c r="T293" s="37"/>
      <c r="U293" s="37"/>
    </row>
    <row r="294" spans="4:21" x14ac:dyDescent="0.25">
      <c r="D294"/>
      <c r="R294" s="49"/>
      <c r="S294" s="37"/>
      <c r="T294" s="37"/>
      <c r="U294" s="37"/>
    </row>
    <row r="295" spans="4:21" x14ac:dyDescent="0.25">
      <c r="D295"/>
      <c r="R295" s="49"/>
      <c r="S295" s="37"/>
      <c r="T295" s="37"/>
      <c r="U295" s="37"/>
    </row>
    <row r="296" spans="4:21" x14ac:dyDescent="0.25">
      <c r="D296"/>
      <c r="R296" s="49"/>
      <c r="S296" s="37"/>
      <c r="T296" s="37"/>
      <c r="U296" s="37"/>
    </row>
    <row r="297" spans="4:21" x14ac:dyDescent="0.25">
      <c r="D297"/>
      <c r="R297" s="49"/>
      <c r="S297" s="37"/>
      <c r="T297" s="37"/>
      <c r="U297" s="37"/>
    </row>
    <row r="298" spans="4:21" x14ac:dyDescent="0.25">
      <c r="D298"/>
      <c r="R298" s="49"/>
      <c r="S298" s="37"/>
      <c r="T298" s="37"/>
      <c r="U298" s="37"/>
    </row>
    <row r="299" spans="4:21" x14ac:dyDescent="0.25">
      <c r="D299"/>
      <c r="R299" s="49"/>
      <c r="S299" s="37"/>
      <c r="T299" s="37"/>
      <c r="U299" s="37"/>
    </row>
    <row r="300" spans="4:21" x14ac:dyDescent="0.25">
      <c r="D300"/>
      <c r="R300" s="49"/>
      <c r="S300" s="37"/>
      <c r="T300" s="37"/>
      <c r="U300" s="37"/>
    </row>
    <row r="301" spans="4:21" x14ac:dyDescent="0.25">
      <c r="D301"/>
      <c r="R301" s="49"/>
      <c r="S301" s="37"/>
      <c r="T301" s="37"/>
      <c r="U301" s="37"/>
    </row>
    <row r="302" spans="4:21" x14ac:dyDescent="0.25">
      <c r="D302"/>
      <c r="R302" s="49"/>
      <c r="S302" s="37"/>
      <c r="T302" s="37"/>
      <c r="U302" s="37"/>
    </row>
    <row r="303" spans="4:21" x14ac:dyDescent="0.25">
      <c r="D303"/>
      <c r="R303" s="49"/>
      <c r="S303" s="37"/>
      <c r="T303" s="37"/>
      <c r="U303" s="37"/>
    </row>
    <row r="304" spans="4:21" x14ac:dyDescent="0.25">
      <c r="D304"/>
      <c r="R304" s="49"/>
      <c r="S304" s="37"/>
      <c r="T304" s="37"/>
      <c r="U304" s="37"/>
    </row>
    <row r="305" spans="4:21" x14ac:dyDescent="0.25">
      <c r="D305"/>
      <c r="R305" s="49"/>
      <c r="S305" s="37"/>
      <c r="T305" s="37"/>
      <c r="U305" s="37"/>
    </row>
    <row r="306" spans="4:21" x14ac:dyDescent="0.25">
      <c r="D306"/>
      <c r="R306" s="49"/>
      <c r="S306" s="37"/>
      <c r="T306" s="37"/>
      <c r="U306" s="37"/>
    </row>
    <row r="307" spans="4:21" x14ac:dyDescent="0.25">
      <c r="D307"/>
      <c r="R307" s="49"/>
      <c r="S307" s="37"/>
      <c r="T307" s="37"/>
      <c r="U307" s="37"/>
    </row>
    <row r="308" spans="4:21" x14ac:dyDescent="0.25">
      <c r="D308"/>
      <c r="R308" s="49"/>
      <c r="S308" s="37"/>
      <c r="T308" s="37"/>
      <c r="U308" s="37"/>
    </row>
    <row r="309" spans="4:21" x14ac:dyDescent="0.25">
      <c r="D309"/>
      <c r="R309" s="49"/>
      <c r="S309" s="37"/>
      <c r="T309" s="37"/>
      <c r="U309" s="37"/>
    </row>
    <row r="310" spans="4:21" x14ac:dyDescent="0.25">
      <c r="D310"/>
      <c r="R310" s="49"/>
      <c r="S310" s="37"/>
      <c r="T310" s="37"/>
      <c r="U310" s="37"/>
    </row>
    <row r="311" spans="4:21" x14ac:dyDescent="0.25">
      <c r="D311"/>
      <c r="R311" s="49"/>
      <c r="S311" s="37"/>
      <c r="T311" s="37"/>
      <c r="U311" s="37"/>
    </row>
    <row r="312" spans="4:21" x14ac:dyDescent="0.25">
      <c r="D312"/>
      <c r="R312" s="49"/>
      <c r="S312" s="37"/>
      <c r="T312" s="37"/>
      <c r="U312" s="37"/>
    </row>
    <row r="313" spans="4:21" x14ac:dyDescent="0.25">
      <c r="D313"/>
      <c r="R313" s="49"/>
      <c r="S313" s="37"/>
      <c r="T313" s="37"/>
      <c r="U313" s="37"/>
    </row>
    <row r="314" spans="4:21" x14ac:dyDescent="0.25">
      <c r="D314"/>
      <c r="R314" s="49"/>
      <c r="S314" s="37"/>
      <c r="T314" s="37"/>
      <c r="U314" s="37"/>
    </row>
    <row r="315" spans="4:21" x14ac:dyDescent="0.25">
      <c r="D315"/>
      <c r="R315" s="49"/>
      <c r="S315" s="37"/>
      <c r="T315" s="37"/>
      <c r="U315" s="37"/>
    </row>
    <row r="316" spans="4:21" x14ac:dyDescent="0.25">
      <c r="D316"/>
      <c r="R316" s="49"/>
      <c r="S316" s="37"/>
      <c r="T316" s="37"/>
      <c r="U316" s="37"/>
    </row>
    <row r="317" spans="4:21" x14ac:dyDescent="0.25">
      <c r="D317"/>
      <c r="R317" s="49"/>
      <c r="S317" s="37"/>
      <c r="T317" s="37"/>
      <c r="U317" s="37"/>
    </row>
    <row r="318" spans="4:21" x14ac:dyDescent="0.25">
      <c r="D318"/>
      <c r="R318" s="49"/>
      <c r="S318" s="37"/>
      <c r="T318" s="37"/>
      <c r="U318" s="37"/>
    </row>
    <row r="319" spans="4:21" x14ac:dyDescent="0.25">
      <c r="D319"/>
      <c r="R319" s="49"/>
      <c r="S319" s="37"/>
      <c r="T319" s="37"/>
      <c r="U319" s="37"/>
    </row>
    <row r="320" spans="4:21" x14ac:dyDescent="0.25">
      <c r="D320"/>
      <c r="R320" s="49"/>
      <c r="S320" s="37"/>
      <c r="T320" s="37"/>
      <c r="U320" s="37"/>
    </row>
    <row r="321" spans="4:21" x14ac:dyDescent="0.25">
      <c r="D321"/>
      <c r="R321" s="49"/>
      <c r="S321" s="37"/>
      <c r="T321" s="37"/>
      <c r="U321" s="37"/>
    </row>
    <row r="322" spans="4:21" x14ac:dyDescent="0.25">
      <c r="D322"/>
      <c r="R322" s="49"/>
      <c r="S322" s="37"/>
      <c r="T322" s="37"/>
      <c r="U322" s="37"/>
    </row>
    <row r="323" spans="4:21" x14ac:dyDescent="0.25">
      <c r="D323"/>
      <c r="R323" s="49"/>
      <c r="S323" s="37"/>
      <c r="T323" s="37"/>
      <c r="U323" s="37"/>
    </row>
    <row r="324" spans="4:21" x14ac:dyDescent="0.25">
      <c r="D324"/>
      <c r="R324" s="49"/>
      <c r="S324" s="37"/>
      <c r="T324" s="37"/>
      <c r="U324" s="37"/>
    </row>
    <row r="325" spans="4:21" x14ac:dyDescent="0.25">
      <c r="D325"/>
      <c r="R325" s="49"/>
      <c r="S325" s="37"/>
      <c r="T325" s="37"/>
      <c r="U325" s="37"/>
    </row>
    <row r="326" spans="4:21" x14ac:dyDescent="0.25">
      <c r="D326"/>
      <c r="R326" s="49"/>
      <c r="S326" s="37"/>
      <c r="T326" s="37"/>
      <c r="U326" s="37"/>
    </row>
    <row r="327" spans="4:21" x14ac:dyDescent="0.25">
      <c r="D327"/>
      <c r="R327" s="49"/>
      <c r="S327" s="37"/>
      <c r="T327" s="37"/>
      <c r="U327" s="37"/>
    </row>
    <row r="328" spans="4:21" x14ac:dyDescent="0.25">
      <c r="D328"/>
      <c r="R328" s="49"/>
      <c r="S328" s="37"/>
      <c r="T328" s="37"/>
      <c r="U328" s="37"/>
    </row>
    <row r="329" spans="4:21" x14ac:dyDescent="0.25">
      <c r="D329"/>
      <c r="R329" s="49"/>
      <c r="S329" s="37"/>
      <c r="T329" s="37"/>
      <c r="U329" s="37"/>
    </row>
    <row r="330" spans="4:21" x14ac:dyDescent="0.25">
      <c r="D330"/>
      <c r="R330" s="49"/>
      <c r="S330" s="37"/>
      <c r="T330" s="37"/>
      <c r="U330" s="37"/>
    </row>
    <row r="331" spans="4:21" x14ac:dyDescent="0.25">
      <c r="D331"/>
      <c r="R331" s="49"/>
      <c r="S331" s="37"/>
      <c r="T331" s="37"/>
      <c r="U331" s="37"/>
    </row>
    <row r="332" spans="4:21" x14ac:dyDescent="0.25">
      <c r="D332"/>
      <c r="R332" s="49"/>
      <c r="S332" s="37"/>
      <c r="T332" s="37"/>
      <c r="U332" s="37"/>
    </row>
    <row r="333" spans="4:21" x14ac:dyDescent="0.25">
      <c r="D333"/>
      <c r="R333" s="49"/>
      <c r="S333" s="37"/>
      <c r="T333" s="37"/>
      <c r="U333" s="37"/>
    </row>
    <row r="334" spans="4:21" x14ac:dyDescent="0.25">
      <c r="D334"/>
      <c r="R334" s="49"/>
      <c r="S334" s="37"/>
      <c r="T334" s="37"/>
      <c r="U334" s="37"/>
    </row>
    <row r="335" spans="4:21" x14ac:dyDescent="0.25">
      <c r="D335"/>
      <c r="R335" s="49"/>
      <c r="S335" s="37"/>
      <c r="T335" s="37"/>
      <c r="U335" s="37"/>
    </row>
    <row r="336" spans="4:21" x14ac:dyDescent="0.25">
      <c r="D336"/>
      <c r="R336" s="49"/>
      <c r="S336" s="37"/>
      <c r="T336" s="37"/>
      <c r="U336" s="37"/>
    </row>
    <row r="337" spans="4:21" x14ac:dyDescent="0.25">
      <c r="D337"/>
      <c r="R337" s="49"/>
      <c r="S337" s="37"/>
      <c r="T337" s="37"/>
      <c r="U337" s="37"/>
    </row>
    <row r="338" spans="4:21" x14ac:dyDescent="0.25">
      <c r="D338"/>
      <c r="R338" s="49"/>
      <c r="S338" s="37"/>
      <c r="T338" s="37"/>
      <c r="U338" s="37"/>
    </row>
    <row r="339" spans="4:21" x14ac:dyDescent="0.25">
      <c r="D339"/>
      <c r="R339" s="49"/>
      <c r="S339" s="37"/>
      <c r="T339" s="37"/>
      <c r="U339" s="37"/>
    </row>
    <row r="340" spans="4:21" x14ac:dyDescent="0.25">
      <c r="D340"/>
      <c r="R340" s="49"/>
      <c r="S340" s="37"/>
      <c r="T340" s="37"/>
      <c r="U340" s="37"/>
    </row>
    <row r="341" spans="4:21" x14ac:dyDescent="0.25">
      <c r="D341"/>
      <c r="R341" s="49"/>
      <c r="S341" s="37"/>
      <c r="T341" s="37"/>
      <c r="U341" s="37"/>
    </row>
    <row r="342" spans="4:21" x14ac:dyDescent="0.25">
      <c r="D342"/>
      <c r="R342" s="49"/>
      <c r="S342" s="37"/>
      <c r="T342" s="37"/>
      <c r="U342" s="37"/>
    </row>
    <row r="343" spans="4:21" x14ac:dyDescent="0.25">
      <c r="D343"/>
      <c r="R343" s="49"/>
      <c r="S343" s="37"/>
      <c r="T343" s="37"/>
      <c r="U343" s="37"/>
    </row>
    <row r="344" spans="4:21" x14ac:dyDescent="0.25">
      <c r="D344"/>
      <c r="R344" s="49"/>
      <c r="S344" s="37"/>
      <c r="T344" s="37"/>
      <c r="U344" s="37"/>
    </row>
    <row r="345" spans="4:21" x14ac:dyDescent="0.25">
      <c r="D345"/>
      <c r="R345" s="49"/>
      <c r="S345" s="37"/>
      <c r="T345" s="37"/>
      <c r="U345" s="37"/>
    </row>
    <row r="346" spans="4:21" x14ac:dyDescent="0.25">
      <c r="D346"/>
      <c r="R346" s="49"/>
      <c r="S346" s="37"/>
      <c r="T346" s="37"/>
      <c r="U346" s="37"/>
    </row>
    <row r="347" spans="4:21" x14ac:dyDescent="0.25">
      <c r="D347"/>
      <c r="R347" s="49"/>
      <c r="S347" s="37"/>
      <c r="T347" s="37"/>
      <c r="U347" s="37"/>
    </row>
    <row r="348" spans="4:21" x14ac:dyDescent="0.25">
      <c r="D348"/>
      <c r="R348" s="49"/>
      <c r="S348" s="37"/>
      <c r="T348" s="37"/>
      <c r="U348" s="37"/>
    </row>
    <row r="349" spans="4:21" x14ac:dyDescent="0.25">
      <c r="D349"/>
      <c r="R349" s="49"/>
      <c r="S349" s="37"/>
      <c r="T349" s="37"/>
      <c r="U349" s="37"/>
    </row>
    <row r="350" spans="4:21" x14ac:dyDescent="0.25">
      <c r="D350"/>
      <c r="R350" s="49"/>
      <c r="S350" s="37"/>
      <c r="T350" s="37"/>
      <c r="U350" s="37"/>
    </row>
    <row r="351" spans="4:21" x14ac:dyDescent="0.25">
      <c r="D351"/>
      <c r="R351" s="49"/>
      <c r="S351" s="37"/>
      <c r="T351" s="37"/>
      <c r="U351" s="37"/>
    </row>
    <row r="352" spans="4:21" x14ac:dyDescent="0.25">
      <c r="D352"/>
      <c r="R352" s="49"/>
      <c r="S352" s="37"/>
      <c r="T352" s="37"/>
      <c r="U352" s="37"/>
    </row>
    <row r="353" spans="4:21" x14ac:dyDescent="0.25">
      <c r="D353"/>
      <c r="R353" s="49"/>
      <c r="S353" s="37"/>
      <c r="T353" s="37"/>
      <c r="U353" s="37"/>
    </row>
    <row r="354" spans="4:21" x14ac:dyDescent="0.25">
      <c r="D354"/>
      <c r="R354" s="49"/>
      <c r="S354" s="37"/>
      <c r="T354" s="37"/>
      <c r="U354" s="37"/>
    </row>
    <row r="355" spans="4:21" x14ac:dyDescent="0.25">
      <c r="D355"/>
      <c r="R355" s="49"/>
      <c r="S355" s="37"/>
      <c r="T355" s="37"/>
      <c r="U355" s="37"/>
    </row>
    <row r="356" spans="4:21" x14ac:dyDescent="0.25">
      <c r="D356"/>
      <c r="R356" s="49"/>
      <c r="S356" s="37"/>
      <c r="T356" s="37"/>
      <c r="U356" s="37"/>
    </row>
    <row r="357" spans="4:21" x14ac:dyDescent="0.25">
      <c r="D357"/>
      <c r="R357" s="49"/>
      <c r="S357" s="37"/>
      <c r="T357" s="37"/>
      <c r="U357" s="37"/>
    </row>
    <row r="358" spans="4:21" x14ac:dyDescent="0.25">
      <c r="D358"/>
      <c r="R358" s="49"/>
      <c r="S358" s="37"/>
      <c r="T358" s="37"/>
      <c r="U358" s="37"/>
    </row>
    <row r="359" spans="4:21" x14ac:dyDescent="0.25">
      <c r="D359"/>
      <c r="R359" s="49"/>
      <c r="S359" s="37"/>
      <c r="T359" s="37"/>
      <c r="U359" s="37"/>
    </row>
    <row r="360" spans="4:21" x14ac:dyDescent="0.25">
      <c r="D360"/>
      <c r="R360" s="49"/>
      <c r="S360" s="37"/>
      <c r="T360" s="37"/>
      <c r="U360" s="37"/>
    </row>
    <row r="361" spans="4:21" x14ac:dyDescent="0.25">
      <c r="D361"/>
      <c r="R361" s="49"/>
      <c r="S361" s="37"/>
      <c r="T361" s="37"/>
      <c r="U361" s="37"/>
    </row>
    <row r="362" spans="4:21" x14ac:dyDescent="0.25">
      <c r="D362"/>
      <c r="R362" s="49"/>
      <c r="S362" s="37"/>
      <c r="T362" s="37"/>
      <c r="U362" s="37"/>
    </row>
    <row r="363" spans="4:21" x14ac:dyDescent="0.25">
      <c r="D363"/>
      <c r="R363" s="49"/>
      <c r="S363" s="37"/>
      <c r="T363" s="37"/>
      <c r="U363" s="37"/>
    </row>
    <row r="364" spans="4:21" x14ac:dyDescent="0.25">
      <c r="D364"/>
      <c r="R364" s="49"/>
      <c r="S364" s="37"/>
      <c r="T364" s="37"/>
      <c r="U364" s="37"/>
    </row>
    <row r="365" spans="4:21" x14ac:dyDescent="0.25">
      <c r="D365"/>
      <c r="R365" s="49"/>
      <c r="S365" s="37"/>
      <c r="T365" s="37"/>
      <c r="U365" s="37"/>
    </row>
    <row r="366" spans="4:21" x14ac:dyDescent="0.25">
      <c r="D366"/>
      <c r="R366" s="49"/>
      <c r="S366" s="37"/>
      <c r="T366" s="37"/>
      <c r="U366" s="37"/>
    </row>
    <row r="367" spans="4:21" x14ac:dyDescent="0.25">
      <c r="D367"/>
      <c r="R367" s="49"/>
      <c r="S367" s="37"/>
      <c r="T367" s="37"/>
      <c r="U367" s="37"/>
    </row>
    <row r="368" spans="4:21" x14ac:dyDescent="0.25">
      <c r="D368"/>
      <c r="R368" s="49"/>
      <c r="S368" s="37"/>
      <c r="T368" s="37"/>
      <c r="U368" s="37"/>
    </row>
    <row r="369" spans="4:21" x14ac:dyDescent="0.25">
      <c r="D369"/>
      <c r="R369" s="49"/>
      <c r="S369" s="37"/>
      <c r="T369" s="37"/>
      <c r="U369" s="37"/>
    </row>
    <row r="370" spans="4:21" x14ac:dyDescent="0.25">
      <c r="D370"/>
      <c r="R370" s="49"/>
      <c r="S370" s="37"/>
      <c r="T370" s="37"/>
      <c r="U370" s="37"/>
    </row>
    <row r="371" spans="4:21" x14ac:dyDescent="0.25">
      <c r="D371"/>
      <c r="R371" s="49"/>
      <c r="S371" s="37"/>
      <c r="T371" s="37"/>
      <c r="U371" s="37"/>
    </row>
    <row r="372" spans="4:21" x14ac:dyDescent="0.25">
      <c r="D372"/>
      <c r="R372" s="49"/>
      <c r="S372" s="37"/>
      <c r="T372" s="37"/>
      <c r="U372" s="37"/>
    </row>
    <row r="373" spans="4:21" x14ac:dyDescent="0.25">
      <c r="D373"/>
      <c r="R373" s="49"/>
      <c r="S373" s="37"/>
      <c r="T373" s="37"/>
      <c r="U373" s="37"/>
    </row>
    <row r="374" spans="4:21" x14ac:dyDescent="0.25">
      <c r="D374"/>
      <c r="R374" s="49"/>
      <c r="S374" s="37"/>
      <c r="T374" s="37"/>
      <c r="U374" s="37"/>
    </row>
    <row r="375" spans="4:21" x14ac:dyDescent="0.25">
      <c r="D375"/>
      <c r="R375" s="49"/>
      <c r="S375" s="37"/>
      <c r="T375" s="37"/>
      <c r="U375" s="37"/>
    </row>
    <row r="376" spans="4:21" x14ac:dyDescent="0.25">
      <c r="D376"/>
      <c r="R376" s="49"/>
      <c r="S376" s="37"/>
      <c r="T376" s="37"/>
      <c r="U376" s="37"/>
    </row>
    <row r="377" spans="4:21" x14ac:dyDescent="0.25">
      <c r="D377"/>
      <c r="R377" s="49"/>
      <c r="S377" s="37"/>
      <c r="T377" s="37"/>
      <c r="U377" s="37"/>
    </row>
    <row r="378" spans="4:21" x14ac:dyDescent="0.25">
      <c r="D378"/>
      <c r="R378" s="49"/>
      <c r="S378" s="37"/>
      <c r="T378" s="37"/>
      <c r="U378" s="37"/>
    </row>
    <row r="379" spans="4:21" x14ac:dyDescent="0.25">
      <c r="D379"/>
      <c r="R379" s="49"/>
      <c r="S379" s="37"/>
      <c r="T379" s="37"/>
      <c r="U379" s="37"/>
    </row>
    <row r="380" spans="4:21" x14ac:dyDescent="0.25">
      <c r="D380"/>
      <c r="R380" s="49"/>
      <c r="S380" s="37"/>
      <c r="T380" s="37"/>
      <c r="U380" s="37"/>
    </row>
    <row r="381" spans="4:21" x14ac:dyDescent="0.25">
      <c r="D381"/>
      <c r="R381" s="49"/>
      <c r="S381" s="37"/>
      <c r="T381" s="37"/>
      <c r="U381" s="37"/>
    </row>
    <row r="382" spans="4:21" x14ac:dyDescent="0.25">
      <c r="D382"/>
      <c r="R382" s="49"/>
      <c r="S382" s="37"/>
      <c r="T382" s="37"/>
      <c r="U382" s="37"/>
    </row>
    <row r="383" spans="4:21" x14ac:dyDescent="0.25">
      <c r="D383"/>
      <c r="R383" s="49"/>
      <c r="S383" s="37"/>
      <c r="T383" s="37"/>
      <c r="U383" s="37"/>
    </row>
    <row r="384" spans="4:21" x14ac:dyDescent="0.25">
      <c r="D384"/>
      <c r="R384" s="49"/>
      <c r="S384" s="37"/>
      <c r="T384" s="37"/>
      <c r="U384" s="37"/>
    </row>
    <row r="385" spans="4:21" x14ac:dyDescent="0.25">
      <c r="D385"/>
      <c r="R385" s="49"/>
      <c r="S385" s="37"/>
      <c r="T385" s="37"/>
      <c r="U385" s="37"/>
    </row>
    <row r="386" spans="4:21" x14ac:dyDescent="0.25">
      <c r="D386"/>
      <c r="R386" s="49"/>
      <c r="S386" s="37"/>
      <c r="T386" s="37"/>
      <c r="U386" s="37"/>
    </row>
    <row r="387" spans="4:21" x14ac:dyDescent="0.25">
      <c r="D387"/>
      <c r="R387" s="49"/>
      <c r="S387" s="37"/>
      <c r="T387" s="37"/>
      <c r="U387" s="37"/>
    </row>
    <row r="388" spans="4:21" x14ac:dyDescent="0.25">
      <c r="D388"/>
      <c r="R388" s="49"/>
      <c r="S388" s="37"/>
      <c r="T388" s="37"/>
      <c r="U388" s="37"/>
    </row>
    <row r="389" spans="4:21" x14ac:dyDescent="0.25">
      <c r="D389"/>
      <c r="R389" s="49"/>
      <c r="S389" s="37"/>
      <c r="T389" s="37"/>
      <c r="U389" s="37"/>
    </row>
    <row r="390" spans="4:21" x14ac:dyDescent="0.25">
      <c r="D390"/>
      <c r="R390" s="49"/>
      <c r="S390" s="37"/>
      <c r="T390" s="37"/>
      <c r="U390" s="37"/>
    </row>
    <row r="391" spans="4:21" x14ac:dyDescent="0.25">
      <c r="D391"/>
      <c r="R391" s="49"/>
      <c r="S391" s="37"/>
      <c r="T391" s="37"/>
      <c r="U391" s="37"/>
    </row>
    <row r="392" spans="4:21" x14ac:dyDescent="0.25">
      <c r="D392"/>
      <c r="R392" s="49"/>
      <c r="S392" s="37"/>
      <c r="T392" s="37"/>
      <c r="U392" s="37"/>
    </row>
    <row r="393" spans="4:21" x14ac:dyDescent="0.25">
      <c r="D393"/>
      <c r="R393" s="49"/>
      <c r="S393" s="37"/>
      <c r="T393" s="37"/>
      <c r="U393" s="37"/>
    </row>
    <row r="394" spans="4:21" x14ac:dyDescent="0.25">
      <c r="D394"/>
      <c r="R394" s="49"/>
      <c r="S394" s="37"/>
      <c r="T394" s="37"/>
      <c r="U394" s="37"/>
    </row>
    <row r="395" spans="4:21" x14ac:dyDescent="0.25">
      <c r="D395"/>
      <c r="R395" s="49"/>
      <c r="S395" s="37"/>
      <c r="T395" s="37"/>
      <c r="U395" s="37"/>
    </row>
    <row r="396" spans="4:21" x14ac:dyDescent="0.25">
      <c r="D396"/>
      <c r="R396" s="49"/>
      <c r="S396" s="37"/>
      <c r="T396" s="37"/>
      <c r="U396" s="37"/>
    </row>
    <row r="397" spans="4:21" x14ac:dyDescent="0.25">
      <c r="D397"/>
      <c r="R397" s="49"/>
      <c r="S397" s="37"/>
      <c r="T397" s="37"/>
      <c r="U397" s="37"/>
    </row>
    <row r="398" spans="4:21" x14ac:dyDescent="0.25">
      <c r="D398"/>
      <c r="R398" s="49"/>
      <c r="S398" s="37"/>
      <c r="T398" s="37"/>
      <c r="U398" s="37"/>
    </row>
    <row r="399" spans="4:21" x14ac:dyDescent="0.25">
      <c r="D399"/>
      <c r="R399" s="49"/>
      <c r="S399" s="37"/>
      <c r="T399" s="37"/>
      <c r="U399" s="37"/>
    </row>
    <row r="400" spans="4:21" x14ac:dyDescent="0.25">
      <c r="D400"/>
      <c r="R400" s="49"/>
      <c r="S400" s="37"/>
      <c r="T400" s="37"/>
      <c r="U400" s="37"/>
    </row>
    <row r="401" spans="4:21" x14ac:dyDescent="0.25">
      <c r="D401"/>
      <c r="R401" s="49"/>
      <c r="S401" s="37"/>
      <c r="T401" s="37"/>
      <c r="U401" s="37"/>
    </row>
    <row r="402" spans="4:21" x14ac:dyDescent="0.25">
      <c r="D402"/>
      <c r="R402" s="49"/>
      <c r="S402" s="37"/>
      <c r="T402" s="37"/>
      <c r="U402" s="37"/>
    </row>
    <row r="403" spans="4:21" x14ac:dyDescent="0.25">
      <c r="D403"/>
      <c r="R403" s="49"/>
      <c r="S403" s="37"/>
      <c r="T403" s="37"/>
      <c r="U403" s="37"/>
    </row>
    <row r="404" spans="4:21" x14ac:dyDescent="0.25">
      <c r="D404"/>
      <c r="R404" s="49"/>
      <c r="S404" s="37"/>
      <c r="T404" s="37"/>
      <c r="U404" s="37"/>
    </row>
    <row r="405" spans="4:21" x14ac:dyDescent="0.25">
      <c r="D405"/>
      <c r="R405" s="49"/>
      <c r="S405" s="37"/>
      <c r="T405" s="37"/>
      <c r="U405" s="37"/>
    </row>
    <row r="406" spans="4:21" x14ac:dyDescent="0.25">
      <c r="D406"/>
      <c r="R406" s="49"/>
      <c r="S406" s="37"/>
      <c r="T406" s="37"/>
      <c r="U406" s="37"/>
    </row>
    <row r="407" spans="4:21" x14ac:dyDescent="0.25">
      <c r="D407"/>
      <c r="R407" s="49"/>
      <c r="S407" s="37"/>
      <c r="T407" s="37"/>
      <c r="U407" s="37"/>
    </row>
    <row r="408" spans="4:21" x14ac:dyDescent="0.25">
      <c r="D408"/>
      <c r="R408" s="49"/>
      <c r="S408" s="37"/>
      <c r="T408" s="37"/>
      <c r="U408" s="37"/>
    </row>
    <row r="409" spans="4:21" x14ac:dyDescent="0.25">
      <c r="D409"/>
      <c r="R409" s="49"/>
      <c r="S409" s="37"/>
      <c r="T409" s="37"/>
      <c r="U409" s="37"/>
    </row>
    <row r="410" spans="4:21" x14ac:dyDescent="0.25">
      <c r="D410"/>
      <c r="R410" s="49"/>
      <c r="S410" s="37"/>
      <c r="T410" s="37"/>
      <c r="U410" s="37"/>
    </row>
    <row r="411" spans="4:21" x14ac:dyDescent="0.25">
      <c r="D411"/>
      <c r="R411" s="49"/>
      <c r="S411" s="37"/>
      <c r="T411" s="37"/>
      <c r="U411" s="37"/>
    </row>
    <row r="412" spans="4:21" x14ac:dyDescent="0.25">
      <c r="D412"/>
      <c r="R412" s="49"/>
      <c r="S412" s="37"/>
      <c r="T412" s="37"/>
      <c r="U412" s="37"/>
    </row>
    <row r="413" spans="4:21" x14ac:dyDescent="0.25">
      <c r="D413"/>
      <c r="R413" s="49"/>
      <c r="S413" s="37"/>
      <c r="T413" s="37"/>
      <c r="U413" s="37"/>
    </row>
    <row r="414" spans="4:21" x14ac:dyDescent="0.25">
      <c r="D414"/>
      <c r="R414" s="49"/>
      <c r="S414" s="37"/>
      <c r="T414" s="37"/>
      <c r="U414" s="37"/>
    </row>
    <row r="415" spans="4:21" x14ac:dyDescent="0.25">
      <c r="D415"/>
      <c r="R415" s="49"/>
      <c r="S415" s="37"/>
      <c r="T415" s="37"/>
      <c r="U415" s="37"/>
    </row>
    <row r="416" spans="4:21" x14ac:dyDescent="0.25">
      <c r="D416"/>
      <c r="R416" s="49"/>
      <c r="S416" s="37"/>
      <c r="T416" s="37"/>
      <c r="U416" s="37"/>
    </row>
    <row r="417" spans="4:21" x14ac:dyDescent="0.25">
      <c r="D417"/>
      <c r="R417" s="49"/>
      <c r="S417" s="37"/>
      <c r="T417" s="37"/>
      <c r="U417" s="37"/>
    </row>
    <row r="418" spans="4:21" x14ac:dyDescent="0.25">
      <c r="D418"/>
      <c r="R418" s="49"/>
      <c r="S418" s="37"/>
      <c r="T418" s="37"/>
      <c r="U418" s="37"/>
    </row>
    <row r="419" spans="4:21" x14ac:dyDescent="0.25">
      <c r="D419"/>
      <c r="R419" s="49"/>
      <c r="S419" s="37"/>
      <c r="T419" s="37"/>
      <c r="U419" s="37"/>
    </row>
    <row r="420" spans="4:21" x14ac:dyDescent="0.25">
      <c r="D420"/>
      <c r="R420" s="49"/>
      <c r="S420" s="37"/>
      <c r="T420" s="37"/>
      <c r="U420" s="37"/>
    </row>
    <row r="421" spans="4:21" x14ac:dyDescent="0.25">
      <c r="D421"/>
      <c r="R421" s="49"/>
      <c r="S421" s="37"/>
      <c r="T421" s="37"/>
      <c r="U421" s="37"/>
    </row>
    <row r="422" spans="4:21" x14ac:dyDescent="0.25">
      <c r="D422"/>
      <c r="R422" s="49"/>
      <c r="S422" s="37"/>
      <c r="T422" s="37"/>
      <c r="U422" s="37"/>
    </row>
    <row r="423" spans="4:21" x14ac:dyDescent="0.25">
      <c r="D423"/>
      <c r="R423" s="49"/>
      <c r="S423" s="37"/>
      <c r="T423" s="37"/>
      <c r="U423" s="37"/>
    </row>
    <row r="424" spans="4:21" x14ac:dyDescent="0.25">
      <c r="D424"/>
      <c r="R424" s="49"/>
      <c r="S424" s="37"/>
      <c r="T424" s="37"/>
      <c r="U424" s="37"/>
    </row>
    <row r="425" spans="4:21" x14ac:dyDescent="0.25">
      <c r="D425"/>
      <c r="R425" s="49"/>
      <c r="S425" s="37"/>
      <c r="T425" s="37"/>
      <c r="U425" s="37"/>
    </row>
    <row r="426" spans="4:21" x14ac:dyDescent="0.25">
      <c r="D426"/>
      <c r="R426" s="49"/>
      <c r="S426" s="37"/>
      <c r="T426" s="37"/>
      <c r="U426" s="37"/>
    </row>
    <row r="427" spans="4:21" x14ac:dyDescent="0.25">
      <c r="D427"/>
      <c r="R427" s="49"/>
      <c r="S427" s="37"/>
      <c r="T427" s="37"/>
      <c r="U427" s="37"/>
    </row>
    <row r="428" spans="4:21" x14ac:dyDescent="0.25">
      <c r="D428"/>
      <c r="R428" s="49"/>
      <c r="S428" s="37"/>
      <c r="T428" s="37"/>
      <c r="U428" s="37"/>
    </row>
    <row r="429" spans="4:21" x14ac:dyDescent="0.25">
      <c r="D429"/>
      <c r="R429" s="49"/>
      <c r="S429" s="37"/>
      <c r="T429" s="37"/>
      <c r="U429" s="37"/>
    </row>
    <row r="430" spans="4:21" x14ac:dyDescent="0.25">
      <c r="D430"/>
      <c r="R430" s="49"/>
      <c r="S430" s="37"/>
      <c r="T430" s="37"/>
      <c r="U430" s="37"/>
    </row>
    <row r="431" spans="4:21" x14ac:dyDescent="0.25">
      <c r="D431"/>
      <c r="R431" s="49"/>
      <c r="S431" s="37"/>
      <c r="T431" s="37"/>
      <c r="U431" s="37"/>
    </row>
    <row r="432" spans="4:21" x14ac:dyDescent="0.25">
      <c r="D432"/>
      <c r="R432" s="49"/>
      <c r="S432" s="37"/>
      <c r="T432" s="37"/>
      <c r="U432" s="37"/>
    </row>
    <row r="433" spans="4:21" x14ac:dyDescent="0.25">
      <c r="D433"/>
      <c r="R433" s="49"/>
      <c r="S433" s="37"/>
      <c r="T433" s="37"/>
      <c r="U433" s="37"/>
    </row>
    <row r="434" spans="4:21" x14ac:dyDescent="0.25">
      <c r="D434"/>
      <c r="R434" s="49"/>
      <c r="S434" s="37"/>
      <c r="T434" s="37"/>
      <c r="U434" s="37"/>
    </row>
    <row r="435" spans="4:21" x14ac:dyDescent="0.25">
      <c r="D435"/>
      <c r="R435" s="49"/>
      <c r="S435" s="37"/>
      <c r="T435" s="37"/>
      <c r="U435" s="37"/>
    </row>
    <row r="436" spans="4:21" x14ac:dyDescent="0.25">
      <c r="D436"/>
      <c r="R436" s="49"/>
      <c r="S436" s="37"/>
      <c r="T436" s="37"/>
      <c r="U436" s="37"/>
    </row>
    <row r="437" spans="4:21" x14ac:dyDescent="0.25">
      <c r="D437"/>
      <c r="R437" s="49"/>
      <c r="S437" s="37"/>
      <c r="T437" s="37"/>
      <c r="U437" s="37"/>
    </row>
    <row r="438" spans="4:21" x14ac:dyDescent="0.25">
      <c r="D438"/>
      <c r="R438" s="49"/>
      <c r="S438" s="37"/>
      <c r="T438" s="37"/>
      <c r="U438" s="37"/>
    </row>
    <row r="439" spans="4:21" x14ac:dyDescent="0.25">
      <c r="D439"/>
      <c r="R439" s="49"/>
      <c r="S439" s="37"/>
      <c r="T439" s="37"/>
      <c r="U439" s="37"/>
    </row>
    <row r="440" spans="4:21" x14ac:dyDescent="0.25">
      <c r="D440"/>
      <c r="R440" s="49"/>
      <c r="S440" s="37"/>
      <c r="T440" s="37"/>
      <c r="U440" s="37"/>
    </row>
    <row r="441" spans="4:21" x14ac:dyDescent="0.25">
      <c r="D441"/>
      <c r="R441" s="49"/>
      <c r="S441" s="37"/>
      <c r="T441" s="37"/>
      <c r="U441" s="37"/>
    </row>
    <row r="442" spans="4:21" x14ac:dyDescent="0.25">
      <c r="D442"/>
      <c r="R442" s="49"/>
      <c r="S442" s="37"/>
      <c r="T442" s="37"/>
      <c r="U442" s="37"/>
    </row>
    <row r="443" spans="4:21" x14ac:dyDescent="0.25">
      <c r="D443"/>
      <c r="R443" s="49"/>
      <c r="S443" s="37"/>
      <c r="T443" s="37"/>
      <c r="U443" s="37"/>
    </row>
    <row r="444" spans="4:21" x14ac:dyDescent="0.25">
      <c r="D444"/>
      <c r="R444" s="49"/>
      <c r="S444" s="37"/>
      <c r="T444" s="37"/>
      <c r="U444" s="37"/>
    </row>
    <row r="445" spans="4:21" x14ac:dyDescent="0.25">
      <c r="D445"/>
      <c r="R445" s="49"/>
      <c r="S445" s="37"/>
      <c r="T445" s="37"/>
      <c r="U445" s="37"/>
    </row>
    <row r="446" spans="4:21" x14ac:dyDescent="0.25">
      <c r="D446"/>
      <c r="R446" s="49"/>
      <c r="S446" s="37"/>
      <c r="T446" s="37"/>
      <c r="U446" s="37"/>
    </row>
    <row r="447" spans="4:21" x14ac:dyDescent="0.25">
      <c r="D447"/>
      <c r="R447" s="49"/>
      <c r="S447" s="37"/>
      <c r="T447" s="37"/>
      <c r="U447" s="37"/>
    </row>
    <row r="448" spans="4:21" x14ac:dyDescent="0.25">
      <c r="D448"/>
      <c r="R448" s="49"/>
      <c r="S448" s="37"/>
      <c r="T448" s="37"/>
      <c r="U448" s="37"/>
    </row>
    <row r="449" spans="4:21" x14ac:dyDescent="0.25">
      <c r="D449"/>
      <c r="R449" s="49"/>
      <c r="S449" s="37"/>
      <c r="T449" s="37"/>
      <c r="U449" s="37"/>
    </row>
    <row r="450" spans="4:21" x14ac:dyDescent="0.25">
      <c r="D450"/>
      <c r="R450" s="49"/>
      <c r="S450" s="37"/>
      <c r="T450" s="37"/>
      <c r="U450" s="37"/>
    </row>
    <row r="451" spans="4:21" x14ac:dyDescent="0.25">
      <c r="D451"/>
      <c r="R451" s="49"/>
      <c r="S451" s="37"/>
      <c r="T451" s="37"/>
      <c r="U451" s="37"/>
    </row>
    <row r="452" spans="4:21" x14ac:dyDescent="0.25">
      <c r="D452"/>
      <c r="R452" s="49"/>
      <c r="S452" s="37"/>
      <c r="T452" s="37"/>
      <c r="U452" s="37"/>
    </row>
    <row r="453" spans="4:21" x14ac:dyDescent="0.25">
      <c r="D453"/>
      <c r="R453" s="49"/>
      <c r="S453" s="37"/>
      <c r="T453" s="37"/>
      <c r="U453" s="37"/>
    </row>
    <row r="454" spans="4:21" x14ac:dyDescent="0.25">
      <c r="D454"/>
      <c r="R454" s="49"/>
      <c r="S454" s="37"/>
      <c r="T454" s="37"/>
      <c r="U454" s="37"/>
    </row>
    <row r="455" spans="4:21" x14ac:dyDescent="0.25">
      <c r="D455"/>
      <c r="R455" s="49"/>
      <c r="S455" s="37"/>
      <c r="T455" s="37"/>
      <c r="U455" s="37"/>
    </row>
    <row r="456" spans="4:21" x14ac:dyDescent="0.25">
      <c r="D456"/>
      <c r="R456" s="49"/>
      <c r="S456" s="37"/>
      <c r="T456" s="37"/>
      <c r="U456" s="37"/>
    </row>
    <row r="457" spans="4:21" x14ac:dyDescent="0.25">
      <c r="D457"/>
      <c r="R457" s="49"/>
      <c r="S457" s="37"/>
      <c r="T457" s="37"/>
      <c r="U457" s="37"/>
    </row>
    <row r="458" spans="4:21" x14ac:dyDescent="0.25">
      <c r="D458"/>
      <c r="R458" s="49"/>
      <c r="S458" s="37"/>
      <c r="T458" s="37"/>
      <c r="U458" s="37"/>
    </row>
    <row r="459" spans="4:21" x14ac:dyDescent="0.25">
      <c r="D459"/>
      <c r="R459" s="49"/>
      <c r="S459" s="37"/>
      <c r="T459" s="37"/>
      <c r="U459" s="37"/>
    </row>
    <row r="460" spans="4:21" x14ac:dyDescent="0.25">
      <c r="D460"/>
      <c r="R460" s="49"/>
      <c r="S460" s="37"/>
      <c r="T460" s="37"/>
      <c r="U460" s="37"/>
    </row>
    <row r="461" spans="4:21" x14ac:dyDescent="0.25">
      <c r="D461"/>
      <c r="R461" s="49"/>
      <c r="S461" s="37"/>
      <c r="T461" s="37"/>
      <c r="U461" s="37"/>
    </row>
    <row r="462" spans="4:21" x14ac:dyDescent="0.25">
      <c r="D462"/>
      <c r="R462" s="49"/>
      <c r="S462" s="37"/>
      <c r="T462" s="37"/>
      <c r="U462" s="37"/>
    </row>
    <row r="463" spans="4:21" x14ac:dyDescent="0.25">
      <c r="D463"/>
      <c r="R463" s="49"/>
      <c r="S463" s="37"/>
      <c r="T463" s="37"/>
      <c r="U463" s="37"/>
    </row>
    <row r="464" spans="4:21" x14ac:dyDescent="0.25">
      <c r="D464"/>
      <c r="R464" s="49"/>
      <c r="S464" s="37"/>
      <c r="T464" s="37"/>
      <c r="U464" s="37"/>
    </row>
    <row r="465" spans="4:21" x14ac:dyDescent="0.25">
      <c r="D465"/>
      <c r="R465" s="49"/>
      <c r="S465" s="37"/>
      <c r="T465" s="37"/>
      <c r="U465" s="37"/>
    </row>
    <row r="466" spans="4:21" x14ac:dyDescent="0.25">
      <c r="D466"/>
      <c r="R466" s="49"/>
      <c r="S466" s="37"/>
      <c r="T466" s="37"/>
      <c r="U466" s="37"/>
    </row>
    <row r="467" spans="4:21" x14ac:dyDescent="0.25">
      <c r="D467"/>
      <c r="R467" s="49"/>
      <c r="S467" s="37"/>
      <c r="T467" s="37"/>
      <c r="U467" s="37"/>
    </row>
    <row r="468" spans="4:21" x14ac:dyDescent="0.25">
      <c r="D468"/>
      <c r="R468" s="49"/>
      <c r="S468" s="37"/>
      <c r="T468" s="37"/>
      <c r="U468" s="37"/>
    </row>
    <row r="469" spans="4:21" x14ac:dyDescent="0.25">
      <c r="D469"/>
      <c r="R469" s="49"/>
      <c r="S469" s="37"/>
      <c r="T469" s="37"/>
      <c r="U469" s="37"/>
    </row>
    <row r="470" spans="4:21" x14ac:dyDescent="0.25">
      <c r="D470"/>
      <c r="R470" s="49"/>
      <c r="S470" s="37"/>
      <c r="T470" s="37"/>
      <c r="U470" s="37"/>
    </row>
    <row r="471" spans="4:21" x14ac:dyDescent="0.25">
      <c r="D471"/>
      <c r="R471" s="49"/>
      <c r="S471" s="37"/>
      <c r="T471" s="37"/>
      <c r="U471" s="37"/>
    </row>
    <row r="472" spans="4:21" x14ac:dyDescent="0.25">
      <c r="D472"/>
      <c r="R472" s="49"/>
      <c r="S472" s="37"/>
      <c r="T472" s="37"/>
      <c r="U472" s="37"/>
    </row>
    <row r="473" spans="4:21" x14ac:dyDescent="0.25">
      <c r="D473"/>
      <c r="R473" s="49"/>
      <c r="S473" s="37"/>
      <c r="T473" s="37"/>
      <c r="U473" s="37"/>
    </row>
    <row r="474" spans="4:21" x14ac:dyDescent="0.25">
      <c r="D474"/>
      <c r="R474" s="49"/>
      <c r="S474" s="37"/>
      <c r="T474" s="37"/>
      <c r="U474" s="37"/>
    </row>
    <row r="475" spans="4:21" x14ac:dyDescent="0.25">
      <c r="D475"/>
      <c r="R475" s="49"/>
      <c r="S475" s="37"/>
      <c r="T475" s="37"/>
      <c r="U475" s="37"/>
    </row>
    <row r="476" spans="4:21" x14ac:dyDescent="0.25">
      <c r="D476"/>
      <c r="R476" s="49"/>
      <c r="S476" s="37"/>
      <c r="T476" s="37"/>
      <c r="U476" s="37"/>
    </row>
    <row r="477" spans="4:21" x14ac:dyDescent="0.25">
      <c r="D477"/>
      <c r="R477" s="49"/>
      <c r="S477" s="37"/>
      <c r="T477" s="37"/>
      <c r="U477" s="37"/>
    </row>
    <row r="478" spans="4:21" x14ac:dyDescent="0.25">
      <c r="D478"/>
      <c r="R478" s="49"/>
      <c r="S478" s="37"/>
      <c r="T478" s="37"/>
      <c r="U478" s="37"/>
    </row>
    <row r="479" spans="4:21" x14ac:dyDescent="0.25">
      <c r="D479"/>
      <c r="R479" s="49"/>
      <c r="S479" s="37"/>
      <c r="T479" s="37"/>
      <c r="U479" s="37"/>
    </row>
    <row r="480" spans="4:21" x14ac:dyDescent="0.25">
      <c r="D480"/>
      <c r="R480" s="49"/>
      <c r="S480" s="37"/>
      <c r="T480" s="37"/>
      <c r="U480" s="37"/>
    </row>
    <row r="481" spans="4:21" x14ac:dyDescent="0.25">
      <c r="D481"/>
      <c r="R481" s="49"/>
      <c r="S481" s="37"/>
      <c r="T481" s="37"/>
      <c r="U481" s="37"/>
    </row>
    <row r="482" spans="4:21" x14ac:dyDescent="0.25">
      <c r="D482"/>
      <c r="R482" s="49"/>
      <c r="S482" s="37"/>
      <c r="T482" s="37"/>
      <c r="U482" s="37"/>
    </row>
    <row r="483" spans="4:21" x14ac:dyDescent="0.25">
      <c r="D483"/>
      <c r="R483" s="49"/>
      <c r="S483" s="37"/>
      <c r="T483" s="37"/>
      <c r="U483" s="37"/>
    </row>
    <row r="484" spans="4:21" x14ac:dyDescent="0.25">
      <c r="D484"/>
      <c r="R484" s="49"/>
      <c r="S484" s="37"/>
      <c r="T484" s="37"/>
      <c r="U484" s="37"/>
    </row>
    <row r="485" spans="4:21" x14ac:dyDescent="0.25">
      <c r="D485"/>
      <c r="R485" s="49"/>
      <c r="S485" s="37"/>
      <c r="T485" s="37"/>
      <c r="U485" s="37"/>
    </row>
    <row r="486" spans="4:21" x14ac:dyDescent="0.25">
      <c r="D486"/>
      <c r="R486" s="49"/>
      <c r="S486" s="37"/>
      <c r="T486" s="37"/>
      <c r="U486" s="37"/>
    </row>
    <row r="487" spans="4:21" x14ac:dyDescent="0.25">
      <c r="D487"/>
      <c r="R487" s="49"/>
      <c r="S487" s="37"/>
      <c r="T487" s="37"/>
      <c r="U487" s="37"/>
    </row>
    <row r="488" spans="4:21" x14ac:dyDescent="0.25">
      <c r="D488"/>
      <c r="R488" s="49"/>
      <c r="S488" s="37"/>
      <c r="T488" s="37"/>
      <c r="U488" s="37"/>
    </row>
    <row r="489" spans="4:21" x14ac:dyDescent="0.25">
      <c r="D489"/>
      <c r="R489" s="49"/>
      <c r="S489" s="37"/>
      <c r="T489" s="37"/>
      <c r="U489" s="37"/>
    </row>
    <row r="490" spans="4:21" x14ac:dyDescent="0.25">
      <c r="D490"/>
      <c r="R490" s="49"/>
      <c r="S490" s="37"/>
      <c r="T490" s="37"/>
      <c r="U490" s="37"/>
    </row>
    <row r="491" spans="4:21" x14ac:dyDescent="0.25">
      <c r="D491"/>
      <c r="R491" s="49"/>
      <c r="S491" s="37"/>
      <c r="T491" s="37"/>
      <c r="U491" s="37"/>
    </row>
    <row r="492" spans="4:21" x14ac:dyDescent="0.25">
      <c r="D492"/>
      <c r="R492" s="49"/>
      <c r="S492" s="37"/>
      <c r="T492" s="37"/>
      <c r="U492" s="37"/>
    </row>
    <row r="493" spans="4:21" x14ac:dyDescent="0.25">
      <c r="D493"/>
      <c r="R493" s="49"/>
      <c r="S493" s="37"/>
      <c r="T493" s="37"/>
      <c r="U493" s="37"/>
    </row>
    <row r="494" spans="4:21" x14ac:dyDescent="0.25">
      <c r="D494"/>
      <c r="R494" s="49"/>
      <c r="S494" s="37"/>
      <c r="T494" s="37"/>
      <c r="U494" s="37"/>
    </row>
    <row r="495" spans="4:21" x14ac:dyDescent="0.25">
      <c r="D495"/>
      <c r="R495" s="49"/>
      <c r="S495" s="37"/>
      <c r="T495" s="37"/>
      <c r="U495" s="37"/>
    </row>
    <row r="496" spans="4:21" x14ac:dyDescent="0.25">
      <c r="D496"/>
      <c r="R496" s="49"/>
      <c r="S496" s="37"/>
      <c r="T496" s="37"/>
      <c r="U496" s="37"/>
    </row>
    <row r="497" spans="4:21" x14ac:dyDescent="0.25">
      <c r="D497"/>
      <c r="R497" s="49"/>
      <c r="S497" s="37"/>
      <c r="T497" s="37"/>
      <c r="U497" s="37"/>
    </row>
    <row r="498" spans="4:21" x14ac:dyDescent="0.25">
      <c r="D498"/>
      <c r="R498" s="49"/>
      <c r="S498" s="37"/>
      <c r="T498" s="37"/>
      <c r="U498" s="37"/>
    </row>
    <row r="499" spans="4:21" x14ac:dyDescent="0.25">
      <c r="D499"/>
      <c r="R499" s="49"/>
      <c r="S499" s="37"/>
      <c r="T499" s="37"/>
      <c r="U499" s="37"/>
    </row>
    <row r="500" spans="4:21" x14ac:dyDescent="0.25">
      <c r="D500"/>
      <c r="R500" s="49"/>
      <c r="S500" s="37"/>
      <c r="T500" s="37"/>
      <c r="U500" s="37"/>
    </row>
    <row r="501" spans="4:21" x14ac:dyDescent="0.25">
      <c r="D501"/>
      <c r="R501" s="49"/>
      <c r="S501" s="37"/>
      <c r="T501" s="37"/>
      <c r="U501" s="37"/>
    </row>
    <row r="502" spans="4:21" x14ac:dyDescent="0.25">
      <c r="D502"/>
      <c r="R502" s="49"/>
      <c r="S502" s="37"/>
      <c r="T502" s="37"/>
      <c r="U502" s="37"/>
    </row>
    <row r="503" spans="4:21" x14ac:dyDescent="0.25">
      <c r="D503"/>
      <c r="R503" s="49"/>
      <c r="S503" s="37"/>
      <c r="T503" s="37"/>
      <c r="U503" s="37"/>
    </row>
    <row r="504" spans="4:21" x14ac:dyDescent="0.25">
      <c r="D504"/>
      <c r="R504" s="49"/>
      <c r="S504" s="37"/>
      <c r="T504" s="37"/>
      <c r="U504" s="37"/>
    </row>
    <row r="505" spans="4:21" x14ac:dyDescent="0.25">
      <c r="D505"/>
      <c r="R505" s="49"/>
      <c r="S505" s="37"/>
      <c r="T505" s="37"/>
      <c r="U505" s="37"/>
    </row>
    <row r="506" spans="4:21" x14ac:dyDescent="0.25">
      <c r="D506"/>
      <c r="R506" s="49"/>
      <c r="S506" s="37"/>
      <c r="T506" s="37"/>
      <c r="U506" s="37"/>
    </row>
    <row r="507" spans="4:21" x14ac:dyDescent="0.25">
      <c r="D507"/>
      <c r="R507" s="49"/>
      <c r="S507" s="37"/>
      <c r="T507" s="37"/>
      <c r="U507" s="37"/>
    </row>
    <row r="508" spans="4:21" x14ac:dyDescent="0.25">
      <c r="D508"/>
      <c r="R508" s="49"/>
      <c r="S508" s="37"/>
      <c r="T508" s="37"/>
      <c r="U508" s="37"/>
    </row>
    <row r="509" spans="4:21" x14ac:dyDescent="0.25">
      <c r="D509"/>
      <c r="R509" s="49"/>
      <c r="S509" s="37"/>
      <c r="T509" s="37"/>
      <c r="U509" s="37"/>
    </row>
    <row r="510" spans="4:21" x14ac:dyDescent="0.25">
      <c r="D510"/>
      <c r="R510" s="49"/>
      <c r="S510" s="37"/>
      <c r="T510" s="37"/>
      <c r="U510" s="37"/>
    </row>
    <row r="511" spans="4:21" x14ac:dyDescent="0.25">
      <c r="D511"/>
      <c r="R511" s="49"/>
      <c r="S511" s="37"/>
      <c r="T511" s="37"/>
      <c r="U511" s="37"/>
    </row>
    <row r="512" spans="4:21" x14ac:dyDescent="0.25">
      <c r="D512"/>
      <c r="R512" s="49"/>
      <c r="S512" s="37"/>
      <c r="T512" s="37"/>
      <c r="U512" s="37"/>
    </row>
    <row r="513" spans="4:21" x14ac:dyDescent="0.25">
      <c r="D513"/>
      <c r="R513" s="49"/>
      <c r="S513" s="37"/>
      <c r="T513" s="37"/>
      <c r="U513" s="37"/>
    </row>
    <row r="514" spans="4:21" x14ac:dyDescent="0.25">
      <c r="D514"/>
      <c r="R514" s="49"/>
      <c r="S514" s="37"/>
      <c r="T514" s="37"/>
      <c r="U514" s="37"/>
    </row>
    <row r="515" spans="4:21" x14ac:dyDescent="0.25">
      <c r="D515"/>
      <c r="R515" s="49"/>
      <c r="S515" s="37"/>
      <c r="T515" s="37"/>
      <c r="U515" s="37"/>
    </row>
  </sheetData>
  <sortState ref="A70:AB146">
    <sortCondition ref="G70:G146"/>
  </sortState>
  <mergeCells count="63">
    <mergeCell ref="Z105:Z107"/>
    <mergeCell ref="Z96:Z98"/>
    <mergeCell ref="Z99:Z101"/>
    <mergeCell ref="Z102:Z104"/>
    <mergeCell ref="Z87:Z89"/>
    <mergeCell ref="Z90:Z92"/>
    <mergeCell ref="Z93:Z95"/>
    <mergeCell ref="Z60:Z62"/>
    <mergeCell ref="Z63:Z65"/>
    <mergeCell ref="Z66:Z68"/>
    <mergeCell ref="Z51:Z53"/>
    <mergeCell ref="Z54:Z56"/>
    <mergeCell ref="Z57:Z59"/>
    <mergeCell ref="AD6:AD8"/>
    <mergeCell ref="AO6:AT6"/>
    <mergeCell ref="AO7:AQ7"/>
    <mergeCell ref="AF7:AG7"/>
    <mergeCell ref="AI7:AJ7"/>
    <mergeCell ref="AK7:AL7"/>
    <mergeCell ref="AM7:AM8"/>
    <mergeCell ref="AI6:AM6"/>
    <mergeCell ref="AF6:AG6"/>
    <mergeCell ref="AR7:AS7"/>
    <mergeCell ref="AT7:AT8"/>
    <mergeCell ref="A6:A8"/>
    <mergeCell ref="E6:E8"/>
    <mergeCell ref="B6:B8"/>
    <mergeCell ref="C6:C8"/>
    <mergeCell ref="Y8:Z8"/>
    <mergeCell ref="P6:P8"/>
    <mergeCell ref="D6:D8"/>
    <mergeCell ref="F6:F8"/>
    <mergeCell ref="J6:K8"/>
    <mergeCell ref="Q6:R8"/>
    <mergeCell ref="H6:H8"/>
    <mergeCell ref="I6:I8"/>
    <mergeCell ref="W6:AB6"/>
    <mergeCell ref="W7:W8"/>
    <mergeCell ref="X7:X8"/>
    <mergeCell ref="Y7:AB7"/>
    <mergeCell ref="N6:O8"/>
    <mergeCell ref="G6:G8"/>
    <mergeCell ref="L6:L8"/>
    <mergeCell ref="M6:M8"/>
    <mergeCell ref="T6:U8"/>
    <mergeCell ref="Z108:Z110"/>
    <mergeCell ref="Z112:Z114"/>
    <mergeCell ref="Z141:Z142"/>
    <mergeCell ref="Z143:Z144"/>
    <mergeCell ref="Z127:Z128"/>
    <mergeCell ref="Z131:Z132"/>
    <mergeCell ref="Z133:Z134"/>
    <mergeCell ref="Z135:Z136"/>
    <mergeCell ref="Z137:Z138"/>
    <mergeCell ref="Z123:Z124"/>
    <mergeCell ref="Z116:Z118"/>
    <mergeCell ref="Z120:Z122"/>
    <mergeCell ref="Z78:Z80"/>
    <mergeCell ref="Z81:Z83"/>
    <mergeCell ref="Z84:Z86"/>
    <mergeCell ref="Z69:Z71"/>
    <mergeCell ref="Z72:Z74"/>
    <mergeCell ref="Z75:Z77"/>
  </mergeCells>
  <phoneticPr fontId="40" type="noConversion"/>
  <conditionalFormatting sqref="AF10:AG147 AI10:AM147 AP10:AT147">
    <cfRule type="cellIs" dxfId="2" priority="3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8671875" defaultRowHeight="13.2" x14ac:dyDescent="0.25"/>
  <cols>
    <col min="1" max="1" width="9.33203125" customWidth="1"/>
    <col min="2" max="2" width="10.33203125" bestFit="1" customWidth="1"/>
    <col min="3" max="3" width="32.109375" style="29" customWidth="1"/>
    <col min="4" max="4" width="11.44140625" style="15" bestFit="1" customWidth="1"/>
    <col min="5" max="5" width="12.33203125" style="15" bestFit="1" customWidth="1"/>
    <col min="6" max="6" width="8.44140625" style="30" bestFit="1" customWidth="1"/>
    <col min="7" max="7" width="12.44140625" style="31" bestFit="1" customWidth="1"/>
    <col min="8" max="8" width="10.109375" style="31" bestFit="1" customWidth="1"/>
    <col min="9" max="10" width="15.33203125" style="31" customWidth="1"/>
  </cols>
  <sheetData>
    <row r="1" spans="1:10" s="3" customFormat="1" ht="30" x14ac:dyDescent="0.5">
      <c r="A1" s="1" t="s">
        <v>19</v>
      </c>
      <c r="B1" s="16"/>
      <c r="C1" s="17"/>
      <c r="D1" s="18"/>
      <c r="E1" s="18"/>
      <c r="F1" s="19"/>
      <c r="G1" s="20"/>
      <c r="H1" s="20"/>
      <c r="I1" s="21"/>
      <c r="J1" s="21"/>
    </row>
    <row r="2" spans="1:10" s="6" customFormat="1" ht="15.6" x14ac:dyDescent="0.3">
      <c r="A2" s="148" t="s">
        <v>20</v>
      </c>
      <c r="B2" s="149"/>
      <c r="C2" s="149"/>
      <c r="D2" s="23"/>
      <c r="E2" s="23"/>
      <c r="F2" s="22"/>
      <c r="G2" s="24"/>
      <c r="H2" s="24"/>
      <c r="I2" s="24"/>
      <c r="J2" s="24"/>
    </row>
    <row r="3" spans="1:10" s="6" customFormat="1" ht="15.6" x14ac:dyDescent="0.3">
      <c r="A3" s="150"/>
      <c r="B3" s="150"/>
      <c r="C3" s="150"/>
      <c r="D3" s="26"/>
      <c r="E3" s="26"/>
      <c r="F3" s="22"/>
      <c r="G3" s="24"/>
      <c r="H3" s="24"/>
      <c r="I3" s="24"/>
      <c r="J3" s="24"/>
    </row>
    <row r="4" spans="1:10" s="6" customFormat="1" ht="15.6" x14ac:dyDescent="0.3">
      <c r="A4" s="25"/>
      <c r="B4" s="25"/>
      <c r="C4" s="25"/>
      <c r="D4" s="26"/>
      <c r="E4" s="26"/>
      <c r="F4" s="22"/>
      <c r="G4" s="24"/>
      <c r="H4" s="24"/>
    </row>
    <row r="5" spans="1:10" s="6" customFormat="1" ht="15.6" x14ac:dyDescent="0.3">
      <c r="A5" s="25"/>
      <c r="B5" s="25"/>
      <c r="C5" s="25"/>
      <c r="D5" s="26"/>
      <c r="E5" s="26"/>
      <c r="F5" s="22"/>
      <c r="G5" s="24"/>
      <c r="H5" s="24"/>
    </row>
    <row r="6" spans="1:10" s="11" customFormat="1" x14ac:dyDescent="0.25">
      <c r="A6" s="12"/>
      <c r="B6" s="12"/>
      <c r="C6" s="13"/>
      <c r="D6" s="12"/>
      <c r="E6" s="12"/>
      <c r="F6" s="27"/>
      <c r="G6" s="14"/>
      <c r="H6" s="14"/>
    </row>
    <row r="7" spans="1:10" s="11" customFormat="1" x14ac:dyDescent="0.25">
      <c r="A7" s="12"/>
      <c r="B7" s="12"/>
      <c r="C7" s="13"/>
      <c r="D7" s="12"/>
      <c r="E7" s="12"/>
      <c r="F7" s="27"/>
      <c r="G7" s="14"/>
      <c r="H7" s="14"/>
    </row>
    <row r="8" spans="1:10" s="11" customFormat="1" x14ac:dyDescent="0.25">
      <c r="A8" s="12"/>
      <c r="B8" s="12"/>
      <c r="C8" s="13"/>
      <c r="D8" s="12"/>
      <c r="E8" s="12"/>
      <c r="F8" s="27"/>
      <c r="G8" s="14"/>
      <c r="H8" s="14"/>
      <c r="I8" s="14"/>
      <c r="J8" s="14"/>
    </row>
    <row r="9" spans="1:10" s="11" customFormat="1" x14ac:dyDescent="0.25">
      <c r="A9" s="12"/>
      <c r="B9" s="12"/>
      <c r="C9" s="13"/>
      <c r="D9" s="12"/>
      <c r="E9" s="12"/>
      <c r="F9" s="27"/>
      <c r="G9" s="14"/>
      <c r="H9" s="14"/>
      <c r="I9" s="14"/>
      <c r="J9" s="14"/>
    </row>
    <row r="10" spans="1:10" s="11" customFormat="1" x14ac:dyDescent="0.25">
      <c r="A10" s="12"/>
      <c r="B10" s="12"/>
      <c r="C10" s="13"/>
      <c r="D10" s="12"/>
      <c r="E10" s="12"/>
      <c r="F10" s="27"/>
      <c r="G10" s="14"/>
      <c r="H10" s="14"/>
      <c r="I10" s="14"/>
      <c r="J10" s="14"/>
    </row>
    <row r="11" spans="1:10" s="11" customFormat="1" x14ac:dyDescent="0.25">
      <c r="A11" s="12"/>
      <c r="B11" s="12"/>
      <c r="C11" s="13"/>
      <c r="D11" s="12"/>
      <c r="E11" s="12"/>
      <c r="F11" s="27"/>
      <c r="G11" s="14"/>
      <c r="H11" s="14"/>
      <c r="I11" s="14"/>
      <c r="J11" s="14"/>
    </row>
    <row r="12" spans="1:10" s="11" customFormat="1" x14ac:dyDescent="0.25">
      <c r="A12" s="12"/>
      <c r="B12" s="12"/>
      <c r="C12" s="13"/>
      <c r="D12" s="12"/>
      <c r="E12" s="12"/>
      <c r="F12" s="27"/>
      <c r="G12" s="14"/>
      <c r="H12" s="14"/>
      <c r="I12" s="14"/>
      <c r="J12" s="14"/>
    </row>
    <row r="13" spans="1:10" s="11" customFormat="1" x14ac:dyDescent="0.25">
      <c r="A13" s="12"/>
      <c r="B13" s="12"/>
      <c r="C13" s="13"/>
      <c r="D13" s="12"/>
      <c r="E13" s="12"/>
      <c r="F13" s="27"/>
      <c r="G13" s="14"/>
      <c r="H13" s="14"/>
      <c r="I13" s="14"/>
      <c r="J13" s="14"/>
    </row>
    <row r="14" spans="1:10" s="11" customFormat="1" x14ac:dyDescent="0.25">
      <c r="A14" s="12"/>
      <c r="B14" s="12"/>
      <c r="C14" s="13"/>
      <c r="D14" s="12"/>
      <c r="E14" s="12"/>
      <c r="F14" s="27"/>
      <c r="G14" s="14"/>
      <c r="H14" s="14"/>
      <c r="I14" s="14"/>
      <c r="J14" s="14"/>
    </row>
    <row r="15" spans="1:10" s="11" customFormat="1" x14ac:dyDescent="0.25">
      <c r="A15" s="12"/>
      <c r="B15" s="12"/>
      <c r="C15" s="13"/>
      <c r="D15" s="12"/>
      <c r="E15" s="12"/>
      <c r="F15" s="27"/>
      <c r="G15" s="14"/>
      <c r="H15" s="28"/>
      <c r="I15" s="14"/>
      <c r="J15" s="14"/>
    </row>
    <row r="16" spans="1:10" s="11" customFormat="1" x14ac:dyDescent="0.25">
      <c r="A16" s="12"/>
      <c r="B16" s="12"/>
      <c r="C16" s="13"/>
      <c r="D16" s="12"/>
      <c r="E16" s="12"/>
      <c r="F16" s="27"/>
      <c r="G16" s="14"/>
      <c r="H16" s="14"/>
      <c r="I16" s="14"/>
      <c r="J16" s="14"/>
    </row>
    <row r="17" spans="1:10" s="11" customFormat="1" x14ac:dyDescent="0.25">
      <c r="A17" s="12"/>
      <c r="B17" s="12"/>
      <c r="C17" s="13"/>
      <c r="D17" s="12"/>
      <c r="E17" s="12"/>
      <c r="F17" s="27"/>
      <c r="G17" s="14"/>
      <c r="H17" s="14"/>
      <c r="I17" s="14"/>
      <c r="J17" s="14"/>
    </row>
    <row r="18" spans="1:10" s="11" customFormat="1" x14ac:dyDescent="0.25">
      <c r="A18" s="12"/>
      <c r="B18" s="12"/>
      <c r="C18" s="13"/>
      <c r="D18" s="12"/>
      <c r="E18" s="12"/>
      <c r="F18" s="27"/>
      <c r="G18" s="14"/>
      <c r="H18" s="14"/>
      <c r="I18" s="14"/>
      <c r="J18" s="14"/>
    </row>
    <row r="19" spans="1:10" s="11" customFormat="1" x14ac:dyDescent="0.25">
      <c r="A19" s="12"/>
      <c r="B19" s="12"/>
      <c r="C19" s="13"/>
      <c r="D19" s="12"/>
      <c r="E19" s="12"/>
      <c r="F19" s="27"/>
      <c r="G19" s="14"/>
      <c r="H19" s="14"/>
      <c r="I19" s="14"/>
      <c r="J19" s="14"/>
    </row>
    <row r="20" spans="1:10" s="11" customFormat="1" x14ac:dyDescent="0.25">
      <c r="A20" s="12"/>
      <c r="B20" s="12"/>
      <c r="C20" s="13"/>
      <c r="D20" s="12"/>
      <c r="E20" s="12"/>
      <c r="F20" s="27"/>
      <c r="G20" s="14"/>
      <c r="H20" s="14"/>
      <c r="I20" s="14"/>
      <c r="J20" s="14"/>
    </row>
    <row r="21" spans="1:10" s="11" customFormat="1" x14ac:dyDescent="0.25">
      <c r="A21" s="12"/>
      <c r="B21" s="12"/>
      <c r="C21" s="13"/>
      <c r="D21" s="12"/>
      <c r="E21" s="12"/>
      <c r="F21" s="27"/>
      <c r="G21" s="14"/>
      <c r="H21" s="14"/>
      <c r="I21" s="14"/>
      <c r="J21" s="14"/>
    </row>
    <row r="22" spans="1:10" s="11" customFormat="1" x14ac:dyDescent="0.25">
      <c r="A22" s="12"/>
      <c r="B22" s="12"/>
      <c r="C22" s="13"/>
      <c r="D22" s="12"/>
      <c r="E22" s="12"/>
      <c r="F22" s="27"/>
      <c r="G22" s="14"/>
      <c r="H22" s="14"/>
      <c r="I22" s="14"/>
      <c r="J22" s="14"/>
    </row>
    <row r="23" spans="1:10" s="11" customFormat="1" x14ac:dyDescent="0.25">
      <c r="A23" s="12"/>
      <c r="B23" s="12"/>
      <c r="C23" s="13"/>
      <c r="D23" s="12"/>
      <c r="E23" s="12"/>
      <c r="F23" s="27"/>
      <c r="G23" s="14"/>
      <c r="H23" s="14"/>
      <c r="I23" s="14"/>
      <c r="J23" s="14"/>
    </row>
    <row r="24" spans="1:10" s="11" customFormat="1" x14ac:dyDescent="0.25">
      <c r="A24" s="12"/>
      <c r="B24" s="12"/>
      <c r="C24" s="13"/>
      <c r="D24" s="12"/>
      <c r="E24" s="12"/>
      <c r="F24" s="27"/>
      <c r="G24" s="14"/>
      <c r="H24" s="14"/>
      <c r="I24" s="14"/>
      <c r="J24" s="14"/>
    </row>
    <row r="25" spans="1:10" s="11" customFormat="1" x14ac:dyDescent="0.25">
      <c r="A25" s="12"/>
      <c r="B25" s="12"/>
      <c r="C25" s="13"/>
      <c r="D25" s="12"/>
      <c r="E25" s="12"/>
      <c r="F25" s="27"/>
      <c r="G25" s="14"/>
      <c r="H25" s="14"/>
      <c r="I25" s="14"/>
      <c r="J25" s="14"/>
    </row>
    <row r="26" spans="1:10" s="11" customFormat="1" x14ac:dyDescent="0.25">
      <c r="A26" s="12"/>
      <c r="B26" s="12"/>
      <c r="C26" s="13"/>
      <c r="D26" s="12"/>
      <c r="E26" s="12"/>
      <c r="F26" s="27"/>
      <c r="G26" s="14"/>
      <c r="H26" s="14"/>
      <c r="I26" s="14"/>
      <c r="J26" s="14"/>
    </row>
    <row r="27" spans="1:10" s="11" customFormat="1" x14ac:dyDescent="0.25">
      <c r="A27" s="12"/>
      <c r="B27" s="12"/>
      <c r="C27" s="13"/>
      <c r="D27" s="12"/>
      <c r="E27" s="12"/>
      <c r="F27" s="27"/>
      <c r="G27" s="14"/>
      <c r="H27" s="14"/>
      <c r="I27" s="14"/>
      <c r="J27" s="14"/>
    </row>
    <row r="28" spans="1:10" s="11" customFormat="1" x14ac:dyDescent="0.25">
      <c r="A28" s="12"/>
      <c r="B28" s="12"/>
      <c r="C28" s="13"/>
      <c r="D28" s="12"/>
      <c r="E28" s="12"/>
      <c r="F28" s="27"/>
      <c r="G28" s="14"/>
      <c r="H28" s="14"/>
      <c r="I28" s="14"/>
      <c r="J28" s="14"/>
    </row>
    <row r="29" spans="1:10" s="11" customFormat="1" x14ac:dyDescent="0.25">
      <c r="A29" s="12"/>
      <c r="B29" s="12"/>
      <c r="C29" s="13"/>
      <c r="D29" s="12"/>
      <c r="E29" s="12"/>
      <c r="F29" s="27"/>
      <c r="G29" s="14"/>
      <c r="H29" s="14"/>
      <c r="I29" s="14"/>
      <c r="J29" s="14"/>
    </row>
    <row r="30" spans="1:10" s="11" customFormat="1" x14ac:dyDescent="0.25">
      <c r="A30" s="12"/>
      <c r="B30" s="12"/>
      <c r="C30" s="13"/>
      <c r="D30" s="12"/>
      <c r="E30" s="12"/>
      <c r="F30" s="27"/>
      <c r="G30" s="14"/>
      <c r="H30" s="14"/>
      <c r="I30" s="14"/>
      <c r="J30" s="14"/>
    </row>
    <row r="31" spans="1:10" s="11" customFormat="1" x14ac:dyDescent="0.25">
      <c r="A31" s="12"/>
      <c r="B31" s="12"/>
      <c r="C31" s="13"/>
      <c r="D31" s="12"/>
      <c r="E31" s="12"/>
      <c r="F31" s="27"/>
      <c r="G31" s="14"/>
      <c r="H31" s="14"/>
      <c r="I31" s="14"/>
      <c r="J31" s="14"/>
    </row>
    <row r="32" spans="1:10" s="11" customFormat="1" x14ac:dyDescent="0.25">
      <c r="A32" s="12"/>
      <c r="B32" s="12"/>
      <c r="C32" s="13"/>
      <c r="D32" s="12"/>
      <c r="E32" s="12"/>
      <c r="F32" s="27"/>
      <c r="G32" s="14"/>
      <c r="H32" s="14"/>
      <c r="I32" s="14"/>
      <c r="J32" s="14"/>
    </row>
    <row r="33" spans="1:10" s="11" customFormat="1" x14ac:dyDescent="0.25">
      <c r="A33" s="12"/>
      <c r="B33" s="12"/>
      <c r="C33" s="13"/>
      <c r="D33" s="12"/>
      <c r="E33" s="12"/>
      <c r="F33" s="27"/>
      <c r="G33" s="14"/>
      <c r="H33" s="14"/>
      <c r="I33" s="14"/>
      <c r="J33" s="14"/>
    </row>
    <row r="34" spans="1:10" s="11" customFormat="1" x14ac:dyDescent="0.25">
      <c r="A34" s="12"/>
      <c r="B34" s="12"/>
      <c r="C34" s="13"/>
      <c r="D34" s="12"/>
      <c r="E34" s="12"/>
      <c r="F34" s="27"/>
      <c r="G34" s="14"/>
      <c r="H34" s="14"/>
      <c r="I34" s="14"/>
      <c r="J34" s="14"/>
    </row>
  </sheetData>
  <mergeCells count="2">
    <mergeCell ref="A2:C2"/>
    <mergeCell ref="A3:C3"/>
  </mergeCells>
  <phoneticPr fontId="52" type="noConversion"/>
  <conditionalFormatting sqref="I1:J3 A6:F34 G1:H1048576 I8:J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EURUSD</vt:lpstr>
      <vt:lpstr>Disclaimer</vt:lpstr>
      <vt:lpstr>Disclaimer!fxPortfolioInput</vt:lpstr>
      <vt:lpstr>EURUSD!fxPortfolioInput</vt:lpstr>
      <vt:lpstr>Disclaimer!Zone_d_impression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2018-01-15T15:44:53Z</dcterms:modified>
</cp:coreProperties>
</file>